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25Auftr\Sonstiges 2025\14825 (M) Mitwirkung bei der Vergabe von Leistungen zur Bauwerksüberwachung Geisa\Übergabe AG\251127 Lesefassung Ausschreibeunterlagen\Anlage_2_Honorarermittlung\"/>
    </mc:Choice>
  </mc:AlternateContent>
  <xr:revisionPtr revIDLastSave="0" documentId="8_{62F0FC77-4586-4D3B-8DF3-60BD66E7FB4F}" xr6:coauthVersionLast="47" xr6:coauthVersionMax="47" xr10:uidLastSave="{00000000-0000-0000-0000-000000000000}"/>
  <bookViews>
    <workbookView xWindow="-108" yWindow="-108" windowWidth="41496" windowHeight="16776" activeTab="1" xr2:uid="{D507B432-0A80-4CB5-8F2D-699150FF9181}"/>
  </bookViews>
  <sheets>
    <sheet name="1_Bauwerkskataster" sheetId="1" r:id="rId1"/>
    <sheet name="2_Honorarermittlung" sheetId="2" r:id="rId2"/>
    <sheet name="3_Honorarzusammenstellung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4" i="3" l="1" a="1"/>
  <c r="O44" i="3" s="1"/>
  <c r="M44" i="3" a="1"/>
  <c r="M44" i="3" s="1"/>
  <c r="K44" i="3" a="1"/>
  <c r="K44" i="3" s="1"/>
  <c r="I44" i="3" a="1"/>
  <c r="I44" i="3" s="1"/>
  <c r="G44" i="3" a="1"/>
  <c r="G44" i="3" s="1"/>
  <c r="E44" i="3" a="1"/>
  <c r="E44" i="3" s="1"/>
  <c r="A51" i="3"/>
  <c r="B3" i="3"/>
  <c r="B2" i="3"/>
  <c r="O26" i="3" a="1"/>
  <c r="O26" i="3" s="1"/>
  <c r="O25" i="3" a="1"/>
  <c r="O25" i="3" s="1"/>
  <c r="O24" i="3" a="1"/>
  <c r="O24" i="3" s="1"/>
  <c r="O27" i="3" a="1"/>
  <c r="O27" i="3" s="1"/>
  <c r="O21" i="3" a="1"/>
  <c r="O21" i="3" s="1"/>
  <c r="O22" i="3" a="1"/>
  <c r="O22" i="3" s="1"/>
  <c r="O18" i="3" l="1" a="1"/>
  <c r="O18" i="3" s="1"/>
  <c r="K18" i="3" a="1"/>
  <c r="K18" i="3" s="1"/>
  <c r="M18" i="3" a="1"/>
  <c r="M18" i="3" s="1"/>
  <c r="I18" i="3" a="1"/>
  <c r="I18" i="3" s="1"/>
  <c r="G18" i="3" a="1"/>
  <c r="G18" i="3" s="1"/>
  <c r="E18" i="3" a="1"/>
  <c r="E18" i="3" s="1"/>
  <c r="M17" i="3" a="1"/>
  <c r="M17" i="3" s="1"/>
  <c r="I17" i="3" a="1"/>
  <c r="I17" i="3" s="1"/>
  <c r="O17" i="3" a="1"/>
  <c r="O17" i="3" s="1"/>
  <c r="K17" i="3" a="1"/>
  <c r="K17" i="3" s="1"/>
  <c r="G17" i="3" a="1"/>
  <c r="G17" i="3" s="1"/>
  <c r="E17" i="3" a="1"/>
  <c r="E17" i="3" s="1"/>
  <c r="A52" i="3"/>
  <c r="N51" i="3"/>
  <c r="L51" i="3"/>
  <c r="J51" i="3"/>
  <c r="H51" i="3"/>
  <c r="F51" i="3"/>
  <c r="M27" i="3" a="1"/>
  <c r="M27" i="3" s="1"/>
  <c r="K27" i="3" a="1"/>
  <c r="K27" i="3" s="1"/>
  <c r="I27" i="3" a="1"/>
  <c r="I27" i="3" s="1"/>
  <c r="G27" i="3" a="1"/>
  <c r="G27" i="3" s="1"/>
  <c r="E27" i="3" a="1"/>
  <c r="E27" i="3" s="1"/>
  <c r="O8" i="3" a="1"/>
  <c r="O8" i="3" s="1"/>
  <c r="O9" i="3" a="1"/>
  <c r="O9" i="3" s="1"/>
  <c r="O10" i="3" a="1"/>
  <c r="O10" i="3" s="1"/>
  <c r="O11" i="3" a="1"/>
  <c r="O11" i="3" s="1"/>
  <c r="O12" i="3" a="1"/>
  <c r="O12" i="3" s="1"/>
  <c r="O13" i="3" a="1"/>
  <c r="O13" i="3" s="1"/>
  <c r="O14" i="3" a="1"/>
  <c r="O14" i="3" s="1"/>
  <c r="O15" i="3" a="1"/>
  <c r="O15" i="3" s="1"/>
  <c r="O16" i="3" a="1"/>
  <c r="O16" i="3" s="1"/>
  <c r="O30" i="3" a="1"/>
  <c r="O30" i="3" s="1"/>
  <c r="M30" i="3" a="1"/>
  <c r="M30" i="3" s="1"/>
  <c r="K30" i="3" a="1"/>
  <c r="K30" i="3" s="1"/>
  <c r="I30" i="3" a="1"/>
  <c r="I30" i="3" s="1"/>
  <c r="G30" i="3" a="1"/>
  <c r="G30" i="3" s="1"/>
  <c r="E30" i="3" a="1"/>
  <c r="E30" i="3" s="1"/>
  <c r="O29" i="3" a="1"/>
  <c r="O29" i="3" s="1"/>
  <c r="M29" i="3" a="1"/>
  <c r="M29" i="3" s="1"/>
  <c r="K29" i="3" a="1"/>
  <c r="K29" i="3" s="1"/>
  <c r="I29" i="3" a="1"/>
  <c r="I29" i="3" s="1"/>
  <c r="G29" i="3" a="1"/>
  <c r="G29" i="3" s="1"/>
  <c r="E29" i="3" a="1"/>
  <c r="E29" i="3" s="1"/>
  <c r="O32" i="3" a="1"/>
  <c r="O32" i="3" s="1"/>
  <c r="O33" i="3" a="1"/>
  <c r="O33" i="3" s="1"/>
  <c r="O36" i="3" a="1"/>
  <c r="O36" i="3" s="1"/>
  <c r="O37" i="3" a="1"/>
  <c r="O37" i="3" s="1"/>
  <c r="O38" i="3" a="1"/>
  <c r="O38" i="3" s="1"/>
  <c r="O39" i="3" a="1"/>
  <c r="O39" i="3" s="1"/>
  <c r="O41" i="3" a="1"/>
  <c r="O41" i="3" s="1"/>
  <c r="O43" i="3" a="1"/>
  <c r="O43" i="3" s="1"/>
  <c r="O46" i="3" a="1"/>
  <c r="O46" i="3" s="1"/>
  <c r="O48" i="3" a="1"/>
  <c r="O48" i="3" s="1"/>
  <c r="M32" i="3" a="1"/>
  <c r="M32" i="3" s="1"/>
  <c r="M33" i="3" a="1"/>
  <c r="M33" i="3" s="1"/>
  <c r="M36" i="3" a="1"/>
  <c r="M36" i="3" s="1"/>
  <c r="M37" i="3" a="1"/>
  <c r="M37" i="3" s="1"/>
  <c r="M38" i="3" a="1"/>
  <c r="M38" i="3" s="1"/>
  <c r="M39" i="3" a="1"/>
  <c r="M39" i="3" s="1"/>
  <c r="M41" i="3" a="1"/>
  <c r="M41" i="3" s="1"/>
  <c r="M43" i="3" a="1"/>
  <c r="M43" i="3" s="1"/>
  <c r="M46" i="3" a="1"/>
  <c r="M46" i="3" s="1"/>
  <c r="M48" i="3" a="1"/>
  <c r="M48" i="3" s="1"/>
  <c r="K32" i="3" a="1"/>
  <c r="K32" i="3" s="1"/>
  <c r="K33" i="3" a="1"/>
  <c r="K33" i="3" s="1"/>
  <c r="K36" i="3" a="1"/>
  <c r="K36" i="3" s="1"/>
  <c r="K37" i="3" a="1"/>
  <c r="K37" i="3" s="1"/>
  <c r="K38" i="3" a="1"/>
  <c r="K38" i="3" s="1"/>
  <c r="K39" i="3" a="1"/>
  <c r="K39" i="3" s="1"/>
  <c r="K41" i="3" a="1"/>
  <c r="K41" i="3" s="1"/>
  <c r="K43" i="3" a="1"/>
  <c r="K43" i="3" s="1"/>
  <c r="K46" i="3" a="1"/>
  <c r="K46" i="3" s="1"/>
  <c r="K48" i="3" a="1"/>
  <c r="K48" i="3" s="1"/>
  <c r="I32" i="3" a="1"/>
  <c r="I32" i="3" s="1"/>
  <c r="I33" i="3" a="1"/>
  <c r="I33" i="3" s="1"/>
  <c r="I36" i="3" a="1"/>
  <c r="I36" i="3" s="1"/>
  <c r="I37" i="3" a="1"/>
  <c r="I37" i="3" s="1"/>
  <c r="I38" i="3" a="1"/>
  <c r="I38" i="3" s="1"/>
  <c r="I39" i="3" a="1"/>
  <c r="I39" i="3" s="1"/>
  <c r="I41" i="3" a="1"/>
  <c r="I41" i="3" s="1"/>
  <c r="I43" i="3" a="1"/>
  <c r="I43" i="3" s="1"/>
  <c r="I46" i="3" a="1"/>
  <c r="I46" i="3" s="1"/>
  <c r="I48" i="3" a="1"/>
  <c r="I48" i="3" s="1"/>
  <c r="G32" i="3" a="1"/>
  <c r="G32" i="3" s="1"/>
  <c r="G33" i="3" a="1"/>
  <c r="G33" i="3" s="1"/>
  <c r="G36" i="3" a="1"/>
  <c r="G36" i="3" s="1"/>
  <c r="G37" i="3" a="1"/>
  <c r="G37" i="3" s="1"/>
  <c r="G38" i="3" a="1"/>
  <c r="G38" i="3" s="1"/>
  <c r="G39" i="3" a="1"/>
  <c r="G39" i="3" s="1"/>
  <c r="G41" i="3" a="1"/>
  <c r="G41" i="3" s="1"/>
  <c r="G43" i="3" a="1"/>
  <c r="G43" i="3" s="1"/>
  <c r="G46" i="3" a="1"/>
  <c r="G46" i="3" s="1"/>
  <c r="G48" i="3" a="1"/>
  <c r="G48" i="3" s="1"/>
  <c r="E32" i="3" a="1"/>
  <c r="E32" i="3" s="1"/>
  <c r="E33" i="3" a="1"/>
  <c r="E33" i="3" s="1"/>
  <c r="E36" i="3" a="1"/>
  <c r="E36" i="3" s="1"/>
  <c r="E37" i="3" a="1"/>
  <c r="E37" i="3" s="1"/>
  <c r="E38" i="3" a="1"/>
  <c r="E38" i="3" s="1"/>
  <c r="E39" i="3" a="1"/>
  <c r="E39" i="3" s="1"/>
  <c r="E41" i="3" a="1"/>
  <c r="E41" i="3" s="1"/>
  <c r="E43" i="3" a="1"/>
  <c r="E43" i="3" s="1"/>
  <c r="E46" i="3" a="1"/>
  <c r="E46" i="3" s="1"/>
  <c r="E48" i="3" a="1"/>
  <c r="E48" i="3" s="1"/>
  <c r="O31" i="3" a="1"/>
  <c r="O31" i="3" s="1"/>
  <c r="M31" i="3" a="1"/>
  <c r="M31" i="3" s="1"/>
  <c r="K31" i="3" a="1"/>
  <c r="K31" i="3" s="1"/>
  <c r="I31" i="3" a="1"/>
  <c r="I31" i="3" s="1"/>
  <c r="G31" i="3" a="1"/>
  <c r="G31" i="3" s="1"/>
  <c r="E31" i="3" a="1"/>
  <c r="E31" i="3" s="1"/>
  <c r="M21" i="3" a="1"/>
  <c r="M21" i="3" s="1"/>
  <c r="M22" i="3" a="1"/>
  <c r="M22" i="3" s="1"/>
  <c r="M24" i="3" a="1"/>
  <c r="M24" i="3" s="1"/>
  <c r="M25" i="3" a="1"/>
  <c r="M25" i="3" s="1"/>
  <c r="M26" i="3" a="1"/>
  <c r="M26" i="3" s="1"/>
  <c r="K21" i="3" a="1"/>
  <c r="K21" i="3" s="1"/>
  <c r="K22" i="3" a="1"/>
  <c r="K22" i="3" s="1"/>
  <c r="K24" i="3" a="1"/>
  <c r="K24" i="3" s="1"/>
  <c r="K25" i="3" a="1"/>
  <c r="K25" i="3" s="1"/>
  <c r="K26" i="3" a="1"/>
  <c r="K26" i="3" s="1"/>
  <c r="I21" i="3" a="1"/>
  <c r="I21" i="3" s="1"/>
  <c r="I22" i="3" a="1"/>
  <c r="I22" i="3" s="1"/>
  <c r="I24" i="3" a="1"/>
  <c r="I24" i="3" s="1"/>
  <c r="I25" i="3" a="1"/>
  <c r="I25" i="3" s="1"/>
  <c r="I26" i="3" a="1"/>
  <c r="I26" i="3" s="1"/>
  <c r="G21" i="3" a="1"/>
  <c r="G21" i="3" s="1"/>
  <c r="G22" i="3" a="1"/>
  <c r="G22" i="3" s="1"/>
  <c r="G24" i="3" a="1"/>
  <c r="G24" i="3" s="1"/>
  <c r="G25" i="3" a="1"/>
  <c r="G25" i="3" s="1"/>
  <c r="G26" i="3" a="1"/>
  <c r="G26" i="3" s="1"/>
  <c r="E21" i="3" a="1"/>
  <c r="E21" i="3" s="1"/>
  <c r="E22" i="3" a="1"/>
  <c r="E22" i="3" s="1"/>
  <c r="E24" i="3" a="1"/>
  <c r="E24" i="3" s="1"/>
  <c r="E25" i="3" a="1"/>
  <c r="E25" i="3" s="1"/>
  <c r="E26" i="3" a="1"/>
  <c r="E26" i="3" s="1"/>
  <c r="O20" i="3" a="1"/>
  <c r="O20" i="3" s="1"/>
  <c r="M20" i="3" a="1"/>
  <c r="M20" i="3" s="1"/>
  <c r="K20" i="3" a="1"/>
  <c r="K20" i="3" s="1"/>
  <c r="I20" i="3" a="1"/>
  <c r="I20" i="3" s="1"/>
  <c r="G20" i="3" a="1"/>
  <c r="G20" i="3" s="1"/>
  <c r="E20" i="3" a="1"/>
  <c r="E20" i="3" s="1"/>
  <c r="M8" i="3" a="1"/>
  <c r="M8" i="3" s="1"/>
  <c r="M9" i="3" a="1"/>
  <c r="M9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K8" i="3" a="1"/>
  <c r="K8" i="3" s="1"/>
  <c r="K9" i="3" a="1"/>
  <c r="K9" i="3" s="1"/>
  <c r="K10" i="3" a="1"/>
  <c r="K10" i="3" s="1"/>
  <c r="K11" i="3" a="1"/>
  <c r="K11" i="3" s="1"/>
  <c r="K12" i="3" a="1"/>
  <c r="K12" i="3" s="1"/>
  <c r="K13" i="3" a="1"/>
  <c r="K13" i="3" s="1"/>
  <c r="K14" i="3" a="1"/>
  <c r="K14" i="3" s="1"/>
  <c r="K15" i="3" a="1"/>
  <c r="K15" i="3" s="1"/>
  <c r="K16" i="3" a="1"/>
  <c r="K16" i="3" s="1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E8" i="3" a="1"/>
  <c r="E8" i="3" s="1"/>
  <c r="E9" i="3" a="1"/>
  <c r="E9" i="3" s="1"/>
  <c r="E10" i="3" a="1"/>
  <c r="E10" i="3" s="1"/>
  <c r="E11" i="3" a="1"/>
  <c r="E11" i="3" s="1"/>
  <c r="E12" i="3" a="1"/>
  <c r="E12" i="3" s="1"/>
  <c r="E13" i="3" a="1"/>
  <c r="E13" i="3" s="1"/>
  <c r="E14" i="3" a="1"/>
  <c r="E14" i="3" s="1"/>
  <c r="E15" i="3" a="1"/>
  <c r="E15" i="3" s="1"/>
  <c r="E16" i="3" a="1"/>
  <c r="E16" i="3" s="1"/>
  <c r="G8" i="3" a="1"/>
  <c r="G8" i="3" s="1"/>
  <c r="G9" i="3" a="1"/>
  <c r="G9" i="3" s="1"/>
  <c r="G10" i="3" a="1"/>
  <c r="G10" i="3" s="1"/>
  <c r="G11" i="3" a="1"/>
  <c r="G11" i="3" s="1"/>
  <c r="G12" i="3" a="1"/>
  <c r="G12" i="3" s="1"/>
  <c r="G13" i="3" a="1"/>
  <c r="G13" i="3" s="1"/>
  <c r="G14" i="3" a="1"/>
  <c r="G14" i="3" s="1"/>
  <c r="G15" i="3" a="1"/>
  <c r="G15" i="3" s="1"/>
  <c r="G16" i="3" a="1"/>
  <c r="G16" i="3" s="1"/>
  <c r="O7" i="3" a="1"/>
  <c r="O7" i="3" s="1"/>
  <c r="M7" i="3" a="1"/>
  <c r="M7" i="3" s="1"/>
  <c r="K7" i="3" a="1"/>
  <c r="K7" i="3" s="1"/>
  <c r="G7" i="3" a="1"/>
  <c r="G7" i="3" s="1"/>
  <c r="I7" i="3" a="1"/>
  <c r="I7" i="3" s="1"/>
  <c r="E7" i="3" a="1"/>
  <c r="E7" i="3" s="1"/>
  <c r="M50" i="3" l="1"/>
  <c r="O50" i="3"/>
  <c r="I50" i="3"/>
  <c r="K50" i="3"/>
  <c r="G50" i="3"/>
  <c r="E50" i="3"/>
  <c r="E51" i="3" s="1"/>
  <c r="G51" i="3" l="1"/>
  <c r="G52" i="3" s="1"/>
  <c r="G53" i="3" s="1"/>
  <c r="G54" i="3" s="1"/>
  <c r="G55" i="3" s="1"/>
  <c r="K51" i="3"/>
  <c r="K52" i="3" s="1"/>
  <c r="K53" i="3" s="1"/>
  <c r="K54" i="3" s="1"/>
  <c r="K55" i="3" s="1"/>
  <c r="I51" i="3"/>
  <c r="I52" i="3" s="1"/>
  <c r="I53" i="3" s="1"/>
  <c r="I54" i="3" s="1"/>
  <c r="I55" i="3" s="1"/>
  <c r="O51" i="3"/>
  <c r="O52" i="3" s="1"/>
  <c r="O53" i="3" s="1"/>
  <c r="O54" i="3" s="1"/>
  <c r="O55" i="3" s="1"/>
  <c r="M51" i="3"/>
  <c r="M52" i="3" s="1"/>
  <c r="M53" i="3" s="1"/>
  <c r="M54" i="3" s="1"/>
  <c r="M55" i="3" s="1"/>
  <c r="E52" i="3"/>
  <c r="E53" i="3" l="1"/>
  <c r="E54" i="3" l="1"/>
  <c r="E55" i="3" s="1"/>
  <c r="E57" i="3"/>
  <c r="E58" i="3" s="1"/>
  <c r="E5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<sst xmlns="http://schemas.openxmlformats.org/spreadsheetml/2006/main" count="577" uniqueCount="128">
  <si>
    <t>Bauwerkskategorie</t>
  </si>
  <si>
    <t>Durchlässe und andere Bauwerke bis 2m Stützweite</t>
  </si>
  <si>
    <t>Bauwerke mit gesonderter Preisermittlung</t>
  </si>
  <si>
    <t>GE04</t>
  </si>
  <si>
    <t>kleine Straßenbrücken, keine Zugangstechnik erforderlich</t>
  </si>
  <si>
    <t>kleine Fußgängerbrücken, keine Zugangstechnik erforderlich</t>
  </si>
  <si>
    <t>BO1</t>
  </si>
  <si>
    <t>Kategorie</t>
  </si>
  <si>
    <t>Beschreibung</t>
  </si>
  <si>
    <t>Besichtigung</t>
  </si>
  <si>
    <t>Einfache Prüfung</t>
  </si>
  <si>
    <t>GM01, GM02, GM03, GM04, GM05, GM07, GM08, WI01, WI02, WI03, GE01, GE03, BO3, BO4, BO7, BO8, BO9</t>
  </si>
  <si>
    <t>GM06, GE02, BO5, BO6, SP01</t>
  </si>
  <si>
    <t>Hauptprüfung ohne ZT</t>
  </si>
  <si>
    <t>interne BW-Nr.</t>
  </si>
  <si>
    <t>Ortsteil Geismar</t>
  </si>
  <si>
    <t>GM01</t>
  </si>
  <si>
    <t>B</t>
  </si>
  <si>
    <t>E</t>
  </si>
  <si>
    <t>GM02</t>
  </si>
  <si>
    <t>GM03</t>
  </si>
  <si>
    <t>H</t>
  </si>
  <si>
    <t>GM04</t>
  </si>
  <si>
    <t>GM05</t>
  </si>
  <si>
    <t>GM06</t>
  </si>
  <si>
    <t>GM07</t>
  </si>
  <si>
    <t>GM08</t>
  </si>
  <si>
    <t>GM09</t>
  </si>
  <si>
    <t>GM10</t>
  </si>
  <si>
    <t>GM11</t>
  </si>
  <si>
    <t>GM12</t>
  </si>
  <si>
    <t>Ortsteil Wiesenfeld</t>
  </si>
  <si>
    <t>WI01</t>
  </si>
  <si>
    <t>WI02</t>
  </si>
  <si>
    <t>WI03</t>
  </si>
  <si>
    <t>Stadt Geisa</t>
  </si>
  <si>
    <t>GE01</t>
  </si>
  <si>
    <t>GE02</t>
  </si>
  <si>
    <t>GE03</t>
  </si>
  <si>
    <t>Ortsteil Borsch</t>
  </si>
  <si>
    <t>BO01</t>
  </si>
  <si>
    <t>BO02</t>
  </si>
  <si>
    <t>H2*</t>
  </si>
  <si>
    <t>H*</t>
  </si>
  <si>
    <t>BO03</t>
  </si>
  <si>
    <t>BO04</t>
  </si>
  <si>
    <t>BO05</t>
  </si>
  <si>
    <t>BO06</t>
  </si>
  <si>
    <t>BO07</t>
  </si>
  <si>
    <t>BO08</t>
  </si>
  <si>
    <t>BO09</t>
  </si>
  <si>
    <t>Ortsteil Bremen</t>
  </si>
  <si>
    <t>BR01</t>
  </si>
  <si>
    <t>Ortsteil Otzbach</t>
  </si>
  <si>
    <t>OT01</t>
  </si>
  <si>
    <t>OT02</t>
  </si>
  <si>
    <t>Ortsteil Spahl</t>
  </si>
  <si>
    <t>SP01</t>
  </si>
  <si>
    <t>Ortsteil Apfelbach</t>
  </si>
  <si>
    <t>AP01</t>
  </si>
  <si>
    <t>Netto-Honorar</t>
  </si>
  <si>
    <t>Nettobetrag</t>
  </si>
  <si>
    <t>zuzüglich 19% MwSt.</t>
  </si>
  <si>
    <t>Bruttobetrag</t>
  </si>
  <si>
    <t>B = Besichtigung, E = einfache Prüfung, H = Hauptprüfung</t>
  </si>
  <si>
    <t>ZT - Zugangstechnik</t>
  </si>
  <si>
    <t>H2-Prüfung (*2</t>
  </si>
  <si>
    <t>Hauptprüfung mit ZT (*3</t>
  </si>
  <si>
    <t>BO2 (*1</t>
  </si>
  <si>
    <t>*2 - Ablauf Mängelanspruchsfrist 14.06.2027! Preise für VK-Sicherung und Zugangstechnik auf Kostennachweis zu Angebotspreisen I. Quartal 2027</t>
  </si>
  <si>
    <t>*3 - Preise für VK-Sicherung und Zugangstechnik auf Kostennachweis zu Angebotspreisen I. Quartal 2030</t>
  </si>
  <si>
    <t>*1 - Für die Hauptprüfungen an diesem Bauwerk ist eine Verkehrssicherung, sowie Zugangstechnik erforderlich. Nur Honorar der Ingenieurdienstleistung eintragen.</t>
  </si>
  <si>
    <t>Honorarzuschläge</t>
  </si>
  <si>
    <t>Nebenkosten in %</t>
  </si>
  <si>
    <t>jährliche Preissteigerung in % ab 2027</t>
  </si>
  <si>
    <r>
      <rPr>
        <sz val="10"/>
        <color rgb="FFFF0000"/>
        <rFont val="Arial Narrow"/>
        <family val="2"/>
      </rPr>
      <t xml:space="preserve">H2* </t>
    </r>
    <r>
      <rPr>
        <sz val="10"/>
        <color theme="1"/>
        <rFont val="Arial Narrow"/>
        <family val="2"/>
      </rPr>
      <t>= Ablauf Mängelanspruchsfrist 14.06.2027! Zuzüglich Preise für VK-Sicherung und Zugangstechnik auf Kostennachweis zu Angebotspreisen I. Quartal 2027.</t>
    </r>
  </si>
  <si>
    <r>
      <rPr>
        <sz val="10"/>
        <color theme="4" tint="-0.249977111117893"/>
        <rFont val="Arial Narrow"/>
        <family val="2"/>
      </rPr>
      <t>H*</t>
    </r>
    <r>
      <rPr>
        <sz val="10"/>
        <color rgb="FFFF0000"/>
        <rFont val="Arial Narrow"/>
        <family val="2"/>
      </rPr>
      <t xml:space="preserve"> </t>
    </r>
    <r>
      <rPr>
        <sz val="10"/>
        <color theme="1"/>
        <rFont val="Arial Narrow"/>
        <family val="2"/>
      </rPr>
      <t>= Zuzüglich Preise für VK-Sicherung und Zugangstechnik auf Kostennachweis zu Angebotspreisen I. Quartal 2030.</t>
    </r>
  </si>
  <si>
    <t>Honorarermittlung nach Bauwerkskategorien (netto)</t>
  </si>
  <si>
    <t>Nettobetrag Gesamt</t>
  </si>
  <si>
    <t>Bruttobetrag Gesamt</t>
  </si>
  <si>
    <t>Bezeichnung</t>
  </si>
  <si>
    <t>Bauwerkskataster und Prüfzyklus</t>
  </si>
  <si>
    <t>GM09, GM10, BR01, OT01, OT02, AP01</t>
  </si>
  <si>
    <t>Ufermauer zw. Geisa und Am Wasser zw. BW 1 - 5</t>
  </si>
  <si>
    <t>Ufermauer zw. Geisa und Am Wasser zw. BW 5 - 7</t>
  </si>
  <si>
    <t xml:space="preserve">Brücke ü.d. Geisa Im Brückental </t>
  </si>
  <si>
    <t>Brücke ü.d. Geisa Am Wasser, Zugang J. Jordan, Haus Nr. 4</t>
  </si>
  <si>
    <t>Brücke ü.d. Geisa im Feldweg zw. Geismar u Hüttenmühle</t>
  </si>
  <si>
    <t>Brücke ü.d. Geisa Am Wasser Einmündung Burgstraße</t>
  </si>
  <si>
    <t>Brücke ü.d. Geisa Am Wasser, Zugang M. Reuter, Haus Nr. 3A</t>
  </si>
  <si>
    <t>Brücke ü.d. Geisa Am Wasser Krzg. Am Wasser</t>
  </si>
  <si>
    <t>Fußgängerbrücke ü.d. Geisa, Am Wasser</t>
  </si>
  <si>
    <t>Brücke ü.d. Geisa Zum Weiherberg</t>
  </si>
  <si>
    <t>Brücke ü.d. Geisa Am Wasser, Abzweig L2603 Rchtg. Wiesenfeld (Sägewerk)</t>
  </si>
  <si>
    <t>Brücke ü.d. Geisa a.d. Hüttenmühle (innerorts)</t>
  </si>
  <si>
    <t>Brücke ü.e. Bach i.Z.d. Mühlweges</t>
  </si>
  <si>
    <t>Brücke ü.e. Bach zur Grotte</t>
  </si>
  <si>
    <t>Brücke ü.d. Geisa i.Z.d. Bachweges</t>
  </si>
  <si>
    <t>Brücke ü.d. Geisa An der Geis</t>
  </si>
  <si>
    <t>Brücke ü.d. Geisa An der Geis_Fußgängerbrücke</t>
  </si>
  <si>
    <t>Fußgängerbrücke ü.d. Ulster "Blaue Brücke" An der Ulster / In der Aue</t>
  </si>
  <si>
    <t>Brücke ü.d. Ulster i.Z.d. Ulstermühle</t>
  </si>
  <si>
    <t>Brücke ü.d. Bremen i.Z.d. Burgmanngasse</t>
  </si>
  <si>
    <t>Brücke ü.d. Bremen i.Z.d. Kirchgasse</t>
  </si>
  <si>
    <t>Brücke ü.d. Bremen i.Z.d. Geisaer Straße</t>
  </si>
  <si>
    <t>Fußgängerbrücke ü.d. Bremen i.Z.d. Eselsgasse (Steg)</t>
  </si>
  <si>
    <t>Fußgängerbrücke ü.d. Bremen Nähe Am Dorfbach 91 (Steg)</t>
  </si>
  <si>
    <t>Brücke ü.d. Bremen Nähe Am Dorfbach 93/94</t>
  </si>
  <si>
    <t>Brücke ü.d. Bremen  Am Dorfbach 117/119 Kreuzungsbereich Am Dorfbach</t>
  </si>
  <si>
    <t xml:space="preserve">Durchlass ü.d. Bremen i.Z.d. Riedweges    </t>
  </si>
  <si>
    <t>Durchlass ü.d. Otzbach i.Z.d. Arzbergstraße</t>
  </si>
  <si>
    <t>Durchlass ü.d. Otzbach im Radweg (Betongewölbe)</t>
  </si>
  <si>
    <t>Brücke ü.d. Apfelbach i.Z.d. Apfelbachsteraße bei der Feuerwehrwehr</t>
  </si>
  <si>
    <t>Radwegbrücke ü.d. Flutgelände der Ulster neben B 278</t>
  </si>
  <si>
    <r>
      <rPr>
        <sz val="10"/>
        <rFont val="Arial Narrow"/>
        <family val="2"/>
      </rPr>
      <t>Fußgängerbrücke Nähe</t>
    </r>
    <r>
      <rPr>
        <sz val="10"/>
        <rFont val="Times New Roman"/>
        <family val="1"/>
      </rPr>
      <t xml:space="preserve"> </t>
    </r>
    <r>
      <rPr>
        <sz val="10"/>
        <rFont val="Arial Narrow"/>
        <family val="2"/>
      </rPr>
      <t>Kirche</t>
    </r>
  </si>
  <si>
    <t>Brücke ü.e. Bach gegenüber St. Ursula</t>
  </si>
  <si>
    <t xml:space="preserve"> - Felder in denen Daten eingetragen werden müssen</t>
  </si>
  <si>
    <t>Nettohonorare</t>
  </si>
  <si>
    <t>Zuschlag in %</t>
  </si>
  <si>
    <t>weitere Bauwerke auf der Folgeseite…</t>
  </si>
  <si>
    <t>Ortsteil Borsch 01 - 05</t>
  </si>
  <si>
    <t>Ortsteil Borsch 06 - 09</t>
  </si>
  <si>
    <t>Bieter:</t>
  </si>
  <si>
    <r>
      <t xml:space="preserve">Bieter: 
</t>
    </r>
    <r>
      <rPr>
        <sz val="10"/>
        <color rgb="FF000000"/>
        <rFont val="Arial Narrow"/>
        <family val="2"/>
      </rPr>
      <t>(Name und Anschrift)</t>
    </r>
  </si>
  <si>
    <t>Datum und Unterschrift Bieter:</t>
  </si>
  <si>
    <t>Name</t>
  </si>
  <si>
    <t>Anschrift</t>
  </si>
  <si>
    <t>Honorarzusammenstellung 2026 - 2031 - Stadt Geisa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</si>
</sst>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\ _€"/>
    <numFmt numFmtId="165" formatCode="#,##0.00\ &quot;€&quot;"/>
    <numFmt numFmtId="166" formatCode="#,##0.0\ &quot;€&quot;"/>
  </numFmts>
  <fonts count="18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9"/>
      <name val="Arial Narrow"/>
      <family val="2"/>
    </font>
    <font>
      <sz val="10"/>
      <color rgb="FF000000"/>
      <name val="Times New Roman"/>
      <charset val="204"/>
    </font>
    <font>
      <sz val="1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sz val="10"/>
      <color rgb="FFFF0000"/>
      <name val="Arial Narrow"/>
      <family val="2"/>
    </font>
    <font>
      <sz val="10"/>
      <color theme="4" tint="-0.249977111117893"/>
      <name val="Arial Narrow"/>
      <family val="2"/>
    </font>
    <font>
      <b/>
      <sz val="10"/>
      <color rgb="FF000000"/>
      <name val="Arial Narrow"/>
      <family val="2"/>
    </font>
    <font>
      <sz val="8"/>
      <name val="Times New Roman"/>
      <family val="1"/>
    </font>
    <font>
      <b/>
      <sz val="12"/>
      <color theme="1"/>
      <name val="Arial Narrow"/>
      <family val="2"/>
    </font>
    <font>
      <sz val="10"/>
      <name val="Arial"/>
      <family val="2"/>
    </font>
    <font>
      <sz val="10"/>
      <name val="Times New Roman"/>
      <family val="1"/>
    </font>
    <font>
      <b/>
      <sz val="12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</cellStyleXfs>
  <cellXfs count="119">
    <xf numFmtId="0" fontId="0" fillId="0" borderId="0" xfId="0" applyAlignment="1">
      <alignment horizontal="left" vertical="top"/>
    </xf>
    <xf numFmtId="0" fontId="4" fillId="0" borderId="3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top" wrapText="1"/>
    </xf>
    <xf numFmtId="0" fontId="6" fillId="0" borderId="0" xfId="2" applyFont="1"/>
    <xf numFmtId="0" fontId="5" fillId="0" borderId="7" xfId="2" applyFont="1" applyBorder="1" applyAlignment="1">
      <alignment vertical="center"/>
    </xf>
    <xf numFmtId="0" fontId="7" fillId="0" borderId="7" xfId="2" applyFont="1" applyBorder="1" applyAlignment="1">
      <alignment vertical="center" wrapText="1"/>
    </xf>
    <xf numFmtId="164" fontId="8" fillId="0" borderId="3" xfId="2" applyNumberFormat="1" applyFont="1" applyBorder="1" applyAlignment="1">
      <alignment vertical="center" wrapText="1"/>
    </xf>
    <xf numFmtId="0" fontId="8" fillId="0" borderId="3" xfId="2" applyFont="1" applyBorder="1" applyAlignment="1">
      <alignment horizontal="center" vertical="center" wrapText="1"/>
    </xf>
    <xf numFmtId="0" fontId="6" fillId="0" borderId="8" xfId="2" applyFont="1" applyBorder="1"/>
    <xf numFmtId="0" fontId="8" fillId="0" borderId="8" xfId="2" applyFont="1" applyBorder="1" applyAlignment="1">
      <alignment horizontal="center" vertical="center" wrapText="1"/>
    </xf>
    <xf numFmtId="0" fontId="6" fillId="0" borderId="3" xfId="2" applyFont="1" applyBorder="1"/>
    <xf numFmtId="0" fontId="6" fillId="0" borderId="7" xfId="2" applyFont="1" applyBorder="1"/>
    <xf numFmtId="0" fontId="8" fillId="0" borderId="7" xfId="2" applyFont="1" applyBorder="1" applyAlignment="1">
      <alignment horizontal="center" vertical="center" wrapText="1"/>
    </xf>
    <xf numFmtId="0" fontId="6" fillId="0" borderId="9" xfId="2" applyFont="1" applyBorder="1"/>
    <xf numFmtId="0" fontId="2" fillId="0" borderId="1" xfId="0" applyFont="1" applyBorder="1" applyAlignment="1">
      <alignment horizontal="center" vertical="top" wrapText="1"/>
    </xf>
    <xf numFmtId="0" fontId="8" fillId="0" borderId="11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6" fillId="0" borderId="11" xfId="2" applyFont="1" applyBorder="1"/>
    <xf numFmtId="0" fontId="8" fillId="0" borderId="3" xfId="2" applyFont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10" fontId="6" fillId="0" borderId="0" xfId="2" applyNumberFormat="1" applyFont="1"/>
    <xf numFmtId="0" fontId="7" fillId="0" borderId="12" xfId="2" applyFont="1" applyBorder="1" applyAlignment="1">
      <alignment vertical="center" wrapText="1"/>
    </xf>
    <xf numFmtId="165" fontId="8" fillId="0" borderId="13" xfId="2" applyNumberFormat="1" applyFont="1" applyBorder="1" applyAlignment="1">
      <alignment vertical="center" wrapText="1"/>
    </xf>
    <xf numFmtId="0" fontId="7" fillId="0" borderId="14" xfId="2" applyFont="1" applyBorder="1" applyAlignment="1">
      <alignment vertical="center" wrapText="1"/>
    </xf>
    <xf numFmtId="165" fontId="7" fillId="0" borderId="15" xfId="2" applyNumberFormat="1" applyFont="1" applyBorder="1" applyAlignment="1">
      <alignment vertical="center" wrapText="1"/>
    </xf>
    <xf numFmtId="10" fontId="8" fillId="0" borderId="9" xfId="3" applyNumberFormat="1" applyFont="1" applyBorder="1" applyAlignment="1">
      <alignment vertical="center" wrapText="1"/>
    </xf>
    <xf numFmtId="0" fontId="8" fillId="0" borderId="12" xfId="2" applyFont="1" applyBorder="1" applyAlignment="1">
      <alignment vertical="center" wrapText="1"/>
    </xf>
    <xf numFmtId="166" fontId="8" fillId="0" borderId="10" xfId="2" applyNumberFormat="1" applyFont="1" applyBorder="1" applyAlignment="1">
      <alignment vertical="center" wrapText="1"/>
    </xf>
    <xf numFmtId="0" fontId="9" fillId="0" borderId="0" xfId="0" applyFont="1" applyAlignment="1">
      <alignment horizontal="left" vertical="top"/>
    </xf>
    <xf numFmtId="0" fontId="9" fillId="0" borderId="3" xfId="0" applyFont="1" applyBorder="1" applyAlignment="1">
      <alignment horizontal="left" vertical="top"/>
    </xf>
    <xf numFmtId="0" fontId="9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0" fontId="12" fillId="0" borderId="8" xfId="0" applyFont="1" applyBorder="1" applyAlignment="1">
      <alignment horizontal="left" vertical="top"/>
    </xf>
    <xf numFmtId="0" fontId="8" fillId="2" borderId="3" xfId="2" applyFont="1" applyFill="1" applyBorder="1" applyAlignment="1">
      <alignment horizontal="center" vertical="center" wrapText="1"/>
    </xf>
    <xf numFmtId="164" fontId="8" fillId="2" borderId="3" xfId="2" applyNumberFormat="1" applyFont="1" applyFill="1" applyBorder="1" applyAlignment="1">
      <alignment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0" fontId="14" fillId="0" borderId="0" xfId="2" applyFont="1" applyAlignment="1">
      <alignment vertical="center"/>
    </xf>
    <xf numFmtId="165" fontId="7" fillId="0" borderId="6" xfId="2" applyNumberFormat="1" applyFont="1" applyBorder="1" applyAlignment="1">
      <alignment vertical="center" wrapText="1"/>
    </xf>
    <xf numFmtId="0" fontId="7" fillId="0" borderId="4" xfId="2" applyFont="1" applyBorder="1" applyAlignment="1">
      <alignment vertical="center" wrapText="1"/>
    </xf>
    <xf numFmtId="0" fontId="8" fillId="0" borderId="0" xfId="2" applyFont="1"/>
    <xf numFmtId="0" fontId="7" fillId="2" borderId="4" xfId="2" applyFont="1" applyFill="1" applyBorder="1" applyAlignment="1">
      <alignment vertical="center" wrapText="1"/>
    </xf>
    <xf numFmtId="165" fontId="7" fillId="2" borderId="6" xfId="2" applyNumberFormat="1" applyFont="1" applyFill="1" applyBorder="1" applyAlignment="1">
      <alignment vertical="center" wrapText="1"/>
    </xf>
    <xf numFmtId="9" fontId="8" fillId="2" borderId="9" xfId="2" applyNumberFormat="1" applyFont="1" applyFill="1" applyBorder="1" applyAlignment="1">
      <alignment horizontal="right" vertical="center" wrapText="1"/>
    </xf>
    <xf numFmtId="166" fontId="8" fillId="2" borderId="10" xfId="2" applyNumberFormat="1" applyFont="1" applyFill="1" applyBorder="1" applyAlignment="1">
      <alignment vertical="center" wrapText="1"/>
    </xf>
    <xf numFmtId="0" fontId="7" fillId="2" borderId="12" xfId="2" applyFont="1" applyFill="1" applyBorder="1" applyAlignment="1">
      <alignment vertical="center" wrapText="1"/>
    </xf>
    <xf numFmtId="165" fontId="8" fillId="2" borderId="13" xfId="2" applyNumberFormat="1" applyFont="1" applyFill="1" applyBorder="1" applyAlignment="1">
      <alignment vertical="center" wrapText="1"/>
    </xf>
    <xf numFmtId="0" fontId="7" fillId="2" borderId="14" xfId="2" applyFont="1" applyFill="1" applyBorder="1" applyAlignment="1">
      <alignment vertical="center" wrapText="1"/>
    </xf>
    <xf numFmtId="165" fontId="7" fillId="2" borderId="15" xfId="2" applyNumberFormat="1" applyFont="1" applyFill="1" applyBorder="1" applyAlignment="1">
      <alignment vertical="center" wrapText="1"/>
    </xf>
    <xf numFmtId="10" fontId="8" fillId="2" borderId="9" xfId="3" applyNumberFormat="1" applyFont="1" applyFill="1" applyBorder="1" applyAlignment="1">
      <alignment vertical="center" wrapText="1"/>
    </xf>
    <xf numFmtId="0" fontId="8" fillId="2" borderId="12" xfId="2" applyFont="1" applyFill="1" applyBorder="1" applyAlignment="1">
      <alignment vertical="center" wrapText="1"/>
    </xf>
    <xf numFmtId="0" fontId="8" fillId="0" borderId="4" xfId="2" applyFont="1" applyBorder="1"/>
    <xf numFmtId="165" fontId="8" fillId="0" borderId="6" xfId="2" applyNumberFormat="1" applyFont="1" applyBorder="1"/>
    <xf numFmtId="0" fontId="8" fillId="0" borderId="12" xfId="2" applyFont="1" applyBorder="1"/>
    <xf numFmtId="0" fontId="8" fillId="0" borderId="14" xfId="2" applyFont="1" applyBorder="1"/>
    <xf numFmtId="0" fontId="9" fillId="3" borderId="0" xfId="0" applyFont="1" applyFill="1" applyAlignment="1">
      <alignment horizontal="left" vertical="top"/>
    </xf>
    <xf numFmtId="44" fontId="9" fillId="3" borderId="3" xfId="1" applyFont="1" applyFill="1" applyBorder="1" applyAlignment="1" applyProtection="1">
      <alignment horizontal="left" vertical="top"/>
      <protection locked="0"/>
    </xf>
    <xf numFmtId="10" fontId="12" fillId="3" borderId="3" xfId="0" applyNumberFormat="1" applyFont="1" applyFill="1" applyBorder="1" applyAlignment="1" applyProtection="1">
      <alignment vertical="top"/>
      <protection locked="0"/>
    </xf>
    <xf numFmtId="0" fontId="7" fillId="0" borderId="3" xfId="2" applyFont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8" fillId="0" borderId="3" xfId="2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0" fontId="12" fillId="0" borderId="3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12" fillId="0" borderId="8" xfId="0" applyFont="1" applyBorder="1" applyAlignment="1">
      <alignment horizontal="center" vertical="top"/>
    </xf>
    <xf numFmtId="0" fontId="12" fillId="0" borderId="3" xfId="0" applyFont="1" applyBorder="1" applyAlignment="1">
      <alignment horizontal="center" vertical="top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left" vertical="center"/>
    </xf>
    <xf numFmtId="0" fontId="9" fillId="0" borderId="0" xfId="0" applyFont="1" applyAlignment="1">
      <alignment horizontal="center" vertical="top" wrapText="1"/>
    </xf>
    <xf numFmtId="49" fontId="9" fillId="3" borderId="3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top"/>
    </xf>
    <xf numFmtId="0" fontId="12" fillId="0" borderId="16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0" fontId="6" fillId="0" borderId="16" xfId="2" applyFont="1" applyBorder="1"/>
    <xf numFmtId="49" fontId="9" fillId="3" borderId="7" xfId="0" applyNumberFormat="1" applyFont="1" applyFill="1" applyBorder="1" applyAlignment="1" applyProtection="1">
      <alignment vertical="center"/>
      <protection locked="0"/>
    </xf>
    <xf numFmtId="0" fontId="12" fillId="0" borderId="4" xfId="0" applyFont="1" applyBorder="1" applyAlignment="1">
      <alignment vertical="top" wrapText="1"/>
    </xf>
    <xf numFmtId="49" fontId="6" fillId="0" borderId="0" xfId="2" applyNumberFormat="1" applyFont="1"/>
    <xf numFmtId="49" fontId="8" fillId="0" borderId="0" xfId="2" applyNumberFormat="1" applyFont="1"/>
    <xf numFmtId="49" fontId="9" fillId="0" borderId="6" xfId="0" applyNumberFormat="1" applyFont="1" applyBorder="1" applyAlignment="1">
      <alignment horizontal="left" vertical="center"/>
    </xf>
    <xf numFmtId="0" fontId="5" fillId="0" borderId="4" xfId="2" applyFont="1" applyBorder="1" applyAlignment="1">
      <alignment horizontal="left"/>
    </xf>
    <xf numFmtId="0" fontId="5" fillId="0" borderId="5" xfId="2" applyFont="1" applyBorder="1" applyAlignment="1">
      <alignment horizontal="left"/>
    </xf>
    <xf numFmtId="0" fontId="5" fillId="0" borderId="6" xfId="2" applyFont="1" applyBorder="1" applyAlignment="1">
      <alignment horizontal="left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16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top"/>
    </xf>
    <xf numFmtId="0" fontId="12" fillId="0" borderId="5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/>
    </xf>
    <xf numFmtId="0" fontId="12" fillId="0" borderId="7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7" fillId="0" borderId="3" xfId="2" applyFont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0" borderId="9" xfId="2" applyFont="1" applyBorder="1" applyAlignment="1">
      <alignment horizontal="left" vertical="center" wrapText="1"/>
    </xf>
    <xf numFmtId="0" fontId="7" fillId="0" borderId="17" xfId="2" applyFont="1" applyBorder="1" applyAlignment="1">
      <alignment horizontal="left" vertical="center" wrapText="1"/>
    </xf>
    <xf numFmtId="0" fontId="7" fillId="0" borderId="10" xfId="2" applyFont="1" applyBorder="1" applyAlignment="1">
      <alignment horizontal="left" vertical="center" wrapText="1"/>
    </xf>
    <xf numFmtId="0" fontId="8" fillId="0" borderId="9" xfId="2" applyFont="1" applyBorder="1" applyAlignment="1">
      <alignment horizontal="left" vertical="center" wrapText="1"/>
    </xf>
    <xf numFmtId="0" fontId="8" fillId="0" borderId="17" xfId="2" applyFont="1" applyBorder="1" applyAlignment="1">
      <alignment horizontal="left" vertical="center" wrapText="1"/>
    </xf>
    <xf numFmtId="0" fontId="8" fillId="0" borderId="10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7" fillId="0" borderId="16" xfId="2" applyFont="1" applyBorder="1" applyAlignment="1">
      <alignment horizontal="left" vertical="center" wrapText="1"/>
    </xf>
    <xf numFmtId="0" fontId="7" fillId="0" borderId="15" xfId="2" applyFont="1" applyBorder="1" applyAlignment="1">
      <alignment horizontal="left" vertical="center" wrapText="1"/>
    </xf>
    <xf numFmtId="0" fontId="7" fillId="0" borderId="4" xfId="2" applyFont="1" applyBorder="1" applyAlignment="1">
      <alignment horizontal="left" vertical="center" wrapText="1"/>
    </xf>
    <xf numFmtId="0" fontId="7" fillId="0" borderId="5" xfId="2" applyFont="1" applyBorder="1" applyAlignment="1">
      <alignment horizontal="left" vertical="center" wrapText="1"/>
    </xf>
    <xf numFmtId="0" fontId="7" fillId="0" borderId="6" xfId="2" applyFont="1" applyBorder="1" applyAlignment="1">
      <alignment horizontal="left" vertical="center" wrapText="1"/>
    </xf>
    <xf numFmtId="0" fontId="8" fillId="0" borderId="12" xfId="2" applyFont="1" applyBorder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8" fillId="0" borderId="13" xfId="2" applyFont="1" applyBorder="1" applyAlignment="1">
      <alignment horizontal="left" vertical="center" wrapText="1"/>
    </xf>
  </cellXfs>
  <cellStyles count="4">
    <cellStyle name="Prozent" xfId="3" builtinId="5"/>
    <cellStyle name="Standard" xfId="0" builtinId="0"/>
    <cellStyle name="Standard 2" xfId="2" xr:uid="{2C3E791F-A2AA-45D9-A9EB-E4649C20E9AE}"/>
    <cellStyle name="Währung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58046</xdr:colOff>
      <xdr:row>0</xdr:row>
      <xdr:rowOff>0</xdr:rowOff>
    </xdr:from>
    <xdr:to>
      <xdr:col>9</xdr:col>
      <xdr:colOff>381746</xdr:colOff>
      <xdr:row>1</xdr:row>
      <xdr:rowOff>76666</xdr:rowOff>
    </xdr:to>
    <xdr:pic>
      <xdr:nvPicPr>
        <xdr:cNvPr id="2" name="Grafik 1" descr="Stadtverwaltung Geisa - Logo">
          <a:extLst>
            <a:ext uri="{FF2B5EF4-FFF2-40B4-BE49-F238E27FC236}">
              <a16:creationId xmlns:a16="http://schemas.microsoft.com/office/drawing/2014/main" id="{9367873A-AC83-3B27-0A32-31A3B7AE3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1296" y="0"/>
          <a:ext cx="1962000" cy="45766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962025</xdr:colOff>
      <xdr:row>0</xdr:row>
      <xdr:rowOff>0</xdr:rowOff>
    </xdr:from>
    <xdr:to>
      <xdr:col>4</xdr:col>
      <xdr:colOff>1456690</xdr:colOff>
      <xdr:row>1</xdr:row>
      <xdr:rowOff>76835</xdr:rowOff>
    </xdr:to>
    <xdr:pic>
      <xdr:nvPicPr>
        <xdr:cNvPr id="2" name="Grafik 1" descr="Stadtverwaltung Geisa - Logo">
          <a:extLst>
            <a:ext uri="{FF2B5EF4-FFF2-40B4-BE49-F238E27FC236}">
              <a16:creationId xmlns:a16="http://schemas.microsoft.com/office/drawing/2014/main" id="{80814EF0-1D23-DBCE-7F35-3812D2F01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0"/>
          <a:ext cx="1961515" cy="4578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502920</xdr:colOff>
      <xdr:row>0</xdr:row>
      <xdr:rowOff>0</xdr:rowOff>
    </xdr:from>
    <xdr:to>
      <xdr:col>14</xdr:col>
      <xdr:colOff>725170</xdr:colOff>
      <xdr:row>1</xdr:row>
      <xdr:rowOff>76835</xdr:rowOff>
    </xdr:to>
    <xdr:pic>
      <xdr:nvPicPr>
        <xdr:cNvPr id="2" name="Grafik 1" descr="Stadtverwaltung Geisa - Logo">
          <a:extLst>
            <a:ext uri="{FF2B5EF4-FFF2-40B4-BE49-F238E27FC236}">
              <a16:creationId xmlns:a16="http://schemas.microsoft.com/office/drawing/2014/main" id="{C7D85C51-B35C-454F-AFA4-A51A26FD0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3770" y="0"/>
          <a:ext cx="1965325" cy="4578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"/>
  <sheetViews>
    <sheetView showGridLines="0" view="pageLayout" topLeftCell="A20" zoomScale="85" zoomScaleNormal="85" zoomScalePageLayoutView="85" workbookViewId="0">
      <selection activeCell="G37" sqref="G37"/>
    </sheetView>
  </sheetViews>
  <sheetFormatPr baseColWidth="10" defaultColWidth="9.109375" defaultRowHeight="13.2" x14ac:dyDescent="0.25"/>
  <cols>
    <col min="1" max="1" width="8.109375" customWidth="1"/>
    <col min="2" max="2" width="15.109375" customWidth="1"/>
    <col min="3" max="3" width="62.6640625" customWidth="1"/>
    <col min="4" max="4" width="16.44140625" customWidth="1"/>
    <col min="5" max="5" width="6.44140625" style="19" customWidth="1"/>
    <col min="6" max="10" width="6.44140625" customWidth="1"/>
  </cols>
  <sheetData>
    <row r="1" spans="1:10" ht="30.3" customHeight="1" x14ac:dyDescent="0.25">
      <c r="A1" s="39" t="s">
        <v>81</v>
      </c>
      <c r="B1" s="3"/>
      <c r="C1" s="3"/>
      <c r="D1" s="3"/>
      <c r="E1" s="3"/>
      <c r="F1" s="3"/>
      <c r="G1" s="3"/>
      <c r="H1" s="3"/>
      <c r="I1" s="3"/>
      <c r="J1" s="3"/>
    </row>
    <row r="2" spans="1:10" ht="15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30.9" customHeight="1" x14ac:dyDescent="0.25">
      <c r="A3" s="4"/>
      <c r="B3" s="5" t="s">
        <v>14</v>
      </c>
      <c r="C3" s="5" t="s">
        <v>80</v>
      </c>
      <c r="D3" s="5" t="s">
        <v>0</v>
      </c>
      <c r="E3" s="61">
        <v>2026</v>
      </c>
      <c r="F3" s="60">
        <v>2027</v>
      </c>
      <c r="G3" s="61">
        <v>2028</v>
      </c>
      <c r="H3" s="60">
        <v>2029</v>
      </c>
      <c r="I3" s="61">
        <v>2030</v>
      </c>
      <c r="J3" s="60">
        <v>2031</v>
      </c>
    </row>
    <row r="4" spans="1:10" ht="19.05" customHeight="1" x14ac:dyDescent="0.25">
      <c r="A4" s="90" t="s">
        <v>15</v>
      </c>
      <c r="B4" s="91"/>
      <c r="C4" s="91"/>
      <c r="D4" s="91"/>
      <c r="E4" s="91"/>
      <c r="F4" s="91"/>
      <c r="G4" s="91"/>
      <c r="H4" s="91"/>
      <c r="I4" s="91"/>
      <c r="J4" s="92"/>
    </row>
    <row r="5" spans="1:10" ht="15" customHeight="1" x14ac:dyDescent="0.25">
      <c r="A5" s="8"/>
      <c r="B5" s="9" t="s">
        <v>16</v>
      </c>
      <c r="C5" s="67" t="s">
        <v>85</v>
      </c>
      <c r="D5" s="63">
        <v>2</v>
      </c>
      <c r="E5" s="35" t="s">
        <v>17</v>
      </c>
      <c r="F5" s="7" t="s">
        <v>17</v>
      </c>
      <c r="G5" s="35" t="s">
        <v>18</v>
      </c>
      <c r="H5" s="7" t="s">
        <v>17</v>
      </c>
      <c r="I5" s="35" t="s">
        <v>17</v>
      </c>
      <c r="J5" s="7" t="s">
        <v>21</v>
      </c>
    </row>
    <row r="6" spans="1:10" ht="14.1" customHeight="1" x14ac:dyDescent="0.25">
      <c r="A6" s="10"/>
      <c r="B6" s="7" t="s">
        <v>19</v>
      </c>
      <c r="C6" s="68" t="s">
        <v>88</v>
      </c>
      <c r="D6" s="63">
        <v>2</v>
      </c>
      <c r="E6" s="35" t="s">
        <v>17</v>
      </c>
      <c r="F6" s="7" t="s">
        <v>17</v>
      </c>
      <c r="G6" s="35" t="s">
        <v>18</v>
      </c>
      <c r="H6" s="7" t="s">
        <v>17</v>
      </c>
      <c r="I6" s="35" t="s">
        <v>17</v>
      </c>
      <c r="J6" s="7" t="s">
        <v>21</v>
      </c>
    </row>
    <row r="7" spans="1:10" ht="15" customHeight="1" x14ac:dyDescent="0.25">
      <c r="A7" s="10"/>
      <c r="B7" s="7" t="s">
        <v>20</v>
      </c>
      <c r="C7" s="68" t="s">
        <v>89</v>
      </c>
      <c r="D7" s="63">
        <v>2</v>
      </c>
      <c r="E7" s="35" t="s">
        <v>17</v>
      </c>
      <c r="F7" s="7" t="s">
        <v>18</v>
      </c>
      <c r="G7" s="35" t="s">
        <v>17</v>
      </c>
      <c r="H7" s="7" t="s">
        <v>17</v>
      </c>
      <c r="I7" s="35" t="s">
        <v>21</v>
      </c>
      <c r="J7" s="7" t="s">
        <v>17</v>
      </c>
    </row>
    <row r="8" spans="1:10" ht="14.1" customHeight="1" x14ac:dyDescent="0.25">
      <c r="A8" s="10"/>
      <c r="B8" s="7" t="s">
        <v>22</v>
      </c>
      <c r="C8" s="68" t="s">
        <v>86</v>
      </c>
      <c r="D8" s="63">
        <v>2</v>
      </c>
      <c r="E8" s="35" t="s">
        <v>17</v>
      </c>
      <c r="F8" s="7" t="s">
        <v>17</v>
      </c>
      <c r="G8" s="35" t="s">
        <v>18</v>
      </c>
      <c r="H8" s="7" t="s">
        <v>17</v>
      </c>
      <c r="I8" s="35" t="s">
        <v>17</v>
      </c>
      <c r="J8" s="7" t="s">
        <v>21</v>
      </c>
    </row>
    <row r="9" spans="1:10" ht="15" customHeight="1" x14ac:dyDescent="0.25">
      <c r="A9" s="10"/>
      <c r="B9" s="7" t="s">
        <v>23</v>
      </c>
      <c r="C9" s="68" t="s">
        <v>90</v>
      </c>
      <c r="D9" s="63">
        <v>2</v>
      </c>
      <c r="E9" s="35" t="s">
        <v>17</v>
      </c>
      <c r="F9" s="7" t="s">
        <v>17</v>
      </c>
      <c r="G9" s="35" t="s">
        <v>21</v>
      </c>
      <c r="H9" s="7" t="s">
        <v>17</v>
      </c>
      <c r="I9" s="35" t="s">
        <v>17</v>
      </c>
      <c r="J9" s="7" t="s">
        <v>18</v>
      </c>
    </row>
    <row r="10" spans="1:10" ht="13.8" customHeight="1" x14ac:dyDescent="0.25">
      <c r="A10" s="10"/>
      <c r="B10" s="7" t="s">
        <v>24</v>
      </c>
      <c r="C10" s="68" t="s">
        <v>91</v>
      </c>
      <c r="D10" s="63">
        <v>3</v>
      </c>
      <c r="E10" s="35" t="s">
        <v>18</v>
      </c>
      <c r="F10" s="7" t="s">
        <v>17</v>
      </c>
      <c r="G10" s="35" t="s">
        <v>17</v>
      </c>
      <c r="H10" s="7" t="s">
        <v>21</v>
      </c>
      <c r="I10" s="35" t="s">
        <v>17</v>
      </c>
      <c r="J10" s="7" t="s">
        <v>17</v>
      </c>
    </row>
    <row r="11" spans="1:10" ht="15" customHeight="1" x14ac:dyDescent="0.25">
      <c r="A11" s="10"/>
      <c r="B11" s="7" t="s">
        <v>25</v>
      </c>
      <c r="C11" s="68" t="s">
        <v>92</v>
      </c>
      <c r="D11" s="63">
        <v>2</v>
      </c>
      <c r="E11" s="35" t="s">
        <v>17</v>
      </c>
      <c r="F11" s="7" t="s">
        <v>17</v>
      </c>
      <c r="G11" s="35" t="s">
        <v>21</v>
      </c>
      <c r="H11" s="7" t="s">
        <v>17</v>
      </c>
      <c r="I11" s="35" t="s">
        <v>17</v>
      </c>
      <c r="J11" s="7" t="s">
        <v>18</v>
      </c>
    </row>
    <row r="12" spans="1:10" ht="14.1" customHeight="1" x14ac:dyDescent="0.25">
      <c r="A12" s="10"/>
      <c r="B12" s="7" t="s">
        <v>26</v>
      </c>
      <c r="C12" s="68" t="s">
        <v>93</v>
      </c>
      <c r="D12" s="63">
        <v>2</v>
      </c>
      <c r="E12" s="35" t="s">
        <v>21</v>
      </c>
      <c r="F12" s="7" t="s">
        <v>17</v>
      </c>
      <c r="G12" s="35" t="s">
        <v>17</v>
      </c>
      <c r="H12" s="7" t="s">
        <v>18</v>
      </c>
      <c r="I12" s="35" t="s">
        <v>17</v>
      </c>
      <c r="J12" s="7" t="s">
        <v>17</v>
      </c>
    </row>
    <row r="13" spans="1:10" ht="15" customHeight="1" x14ac:dyDescent="0.25">
      <c r="A13" s="10"/>
      <c r="B13" s="7" t="s">
        <v>27</v>
      </c>
      <c r="C13" s="68" t="s">
        <v>87</v>
      </c>
      <c r="D13" s="63">
        <v>1</v>
      </c>
      <c r="E13" s="35" t="s">
        <v>18</v>
      </c>
      <c r="F13" s="7" t="s">
        <v>17</v>
      </c>
      <c r="G13" s="35" t="s">
        <v>17</v>
      </c>
      <c r="H13" s="7" t="s">
        <v>21</v>
      </c>
      <c r="I13" s="35" t="s">
        <v>17</v>
      </c>
      <c r="J13" s="7" t="s">
        <v>17</v>
      </c>
    </row>
    <row r="14" spans="1:10" ht="14.1" customHeight="1" x14ac:dyDescent="0.25">
      <c r="A14" s="11"/>
      <c r="B14" s="12" t="s">
        <v>28</v>
      </c>
      <c r="C14" s="69" t="s">
        <v>94</v>
      </c>
      <c r="D14" s="63">
        <v>1</v>
      </c>
      <c r="E14" s="35" t="s">
        <v>18</v>
      </c>
      <c r="F14" s="7" t="s">
        <v>17</v>
      </c>
      <c r="G14" s="35" t="s">
        <v>17</v>
      </c>
      <c r="H14" s="7" t="s">
        <v>21</v>
      </c>
      <c r="I14" s="35" t="s">
        <v>17</v>
      </c>
      <c r="J14" s="7" t="s">
        <v>17</v>
      </c>
    </row>
    <row r="15" spans="1:10" ht="14.1" customHeight="1" x14ac:dyDescent="0.25">
      <c r="A15" s="13"/>
      <c r="B15" s="12" t="s">
        <v>29</v>
      </c>
      <c r="C15" s="70" t="s">
        <v>83</v>
      </c>
      <c r="D15" s="2">
        <v>4</v>
      </c>
      <c r="E15" s="37" t="s">
        <v>17</v>
      </c>
      <c r="F15" s="7" t="s">
        <v>18</v>
      </c>
      <c r="G15" s="35" t="s">
        <v>17</v>
      </c>
      <c r="H15" s="7" t="s">
        <v>17</v>
      </c>
      <c r="I15" s="35" t="s">
        <v>21</v>
      </c>
      <c r="J15" s="7" t="s">
        <v>17</v>
      </c>
    </row>
    <row r="16" spans="1:10" ht="14.1" customHeight="1" x14ac:dyDescent="0.25">
      <c r="A16" s="13"/>
      <c r="B16" s="12" t="s">
        <v>30</v>
      </c>
      <c r="C16" s="70" t="s">
        <v>84</v>
      </c>
      <c r="D16" s="2">
        <v>4</v>
      </c>
      <c r="E16" s="37" t="s">
        <v>17</v>
      </c>
      <c r="F16" s="7" t="s">
        <v>18</v>
      </c>
      <c r="G16" s="35" t="s">
        <v>17</v>
      </c>
      <c r="H16" s="7" t="s">
        <v>17</v>
      </c>
      <c r="I16" s="35" t="s">
        <v>21</v>
      </c>
      <c r="J16" s="7" t="s">
        <v>17</v>
      </c>
    </row>
    <row r="17" spans="1:10" ht="19.8" customHeight="1" x14ac:dyDescent="0.25">
      <c r="A17" s="90" t="s">
        <v>31</v>
      </c>
      <c r="B17" s="91"/>
      <c r="C17" s="91"/>
      <c r="D17" s="91"/>
      <c r="E17" s="91"/>
      <c r="F17" s="91"/>
      <c r="G17" s="91"/>
      <c r="H17" s="91"/>
      <c r="I17" s="91"/>
      <c r="J17" s="92"/>
    </row>
    <row r="18" spans="1:10" ht="14.1" customHeight="1" x14ac:dyDescent="0.25">
      <c r="A18" s="8"/>
      <c r="B18" s="9" t="s">
        <v>32</v>
      </c>
      <c r="C18" s="71" t="s">
        <v>115</v>
      </c>
      <c r="D18" s="63">
        <v>2</v>
      </c>
      <c r="E18" s="35" t="s">
        <v>21</v>
      </c>
      <c r="F18" s="7" t="s">
        <v>17</v>
      </c>
      <c r="G18" s="35" t="s">
        <v>17</v>
      </c>
      <c r="H18" s="7" t="s">
        <v>18</v>
      </c>
      <c r="I18" s="35" t="s">
        <v>17</v>
      </c>
      <c r="J18" s="7" t="s">
        <v>17</v>
      </c>
    </row>
    <row r="19" spans="1:10" ht="15" customHeight="1" x14ac:dyDescent="0.25">
      <c r="A19" s="10"/>
      <c r="B19" s="9" t="s">
        <v>33</v>
      </c>
      <c r="C19" s="71" t="s">
        <v>95</v>
      </c>
      <c r="D19" s="64">
        <v>2</v>
      </c>
      <c r="E19" s="35" t="s">
        <v>21</v>
      </c>
      <c r="F19" s="7" t="s">
        <v>17</v>
      </c>
      <c r="G19" s="35" t="s">
        <v>17</v>
      </c>
      <c r="H19" s="7" t="s">
        <v>18</v>
      </c>
      <c r="I19" s="35" t="s">
        <v>17</v>
      </c>
      <c r="J19" s="7" t="s">
        <v>17</v>
      </c>
    </row>
    <row r="20" spans="1:10" ht="14.1" customHeight="1" x14ac:dyDescent="0.25">
      <c r="A20" s="11"/>
      <c r="B20" s="15" t="s">
        <v>34</v>
      </c>
      <c r="C20" s="71" t="s">
        <v>96</v>
      </c>
      <c r="D20" s="63">
        <v>2</v>
      </c>
      <c r="E20" s="35" t="s">
        <v>21</v>
      </c>
      <c r="F20" s="7" t="s">
        <v>17</v>
      </c>
      <c r="G20" s="35" t="s">
        <v>17</v>
      </c>
      <c r="H20" s="7" t="s">
        <v>18</v>
      </c>
      <c r="I20" s="35" t="s">
        <v>17</v>
      </c>
      <c r="J20" s="7" t="s">
        <v>17</v>
      </c>
    </row>
    <row r="21" spans="1:10" ht="19.05" customHeight="1" x14ac:dyDescent="0.25">
      <c r="A21" s="90" t="s">
        <v>35</v>
      </c>
      <c r="B21" s="91"/>
      <c r="C21" s="91"/>
      <c r="D21" s="91"/>
      <c r="E21" s="91"/>
      <c r="F21" s="91"/>
      <c r="G21" s="91"/>
      <c r="H21" s="91"/>
      <c r="I21" s="91"/>
      <c r="J21" s="92"/>
    </row>
    <row r="22" spans="1:10" ht="15" customHeight="1" x14ac:dyDescent="0.25">
      <c r="A22" s="8"/>
      <c r="B22" s="9" t="s">
        <v>36</v>
      </c>
      <c r="C22" s="71" t="s">
        <v>98</v>
      </c>
      <c r="D22" s="63">
        <v>2</v>
      </c>
      <c r="E22" s="35" t="s">
        <v>21</v>
      </c>
      <c r="F22" s="7" t="s">
        <v>17</v>
      </c>
      <c r="G22" s="35" t="s">
        <v>17</v>
      </c>
      <c r="H22" s="7" t="s">
        <v>18</v>
      </c>
      <c r="I22" s="35" t="s">
        <v>17</v>
      </c>
      <c r="J22" s="7" t="s">
        <v>17</v>
      </c>
    </row>
    <row r="23" spans="1:10" ht="14.1" customHeight="1" x14ac:dyDescent="0.25">
      <c r="A23" s="10"/>
      <c r="B23" s="9" t="s">
        <v>37</v>
      </c>
      <c r="C23" s="71" t="s">
        <v>99</v>
      </c>
      <c r="D23" s="63">
        <v>3</v>
      </c>
      <c r="E23" s="35" t="s">
        <v>17</v>
      </c>
      <c r="F23" s="7" t="s">
        <v>21</v>
      </c>
      <c r="G23" s="35" t="s">
        <v>17</v>
      </c>
      <c r="H23" s="7" t="s">
        <v>17</v>
      </c>
      <c r="I23" s="35" t="s">
        <v>18</v>
      </c>
      <c r="J23" s="7" t="s">
        <v>17</v>
      </c>
    </row>
    <row r="24" spans="1:10" ht="15" customHeight="1" x14ac:dyDescent="0.25">
      <c r="A24" s="10"/>
      <c r="B24" s="9" t="s">
        <v>38</v>
      </c>
      <c r="C24" s="71" t="s">
        <v>97</v>
      </c>
      <c r="D24" s="64">
        <v>2</v>
      </c>
      <c r="E24" s="35" t="s">
        <v>18</v>
      </c>
      <c r="F24" s="7" t="s">
        <v>17</v>
      </c>
      <c r="G24" s="35" t="s">
        <v>17</v>
      </c>
      <c r="H24" s="7" t="s">
        <v>21</v>
      </c>
      <c r="I24" s="35" t="s">
        <v>17</v>
      </c>
      <c r="J24" s="7" t="s">
        <v>17</v>
      </c>
    </row>
    <row r="25" spans="1:10" ht="14.1" customHeight="1" x14ac:dyDescent="0.25">
      <c r="A25" s="10"/>
      <c r="B25" s="7" t="s">
        <v>3</v>
      </c>
      <c r="C25" s="71" t="s">
        <v>100</v>
      </c>
      <c r="D25" s="63">
        <v>4</v>
      </c>
      <c r="E25" s="35" t="s">
        <v>17</v>
      </c>
      <c r="F25" s="7" t="s">
        <v>17</v>
      </c>
      <c r="G25" s="35" t="s">
        <v>21</v>
      </c>
      <c r="H25" s="7" t="s">
        <v>17</v>
      </c>
      <c r="I25" s="35" t="s">
        <v>17</v>
      </c>
      <c r="J25" s="7" t="s">
        <v>18</v>
      </c>
    </row>
    <row r="26" spans="1:10" ht="14.1" customHeight="1" x14ac:dyDescent="0.25">
      <c r="A26" s="3"/>
      <c r="B26" s="77"/>
      <c r="C26" s="78"/>
      <c r="D26" s="79"/>
      <c r="E26" s="77"/>
      <c r="F26" s="77"/>
      <c r="G26" s="77"/>
      <c r="H26" s="77"/>
      <c r="I26" s="77"/>
      <c r="J26" s="77"/>
    </row>
    <row r="27" spans="1:10" ht="14.1" customHeight="1" x14ac:dyDescent="0.3">
      <c r="A27" s="42" t="s">
        <v>119</v>
      </c>
      <c r="B27" s="77"/>
      <c r="C27" s="78"/>
      <c r="D27" s="79"/>
      <c r="E27" s="77"/>
      <c r="F27" s="77"/>
      <c r="G27" s="77"/>
      <c r="H27" s="77"/>
      <c r="I27" s="77"/>
      <c r="J27" s="77"/>
    </row>
    <row r="28" spans="1:10" ht="14.1" customHeight="1" x14ac:dyDescent="0.25">
      <c r="A28" s="3"/>
      <c r="B28" s="77"/>
      <c r="C28" s="78"/>
      <c r="D28" s="79"/>
      <c r="E28" s="77"/>
      <c r="F28" s="77"/>
      <c r="G28" s="77"/>
      <c r="H28" s="77"/>
      <c r="I28" s="77"/>
      <c r="J28" s="77"/>
    </row>
    <row r="29" spans="1:10" ht="30.3" customHeight="1" x14ac:dyDescent="0.25">
      <c r="A29" s="4"/>
      <c r="B29" s="5" t="s">
        <v>14</v>
      </c>
      <c r="C29" s="5" t="s">
        <v>80</v>
      </c>
      <c r="D29" s="5" t="s">
        <v>0</v>
      </c>
      <c r="E29" s="61">
        <v>2026</v>
      </c>
      <c r="F29" s="60">
        <v>2027</v>
      </c>
      <c r="G29" s="61">
        <v>2028</v>
      </c>
      <c r="H29" s="60">
        <v>2029</v>
      </c>
      <c r="I29" s="61">
        <v>2030</v>
      </c>
      <c r="J29" s="60">
        <v>2031</v>
      </c>
    </row>
    <row r="30" spans="1:10" ht="20.100000000000001" customHeight="1" x14ac:dyDescent="0.25">
      <c r="A30" s="90" t="s">
        <v>39</v>
      </c>
      <c r="B30" s="91"/>
      <c r="C30" s="91"/>
      <c r="D30" s="91"/>
      <c r="E30" s="91"/>
      <c r="F30" s="91"/>
      <c r="G30" s="91"/>
      <c r="H30" s="91"/>
      <c r="I30" s="91"/>
      <c r="J30" s="92"/>
    </row>
    <row r="31" spans="1:10" ht="14.1" customHeight="1" x14ac:dyDescent="0.25">
      <c r="A31" s="8"/>
      <c r="B31" s="9" t="s">
        <v>40</v>
      </c>
      <c r="C31" s="71" t="s">
        <v>113</v>
      </c>
      <c r="D31" s="64">
        <v>4</v>
      </c>
      <c r="E31" s="35" t="s">
        <v>18</v>
      </c>
      <c r="F31" s="7" t="s">
        <v>17</v>
      </c>
      <c r="G31" s="35" t="s">
        <v>17</v>
      </c>
      <c r="H31" s="7" t="s">
        <v>21</v>
      </c>
      <c r="I31" s="35" t="s">
        <v>17</v>
      </c>
      <c r="J31" s="1" t="s">
        <v>17</v>
      </c>
    </row>
    <row r="32" spans="1:10" ht="15" customHeight="1" x14ac:dyDescent="0.25">
      <c r="A32" s="10"/>
      <c r="B32" s="7" t="s">
        <v>41</v>
      </c>
      <c r="C32" s="71" t="s">
        <v>101</v>
      </c>
      <c r="D32" s="64">
        <v>4</v>
      </c>
      <c r="E32" s="35" t="s">
        <v>17</v>
      </c>
      <c r="F32" s="16" t="s">
        <v>42</v>
      </c>
      <c r="G32" s="35" t="s">
        <v>17</v>
      </c>
      <c r="H32" s="7" t="s">
        <v>17</v>
      </c>
      <c r="I32" s="38" t="s">
        <v>43</v>
      </c>
      <c r="J32" s="1" t="s">
        <v>17</v>
      </c>
    </row>
    <row r="33" spans="1:10" ht="14.1" customHeight="1" x14ac:dyDescent="0.25">
      <c r="A33" s="10"/>
      <c r="B33" s="7" t="s">
        <v>44</v>
      </c>
      <c r="C33" s="71" t="s">
        <v>104</v>
      </c>
      <c r="D33" s="63">
        <v>2</v>
      </c>
      <c r="E33" s="35" t="s">
        <v>17</v>
      </c>
      <c r="F33" s="7" t="s">
        <v>17</v>
      </c>
      <c r="G33" s="35" t="s">
        <v>21</v>
      </c>
      <c r="H33" s="7" t="s">
        <v>17</v>
      </c>
      <c r="I33" s="35" t="s">
        <v>17</v>
      </c>
      <c r="J33" s="7" t="s">
        <v>18</v>
      </c>
    </row>
    <row r="34" spans="1:10" ht="15" customHeight="1" x14ac:dyDescent="0.25">
      <c r="A34" s="10"/>
      <c r="B34" s="9" t="s">
        <v>45</v>
      </c>
      <c r="C34" s="71" t="s">
        <v>102</v>
      </c>
      <c r="D34" s="64">
        <v>2</v>
      </c>
      <c r="E34" s="35" t="s">
        <v>17</v>
      </c>
      <c r="F34" s="7" t="s">
        <v>18</v>
      </c>
      <c r="G34" s="35" t="s">
        <v>17</v>
      </c>
      <c r="H34" s="7" t="s">
        <v>17</v>
      </c>
      <c r="I34" s="35" t="s">
        <v>21</v>
      </c>
      <c r="J34" s="7" t="s">
        <v>17</v>
      </c>
    </row>
    <row r="35" spans="1:10" ht="14.1" customHeight="1" x14ac:dyDescent="0.25">
      <c r="A35" s="10"/>
      <c r="B35" s="9" t="s">
        <v>46</v>
      </c>
      <c r="C35" s="71" t="s">
        <v>105</v>
      </c>
      <c r="D35" s="63">
        <v>3</v>
      </c>
      <c r="E35" s="35" t="s">
        <v>17</v>
      </c>
      <c r="F35" s="7" t="s">
        <v>17</v>
      </c>
      <c r="G35" s="35" t="s">
        <v>21</v>
      </c>
      <c r="H35" s="7" t="s">
        <v>17</v>
      </c>
      <c r="I35" s="35" t="s">
        <v>17</v>
      </c>
      <c r="J35" s="7" t="s">
        <v>18</v>
      </c>
    </row>
    <row r="36" spans="1:10" ht="15" customHeight="1" x14ac:dyDescent="0.25">
      <c r="A36" s="10"/>
      <c r="B36" s="9" t="s">
        <v>47</v>
      </c>
      <c r="C36" s="71" t="s">
        <v>106</v>
      </c>
      <c r="D36" s="63">
        <v>3</v>
      </c>
      <c r="E36" s="35" t="s">
        <v>17</v>
      </c>
      <c r="F36" s="7" t="s">
        <v>17</v>
      </c>
      <c r="G36" s="35" t="s">
        <v>18</v>
      </c>
      <c r="H36" s="7" t="s">
        <v>17</v>
      </c>
      <c r="I36" s="35" t="s">
        <v>17</v>
      </c>
      <c r="J36" s="7" t="s">
        <v>21</v>
      </c>
    </row>
    <row r="37" spans="1:10" ht="14.1" customHeight="1" x14ac:dyDescent="0.25">
      <c r="A37" s="10"/>
      <c r="B37" s="9" t="s">
        <v>48</v>
      </c>
      <c r="C37" s="71" t="s">
        <v>107</v>
      </c>
      <c r="D37" s="63">
        <v>2</v>
      </c>
      <c r="E37" s="35" t="s">
        <v>17</v>
      </c>
      <c r="F37" s="7" t="s">
        <v>17</v>
      </c>
      <c r="G37" s="35" t="s">
        <v>18</v>
      </c>
      <c r="H37" s="7" t="s">
        <v>17</v>
      </c>
      <c r="I37" s="35" t="s">
        <v>17</v>
      </c>
      <c r="J37" s="7" t="s">
        <v>21</v>
      </c>
    </row>
    <row r="38" spans="1:10" ht="15" customHeight="1" x14ac:dyDescent="0.25">
      <c r="A38" s="10"/>
      <c r="B38" s="9" t="s">
        <v>49</v>
      </c>
      <c r="C38" s="71" t="s">
        <v>103</v>
      </c>
      <c r="D38" s="64">
        <v>2</v>
      </c>
      <c r="E38" s="35" t="s">
        <v>17</v>
      </c>
      <c r="F38" s="7" t="s">
        <v>17</v>
      </c>
      <c r="G38" s="35" t="s">
        <v>18</v>
      </c>
      <c r="H38" s="7" t="s">
        <v>17</v>
      </c>
      <c r="I38" s="35" t="s">
        <v>17</v>
      </c>
      <c r="J38" s="7" t="s">
        <v>21</v>
      </c>
    </row>
    <row r="39" spans="1:10" ht="14.1" customHeight="1" x14ac:dyDescent="0.25">
      <c r="A39" s="11"/>
      <c r="B39" s="15" t="s">
        <v>50</v>
      </c>
      <c r="C39" s="71" t="s">
        <v>108</v>
      </c>
      <c r="D39" s="63">
        <v>2</v>
      </c>
      <c r="E39" s="35" t="s">
        <v>17</v>
      </c>
      <c r="F39" s="7" t="s">
        <v>17</v>
      </c>
      <c r="G39" s="35" t="s">
        <v>21</v>
      </c>
      <c r="H39" s="7" t="s">
        <v>17</v>
      </c>
      <c r="I39" s="35" t="s">
        <v>17</v>
      </c>
      <c r="J39" s="7" t="s">
        <v>18</v>
      </c>
    </row>
    <row r="40" spans="1:10" ht="20.100000000000001" customHeight="1" x14ac:dyDescent="0.25">
      <c r="A40" s="90" t="s">
        <v>51</v>
      </c>
      <c r="B40" s="91"/>
      <c r="C40" s="91"/>
      <c r="D40" s="91"/>
      <c r="E40" s="91"/>
      <c r="F40" s="91"/>
      <c r="G40" s="91"/>
      <c r="H40" s="91"/>
      <c r="I40" s="91"/>
      <c r="J40" s="92"/>
    </row>
    <row r="41" spans="1:10" ht="14.1" customHeight="1" x14ac:dyDescent="0.25">
      <c r="A41" s="17"/>
      <c r="B41" s="15" t="s">
        <v>52</v>
      </c>
      <c r="C41" s="71" t="s">
        <v>109</v>
      </c>
      <c r="D41" s="65">
        <v>1</v>
      </c>
      <c r="E41" s="35" t="s">
        <v>21</v>
      </c>
      <c r="F41" s="7" t="s">
        <v>17</v>
      </c>
      <c r="G41" s="35" t="s">
        <v>17</v>
      </c>
      <c r="H41" s="7" t="s">
        <v>18</v>
      </c>
      <c r="I41" s="35" t="s">
        <v>17</v>
      </c>
      <c r="J41" s="7" t="s">
        <v>17</v>
      </c>
    </row>
    <row r="42" spans="1:10" ht="20.100000000000001" customHeight="1" x14ac:dyDescent="0.25">
      <c r="A42" s="90" t="s">
        <v>53</v>
      </c>
      <c r="B42" s="91"/>
      <c r="C42" s="91"/>
      <c r="D42" s="91"/>
      <c r="E42" s="91"/>
      <c r="F42" s="91"/>
      <c r="G42" s="91"/>
      <c r="H42" s="91"/>
      <c r="I42" s="91"/>
      <c r="J42" s="92"/>
    </row>
    <row r="43" spans="1:10" ht="14.1" customHeight="1" x14ac:dyDescent="0.25">
      <c r="A43" s="10"/>
      <c r="B43" s="7" t="s">
        <v>54</v>
      </c>
      <c r="C43" s="68" t="s">
        <v>110</v>
      </c>
      <c r="D43" s="2">
        <v>1</v>
      </c>
      <c r="E43" s="35" t="s">
        <v>17</v>
      </c>
      <c r="F43" s="7" t="s">
        <v>21</v>
      </c>
      <c r="G43" s="35" t="s">
        <v>17</v>
      </c>
      <c r="H43" s="7" t="s">
        <v>17</v>
      </c>
      <c r="I43" s="35" t="s">
        <v>18</v>
      </c>
      <c r="J43" s="7" t="s">
        <v>17</v>
      </c>
    </row>
    <row r="44" spans="1:10" ht="14.1" customHeight="1" x14ac:dyDescent="0.25">
      <c r="A44" s="10"/>
      <c r="B44" s="7" t="s">
        <v>55</v>
      </c>
      <c r="C44" s="68" t="s">
        <v>111</v>
      </c>
      <c r="D44" s="2">
        <v>1</v>
      </c>
      <c r="E44" s="37" t="s">
        <v>17</v>
      </c>
      <c r="F44" s="7" t="s">
        <v>21</v>
      </c>
      <c r="G44" s="35" t="s">
        <v>17</v>
      </c>
      <c r="H44" s="7" t="s">
        <v>17</v>
      </c>
      <c r="I44" s="35" t="s">
        <v>18</v>
      </c>
      <c r="J44" s="7" t="s">
        <v>17</v>
      </c>
    </row>
    <row r="45" spans="1:10" ht="19.05" customHeight="1" x14ac:dyDescent="0.25">
      <c r="A45" s="90" t="s">
        <v>56</v>
      </c>
      <c r="B45" s="91"/>
      <c r="C45" s="91"/>
      <c r="D45" s="91"/>
      <c r="E45" s="91"/>
      <c r="F45" s="91"/>
      <c r="G45" s="91"/>
      <c r="H45" s="91"/>
      <c r="I45" s="91"/>
      <c r="J45" s="92"/>
    </row>
    <row r="46" spans="1:10" ht="15" customHeight="1" x14ac:dyDescent="0.25">
      <c r="A46" s="17"/>
      <c r="B46" s="15" t="s">
        <v>57</v>
      </c>
      <c r="C46" s="66" t="s">
        <v>114</v>
      </c>
      <c r="D46" s="18">
        <v>3</v>
      </c>
      <c r="E46" s="35" t="s">
        <v>18</v>
      </c>
      <c r="F46" s="7" t="s">
        <v>17</v>
      </c>
      <c r="G46" s="35" t="s">
        <v>17</v>
      </c>
      <c r="H46" s="7" t="s">
        <v>21</v>
      </c>
      <c r="I46" s="35" t="s">
        <v>17</v>
      </c>
      <c r="J46" s="7" t="s">
        <v>17</v>
      </c>
    </row>
    <row r="47" spans="1:10" ht="19.05" customHeight="1" x14ac:dyDescent="0.25">
      <c r="A47" s="90" t="s">
        <v>58</v>
      </c>
      <c r="B47" s="91"/>
      <c r="C47" s="91"/>
      <c r="D47" s="91"/>
      <c r="E47" s="91"/>
      <c r="F47" s="91"/>
      <c r="G47" s="91"/>
      <c r="H47" s="91"/>
      <c r="I47" s="91"/>
      <c r="J47" s="92"/>
    </row>
    <row r="48" spans="1:10" ht="15.3" customHeight="1" x14ac:dyDescent="0.25">
      <c r="A48" s="8"/>
      <c r="B48" s="9" t="s">
        <v>59</v>
      </c>
      <c r="C48" s="68" t="s">
        <v>112</v>
      </c>
      <c r="D48" s="2">
        <v>1</v>
      </c>
      <c r="E48" s="35" t="s">
        <v>17</v>
      </c>
      <c r="F48" s="7" t="s">
        <v>18</v>
      </c>
      <c r="G48" s="35" t="s">
        <v>17</v>
      </c>
      <c r="H48" s="7" t="s">
        <v>17</v>
      </c>
      <c r="I48" s="35" t="s">
        <v>21</v>
      </c>
      <c r="J48" s="7" t="s">
        <v>17</v>
      </c>
    </row>
    <row r="49" spans="1:1" ht="13.05" customHeight="1" x14ac:dyDescent="0.25"/>
    <row r="50" spans="1:1" ht="13.8" x14ac:dyDescent="0.3">
      <c r="A50" s="42" t="s">
        <v>64</v>
      </c>
    </row>
    <row r="51" spans="1:1" ht="13.8" x14ac:dyDescent="0.3">
      <c r="A51" s="42" t="s">
        <v>75</v>
      </c>
    </row>
    <row r="52" spans="1:1" ht="13.8" x14ac:dyDescent="0.3">
      <c r="A52" s="42" t="s">
        <v>76</v>
      </c>
    </row>
    <row r="53" spans="1:1" ht="10.050000000000001" customHeight="1" x14ac:dyDescent="0.25"/>
    <row r="54" spans="1:1" ht="6" customHeight="1" x14ac:dyDescent="0.25"/>
  </sheetData>
  <sheetProtection algorithmName="SHA-512" hashValue="6VtfoMQZ8xDWoL6gKqZCTtYaBIYtqimqNi74a/Kgh/OYbvDLMKAKKa0txP68TELYdYZksHgSSqZvX9xE2OB1nA==" saltValue="I0mcX0ofnqGb+FcUpfNTdw==" spinCount="100000" sheet="1" objects="1" scenarios="1"/>
  <mergeCells count="8">
    <mergeCell ref="A4:J4"/>
    <mergeCell ref="A17:J17"/>
    <mergeCell ref="A47:J47"/>
    <mergeCell ref="A21:J21"/>
    <mergeCell ref="A30:J30"/>
    <mergeCell ref="A40:J40"/>
    <mergeCell ref="A42:J42"/>
    <mergeCell ref="A45:J45"/>
  </mergeCells>
  <pageMargins left="0.70866141732283472" right="0.70866141732283472" top="0.98425196850393704" bottom="0.74803149606299213" header="0.31496062992125984" footer="0.31496062992125984"/>
  <pageSetup paperSize="9" orientation="landscape" horizontalDpi="300" verticalDpi="300" r:id="rId1"/>
  <headerFooter>
    <oddFooter>&amp;R&amp;"Arial Narrow,Standard"Bauwerkskataster und Prüfzyklus Seite &amp;P von  &amp;N</oddFooter>
  </headerFooter>
  <rowBreaks count="1" manualBreakCount="1">
    <brk id="2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9632B-3309-4AF5-8035-529A33539206}">
  <dimension ref="A1:E29"/>
  <sheetViews>
    <sheetView showGridLines="0" tabSelected="1" view="pageLayout" zoomScale="85" zoomScaleNormal="100" zoomScalePageLayoutView="85" workbookViewId="0">
      <selection activeCell="D13" sqref="D13"/>
    </sheetView>
  </sheetViews>
  <sheetFormatPr baseColWidth="10" defaultColWidth="10.77734375" defaultRowHeight="13.8" x14ac:dyDescent="0.25"/>
  <cols>
    <col min="1" max="1" width="18.5546875" style="28" customWidth="1"/>
    <col min="2" max="2" width="59.109375" style="28" customWidth="1"/>
    <col min="3" max="5" width="22.88671875" style="28" customWidth="1"/>
    <col min="6" max="16384" width="10.77734375" style="28"/>
  </cols>
  <sheetData>
    <row r="1" spans="1:5" ht="30" customHeight="1" x14ac:dyDescent="0.25">
      <c r="A1" s="72" t="s">
        <v>77</v>
      </c>
    </row>
    <row r="2" spans="1:5" ht="15" customHeight="1" x14ac:dyDescent="0.25">
      <c r="A2" s="100" t="s">
        <v>123</v>
      </c>
      <c r="B2" s="80" t="s">
        <v>125</v>
      </c>
      <c r="C2" s="33"/>
      <c r="D2" s="33"/>
      <c r="E2" s="33"/>
    </row>
    <row r="3" spans="1:5" ht="14.7" customHeight="1" x14ac:dyDescent="0.25">
      <c r="A3" s="101"/>
      <c r="B3" s="85" t="s">
        <v>126</v>
      </c>
      <c r="C3" s="33"/>
      <c r="D3" s="33"/>
      <c r="E3" s="33"/>
    </row>
    <row r="4" spans="1:5" ht="14.7" customHeight="1" x14ac:dyDescent="0.25">
      <c r="A4" s="86"/>
      <c r="B4" s="89"/>
      <c r="C4" s="93" t="s">
        <v>117</v>
      </c>
      <c r="D4" s="93"/>
      <c r="E4" s="94"/>
    </row>
    <row r="5" spans="1:5" ht="18.3" customHeight="1" x14ac:dyDescent="0.25">
      <c r="A5" s="75" t="s">
        <v>7</v>
      </c>
      <c r="B5" s="34" t="s">
        <v>8</v>
      </c>
      <c r="C5" s="75" t="s">
        <v>9</v>
      </c>
      <c r="D5" s="75" t="s">
        <v>10</v>
      </c>
      <c r="E5" s="76" t="s">
        <v>13</v>
      </c>
    </row>
    <row r="6" spans="1:5" ht="15" customHeight="1" x14ac:dyDescent="0.25">
      <c r="A6" s="73">
        <v>1</v>
      </c>
      <c r="B6" s="97" t="s">
        <v>1</v>
      </c>
      <c r="C6" s="98"/>
      <c r="D6" s="98"/>
      <c r="E6" s="99"/>
    </row>
    <row r="7" spans="1:5" ht="15" customHeight="1" x14ac:dyDescent="0.25">
      <c r="A7" s="74"/>
      <c r="B7" s="29" t="s">
        <v>82</v>
      </c>
      <c r="C7" s="58">
        <v>0</v>
      </c>
      <c r="D7" s="58">
        <v>0</v>
      </c>
      <c r="E7" s="58">
        <v>0</v>
      </c>
    </row>
    <row r="8" spans="1:5" ht="15" customHeight="1" x14ac:dyDescent="0.25">
      <c r="A8" s="73">
        <v>2</v>
      </c>
      <c r="B8" s="97" t="s">
        <v>4</v>
      </c>
      <c r="C8" s="98"/>
      <c r="D8" s="98"/>
      <c r="E8" s="99"/>
    </row>
    <row r="9" spans="1:5" ht="27.6" customHeight="1" x14ac:dyDescent="0.25">
      <c r="A9" s="74"/>
      <c r="B9" s="30" t="s">
        <v>11</v>
      </c>
      <c r="C9" s="58">
        <v>0</v>
      </c>
      <c r="D9" s="58">
        <v>0</v>
      </c>
      <c r="E9" s="58">
        <v>0</v>
      </c>
    </row>
    <row r="10" spans="1:5" ht="15" customHeight="1" x14ac:dyDescent="0.25">
      <c r="A10" s="73">
        <v>3</v>
      </c>
      <c r="B10" s="97" t="s">
        <v>5</v>
      </c>
      <c r="C10" s="98"/>
      <c r="D10" s="98"/>
      <c r="E10" s="99"/>
    </row>
    <row r="11" spans="1:5" ht="15" customHeight="1" x14ac:dyDescent="0.25">
      <c r="A11" s="74"/>
      <c r="B11" s="29" t="s">
        <v>12</v>
      </c>
      <c r="C11" s="58">
        <v>0</v>
      </c>
      <c r="D11" s="58">
        <v>0</v>
      </c>
      <c r="E11" s="58"/>
    </row>
    <row r="12" spans="1:5" ht="15" customHeight="1" x14ac:dyDescent="0.25">
      <c r="A12" s="73">
        <v>4</v>
      </c>
      <c r="B12" s="97" t="s">
        <v>2</v>
      </c>
      <c r="C12" s="98"/>
      <c r="D12" s="98"/>
      <c r="E12" s="99"/>
    </row>
    <row r="13" spans="1:5" ht="15" customHeight="1" x14ac:dyDescent="0.25">
      <c r="A13" s="29"/>
      <c r="B13" s="29" t="s">
        <v>29</v>
      </c>
      <c r="C13" s="58">
        <v>0</v>
      </c>
      <c r="D13" s="58">
        <v>0</v>
      </c>
      <c r="E13" s="58">
        <v>0</v>
      </c>
    </row>
    <row r="14" spans="1:5" ht="15" customHeight="1" x14ac:dyDescent="0.25">
      <c r="A14" s="29"/>
      <c r="B14" s="29" t="s">
        <v>30</v>
      </c>
      <c r="C14" s="58">
        <v>0</v>
      </c>
      <c r="D14" s="58">
        <v>0</v>
      </c>
      <c r="E14" s="58">
        <v>0</v>
      </c>
    </row>
    <row r="15" spans="1:5" ht="15" customHeight="1" x14ac:dyDescent="0.25">
      <c r="A15" s="29"/>
      <c r="B15" s="29" t="s">
        <v>3</v>
      </c>
      <c r="C15" s="58">
        <v>0</v>
      </c>
      <c r="D15" s="58">
        <v>0</v>
      </c>
      <c r="E15" s="58">
        <v>0</v>
      </c>
    </row>
    <row r="16" spans="1:5" ht="15" customHeight="1" x14ac:dyDescent="0.25">
      <c r="A16" s="29"/>
      <c r="B16" s="29" t="s">
        <v>6</v>
      </c>
      <c r="C16" s="58">
        <v>0</v>
      </c>
      <c r="D16" s="58">
        <v>0</v>
      </c>
      <c r="E16" s="58">
        <v>0</v>
      </c>
    </row>
    <row r="17" spans="1:5" ht="15" customHeight="1" x14ac:dyDescent="0.25">
      <c r="A17" s="29"/>
      <c r="B17" s="29"/>
      <c r="C17" s="73" t="s">
        <v>9</v>
      </c>
      <c r="D17" s="76" t="s">
        <v>66</v>
      </c>
      <c r="E17" s="76" t="s">
        <v>67</v>
      </c>
    </row>
    <row r="18" spans="1:5" ht="15" customHeight="1" x14ac:dyDescent="0.25">
      <c r="A18" s="29"/>
      <c r="B18" s="29" t="s">
        <v>68</v>
      </c>
      <c r="C18" s="58">
        <v>0</v>
      </c>
      <c r="D18" s="58">
        <v>0</v>
      </c>
      <c r="E18" s="58">
        <v>0</v>
      </c>
    </row>
    <row r="19" spans="1:5" x14ac:dyDescent="0.25">
      <c r="A19" s="95" t="s">
        <v>72</v>
      </c>
      <c r="B19" s="95"/>
    </row>
    <row r="20" spans="1:5" x14ac:dyDescent="0.25">
      <c r="A20" s="96"/>
      <c r="B20" s="96"/>
    </row>
    <row r="21" spans="1:5" ht="15" customHeight="1" x14ac:dyDescent="0.25">
      <c r="A21" s="34" t="s">
        <v>7</v>
      </c>
      <c r="B21" s="34" t="s">
        <v>8</v>
      </c>
      <c r="C21" s="73" t="s">
        <v>118</v>
      </c>
      <c r="D21" s="83" t="s">
        <v>124</v>
      </c>
    </row>
    <row r="22" spans="1:5" ht="15" customHeight="1" x14ac:dyDescent="0.25">
      <c r="A22" s="73">
        <v>1</v>
      </c>
      <c r="B22" s="31" t="s">
        <v>73</v>
      </c>
      <c r="C22" s="59">
        <v>0</v>
      </c>
      <c r="D22" s="32"/>
      <c r="E22" s="32"/>
    </row>
    <row r="23" spans="1:5" ht="15" customHeight="1" x14ac:dyDescent="0.25">
      <c r="A23" s="73">
        <v>2</v>
      </c>
      <c r="B23" s="31" t="s">
        <v>74</v>
      </c>
      <c r="C23" s="59">
        <v>0</v>
      </c>
      <c r="D23" s="32"/>
      <c r="E23" s="82"/>
    </row>
    <row r="25" spans="1:5" x14ac:dyDescent="0.25">
      <c r="A25" s="57"/>
      <c r="B25" s="28" t="s">
        <v>116</v>
      </c>
    </row>
    <row r="26" spans="1:5" x14ac:dyDescent="0.25">
      <c r="A26" s="28" t="s">
        <v>65</v>
      </c>
    </row>
    <row r="27" spans="1:5" x14ac:dyDescent="0.25">
      <c r="A27" s="28" t="s">
        <v>71</v>
      </c>
    </row>
    <row r="28" spans="1:5" x14ac:dyDescent="0.25">
      <c r="A28" s="28" t="s">
        <v>69</v>
      </c>
    </row>
    <row r="29" spans="1:5" x14ac:dyDescent="0.25">
      <c r="A29" s="28" t="s">
        <v>70</v>
      </c>
    </row>
  </sheetData>
  <sheetProtection algorithmName="SHA-512" hashValue="TucufDoyYMbJUGor1N3Qaarlb2DUjEKfPFXi54hqFD+U5w1u2rPaktSPqp1Sekj3NnfeaYaOIPFNAhBsH6tvSQ==" saltValue="e9OBrQkOh7Fzs+ujHcXB2g==" spinCount="100000" sheet="1" selectLockedCells="1"/>
  <protectedRanges>
    <protectedRange algorithmName="SHA-512" hashValue="Zj0RWmC9YY3LEYl6WXoCsWAFWWJfSRKaLgDkdJh+Z1EtxjBmyy54ZSGmtIVH5PopJjMlGgcsQl5dQMltrYL/Rg==" saltValue="eu7wN/No/0OuL2ITlliA+A==" spinCount="100000" sqref="A7:B7 C17:E17 B8:B18 A19:B23 A1 B6 A4:A18 B2:E5" name="Bereich2"/>
  </protectedRanges>
  <mergeCells count="7">
    <mergeCell ref="A2:A3"/>
    <mergeCell ref="C4:E4"/>
    <mergeCell ref="A19:B20"/>
    <mergeCell ref="B8:E8"/>
    <mergeCell ref="B6:E6"/>
    <mergeCell ref="B10:E10"/>
    <mergeCell ref="B12:E12"/>
  </mergeCells>
  <phoneticPr fontId="13" type="noConversion"/>
  <pageMargins left="0.70866141732283461" right="0.70866141732283461" top="0.98425196850393704" bottom="0.74803149606299213" header="0.31496062992125984" footer="0.31496062992125984"/>
  <pageSetup paperSize="9" orientation="landscape" horizontalDpi="300" verticalDpi="300" r:id="rId1"/>
  <headerFooter>
    <oddFooter>&amp;R&amp;"Arial Narrow,Standard" Hornorarermittlung Seite &amp;P von 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E0C66-CD23-4EC8-9B73-60DB939667E4}">
  <dimension ref="A1:R63"/>
  <sheetViews>
    <sheetView showGridLines="0" view="pageLayout" topLeftCell="A21" zoomScaleNormal="115" workbookViewId="0">
      <selection activeCell="G38" sqref="G38"/>
    </sheetView>
  </sheetViews>
  <sheetFormatPr baseColWidth="10" defaultColWidth="11.88671875" defaultRowHeight="13.8" x14ac:dyDescent="0.25"/>
  <cols>
    <col min="1" max="1" width="6.77734375" style="3" customWidth="1"/>
    <col min="2" max="2" width="12.88671875" style="3" customWidth="1"/>
    <col min="3" max="3" width="9" style="3" customWidth="1"/>
    <col min="4" max="4" width="8" style="3" customWidth="1"/>
    <col min="5" max="5" width="11.44140625" style="3" customWidth="1"/>
    <col min="6" max="6" width="7.88671875" style="3" customWidth="1"/>
    <col min="7" max="7" width="11.44140625" style="3" customWidth="1"/>
    <col min="8" max="8" width="7.88671875" style="3" customWidth="1"/>
    <col min="9" max="9" width="11.44140625" style="3" customWidth="1"/>
    <col min="10" max="10" width="7.88671875" style="3" customWidth="1"/>
    <col min="11" max="11" width="11.44140625" style="3" customWidth="1"/>
    <col min="12" max="12" width="7.88671875" style="3" customWidth="1"/>
    <col min="13" max="13" width="11.44140625" style="3" customWidth="1"/>
    <col min="14" max="14" width="7.88671875" style="3" customWidth="1"/>
    <col min="15" max="15" width="11.44140625" style="3" customWidth="1"/>
    <col min="16" max="16384" width="11.88671875" style="3"/>
  </cols>
  <sheetData>
    <row r="1" spans="1:15" ht="30" customHeight="1" x14ac:dyDescent="0.25">
      <c r="A1" s="39" t="s">
        <v>127</v>
      </c>
    </row>
    <row r="2" spans="1:15" ht="14.4" x14ac:dyDescent="0.3">
      <c r="A2" s="42" t="s">
        <v>122</v>
      </c>
      <c r="B2" s="88" t="str">
        <f>'2_Honorarermittlung'!B2</f>
        <v>Name</v>
      </c>
      <c r="G2" s="87"/>
    </row>
    <row r="3" spans="1:15" ht="14.4" x14ac:dyDescent="0.3">
      <c r="A3" s="42"/>
      <c r="B3" s="88" t="str">
        <f>'2_Honorarermittlung'!B3</f>
        <v>Anschrift</v>
      </c>
    </row>
    <row r="4" spans="1:15" ht="4.2" customHeight="1" x14ac:dyDescent="0.25">
      <c r="B4" s="87"/>
    </row>
    <row r="5" spans="1:15" ht="27.6" x14ac:dyDescent="0.25">
      <c r="A5" s="4"/>
      <c r="B5" s="5" t="s">
        <v>14</v>
      </c>
      <c r="C5" s="5" t="s">
        <v>0</v>
      </c>
      <c r="D5" s="103">
        <v>2026</v>
      </c>
      <c r="E5" s="103"/>
      <c r="F5" s="102">
        <v>2027</v>
      </c>
      <c r="G5" s="102"/>
      <c r="H5" s="103">
        <v>2028</v>
      </c>
      <c r="I5" s="103"/>
      <c r="J5" s="102">
        <v>2029</v>
      </c>
      <c r="K5" s="102"/>
      <c r="L5" s="103">
        <v>2030</v>
      </c>
      <c r="M5" s="103"/>
      <c r="N5" s="102">
        <v>2031</v>
      </c>
      <c r="O5" s="102"/>
    </row>
    <row r="6" spans="1:15" x14ac:dyDescent="0.25">
      <c r="A6" s="90" t="s">
        <v>15</v>
      </c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2"/>
    </row>
    <row r="7" spans="1:15" ht="13.2" customHeight="1" x14ac:dyDescent="0.25">
      <c r="A7" s="8"/>
      <c r="B7" s="9" t="s">
        <v>16</v>
      </c>
      <c r="C7" s="63">
        <v>2</v>
      </c>
      <c r="D7" s="35" t="s">
        <v>17</v>
      </c>
      <c r="E7" s="36" cm="1">
        <f t="array" ref="E7">_xlfn.IFS(AND($C7=1,D7="B"),'2_Honorarermittlung'!$C$7,AND($C7=1,D7="E"),'2_Honorarermittlung'!$D$7,AND($C7=1,D7="H"),'2_Honorarermittlung'!$E$7,AND($C7=2,D7="B"),'2_Honorarermittlung'!$C$9,AND($C7=2,D7="E"),'2_Honorarermittlung'!$D$9,AND($C7=2,D7="H"),'2_Honorarermittlung'!$E$9,AND($C7=3,D7="B"),'2_Honorarermittlung'!$C$11,AND($C7=3,D7="E"),'2_Honorarermittlung'!$D$11,AND($C7=3,D7="H"),'2_Honorarermittlung'!$E$11)</f>
        <v>0</v>
      </c>
      <c r="F7" s="7" t="s">
        <v>17</v>
      </c>
      <c r="G7" s="6" cm="1">
        <f t="array" ref="G7">_xlfn.IFS(AND($C7=1,F7="B"),'2_Honorarermittlung'!$C$7,AND($C7=1,F7="E"),'2_Honorarermittlung'!$D$7,AND($C7=1,F7="H"),'2_Honorarermittlung'!$E$7,AND($C7=2,F7="B"),'2_Honorarermittlung'!$C$9,AND($C7=2,F7="E"),'2_Honorarermittlung'!$D$9,AND($C7=2,F7="H"),'2_Honorarermittlung'!$E$9,AND($C7=3,F7="B"),'2_Honorarermittlung'!$C$11,AND($C7=3,F7="E"),'2_Honorarermittlung'!$D$11,AND($C7=3,F7="H"),'2_Honorarermittlung'!$E$11)</f>
        <v>0</v>
      </c>
      <c r="H7" s="35" t="s">
        <v>18</v>
      </c>
      <c r="I7" s="36" cm="1">
        <f t="array" ref="I7">_xlfn.IFS(AND($C7=1,H7="B"),'2_Honorarermittlung'!$C$7,AND($C7=1,H7="E"),'2_Honorarermittlung'!$D$7,AND($C7=1,H7="H"),'2_Honorarermittlung'!$E$7,AND($C7=2,H7="B"),'2_Honorarermittlung'!$C$9,AND($C7=2,H7="E"),'2_Honorarermittlung'!$D$9,AND($C7=2,H7="H"),'2_Honorarermittlung'!$E$9,AND($C7=3,H7="B"),'2_Honorarermittlung'!$C$11,AND($C7=3,H7="E"),'2_Honorarermittlung'!$D$11,AND($C7=3,H7="H"),'2_Honorarermittlung'!$E$11)</f>
        <v>0</v>
      </c>
      <c r="J7" s="7" t="s">
        <v>17</v>
      </c>
      <c r="K7" s="6" cm="1">
        <f t="array" ref="K7">_xlfn.IFS(AND($C7=1,J7="B"),'2_Honorarermittlung'!$C$7,AND($C7=1,J7="E"),'2_Honorarermittlung'!$D$7,AND($C7=1,J7="H"),'2_Honorarermittlung'!$E$7,AND($C7=2,J7="B"),'2_Honorarermittlung'!$C$9,AND($C7=2,J7="E"),'2_Honorarermittlung'!$D$9,AND($C7=2,J7="H"),'2_Honorarermittlung'!$E$9,AND($C7=3,J7="B"),'2_Honorarermittlung'!$C$11,AND($C7=3,J7="E"),'2_Honorarermittlung'!$D$11,AND($C7=3,J7="H"),'2_Honorarermittlung'!$E$11)</f>
        <v>0</v>
      </c>
      <c r="L7" s="35" t="s">
        <v>17</v>
      </c>
      <c r="M7" s="36" cm="1">
        <f t="array" ref="M7">_xlfn.IFS(AND($C7=1,L7="B"),'2_Honorarermittlung'!$C$7,AND($C7=1,L7="E"),'2_Honorarermittlung'!$D$7,AND($C7=1,L7="H"),'2_Honorarermittlung'!$E$7,AND($C7=2,L7="B"),'2_Honorarermittlung'!$C$9,AND($C7=2,L7="E"),'2_Honorarermittlung'!$D$9,AND($C7=2,L7="H"),'2_Honorarermittlung'!$E$9,AND($C7=3,L7="B"),'2_Honorarermittlung'!$C$11,AND($C7=3,L7="E"),'2_Honorarermittlung'!$D$11,AND($C7=3,L7="H"),'2_Honorarermittlung'!$E$11)</f>
        <v>0</v>
      </c>
      <c r="N7" s="7" t="s">
        <v>21</v>
      </c>
      <c r="O7" s="6" cm="1">
        <f t="array" ref="O7">_xlfn.IFS(AND($C7=1,N7="B"),'2_Honorarermittlung'!$C$7,AND($C7=1,N7="E"),'2_Honorarermittlung'!$D$7,AND($C7=1,N7="H"),'2_Honorarermittlung'!$E$7,AND($C7=2,N7="B"),'2_Honorarermittlung'!$C$9,AND($C7=2,N7="E"),'2_Honorarermittlung'!$D$9,AND($C7=2,N7="H"),'2_Honorarermittlung'!$E$9,AND($C7=3,N7="B"),'2_Honorarermittlung'!$C$11,AND($C7=3,N7="E"),'2_Honorarermittlung'!$D$11,AND($C7=3,N7="H"),'2_Honorarermittlung'!$E$11)</f>
        <v>0</v>
      </c>
    </row>
    <row r="8" spans="1:15" ht="13.2" customHeight="1" x14ac:dyDescent="0.25">
      <c r="A8" s="10"/>
      <c r="B8" s="7" t="s">
        <v>19</v>
      </c>
      <c r="C8" s="63">
        <v>2</v>
      </c>
      <c r="D8" s="35" t="s">
        <v>17</v>
      </c>
      <c r="E8" s="36" cm="1">
        <f t="array" ref="E8">_xlfn.IFS(AND($C8=1,D8="B"),'2_Honorarermittlung'!$C$7,AND($C8=1,D8="E"),'2_Honorarermittlung'!$D$7,AND($C8=1,D8="H"),'2_Honorarermittlung'!$E$7,AND($C8=2,D8="B"),'2_Honorarermittlung'!$C$9,AND($C8=2,D8="E"),'2_Honorarermittlung'!$D$9,AND($C8=2,D8="H"),'2_Honorarermittlung'!$E$9,AND($C8=3,D8="B"),'2_Honorarermittlung'!$C$11,AND($C8=3,D8="E"),'2_Honorarermittlung'!$D$11,AND($C8=3,D8="H"),'2_Honorarermittlung'!$E$11)</f>
        <v>0</v>
      </c>
      <c r="F8" s="7" t="s">
        <v>17</v>
      </c>
      <c r="G8" s="6" cm="1">
        <f t="array" ref="G8">_xlfn.IFS(AND($C8=1,F8="B"),'2_Honorarermittlung'!$C$7,AND($C8=1,F8="E"),'2_Honorarermittlung'!$D$7,AND($C8=1,F8="H"),'2_Honorarermittlung'!$E$7,AND($C8=2,F8="B"),'2_Honorarermittlung'!$C$9,AND($C8=2,F8="E"),'2_Honorarermittlung'!$D$9,AND($C8=2,F8="H"),'2_Honorarermittlung'!$E$9,AND($C8=3,F8="B"),'2_Honorarermittlung'!$C$11,AND($C8=3,F8="E"),'2_Honorarermittlung'!$D$11,AND($C8=3,F8="H"),'2_Honorarermittlung'!$E$11)</f>
        <v>0</v>
      </c>
      <c r="H8" s="35" t="s">
        <v>18</v>
      </c>
      <c r="I8" s="36" cm="1">
        <f t="array" ref="I8">_xlfn.IFS(AND($C8=1,H8="B"),'2_Honorarermittlung'!$C$7,AND($C8=1,H8="E"),'2_Honorarermittlung'!$D$7,AND($C8=1,H8="H"),'2_Honorarermittlung'!$E$7,AND($C8=2,H8="B"),'2_Honorarermittlung'!$C$9,AND($C8=2,H8="E"),'2_Honorarermittlung'!$D$9,AND($C8=2,H8="H"),'2_Honorarermittlung'!$E$9,AND($C8=3,H8="B"),'2_Honorarermittlung'!$C$11,AND($C8=3,H8="E"),'2_Honorarermittlung'!$D$11,AND($C8=3,H8="H"),'2_Honorarermittlung'!$E$11)</f>
        <v>0</v>
      </c>
      <c r="J8" s="7" t="s">
        <v>17</v>
      </c>
      <c r="K8" s="6" cm="1">
        <f t="array" ref="K8">_xlfn.IFS(AND($C8=1,J8="B"),'2_Honorarermittlung'!$C$7,AND($C8=1,J8="E"),'2_Honorarermittlung'!$D$7,AND($C8=1,J8="H"),'2_Honorarermittlung'!$E$7,AND($C8=2,J8="B"),'2_Honorarermittlung'!$C$9,AND($C8=2,J8="E"),'2_Honorarermittlung'!$D$9,AND($C8=2,J8="H"),'2_Honorarermittlung'!$E$9,AND($C8=3,J8="B"),'2_Honorarermittlung'!$C$11,AND($C8=3,J8="E"),'2_Honorarermittlung'!$D$11,AND($C8=3,J8="H"),'2_Honorarermittlung'!$E$11)</f>
        <v>0</v>
      </c>
      <c r="L8" s="35" t="s">
        <v>17</v>
      </c>
      <c r="M8" s="36" cm="1">
        <f t="array" ref="M8">_xlfn.IFS(AND($C8=1,L8="B"),'2_Honorarermittlung'!$C$7,AND($C8=1,L8="E"),'2_Honorarermittlung'!$D$7,AND($C8=1,L8="H"),'2_Honorarermittlung'!$E$7,AND($C8=2,L8="B"),'2_Honorarermittlung'!$C$9,AND($C8=2,L8="E"),'2_Honorarermittlung'!$D$9,AND($C8=2,L8="H"),'2_Honorarermittlung'!$E$9,AND($C8=3,L8="B"),'2_Honorarermittlung'!$C$11,AND($C8=3,L8="E"),'2_Honorarermittlung'!$D$11,AND($C8=3,L8="H"),'2_Honorarermittlung'!$E$11)</f>
        <v>0</v>
      </c>
      <c r="N8" s="7" t="s">
        <v>21</v>
      </c>
      <c r="O8" s="6" cm="1">
        <f t="array" ref="O8">_xlfn.IFS(AND($C8=1,N8="B"),'2_Honorarermittlung'!$C$7,AND($C8=1,N8="E"),'2_Honorarermittlung'!$D$7,AND($C8=1,N8="H"),'2_Honorarermittlung'!$E$7,AND($C8=2,N8="B"),'2_Honorarermittlung'!$C$9,AND($C8=2,N8="E"),'2_Honorarermittlung'!$D$9,AND($C8=2,N8="H"),'2_Honorarermittlung'!$E$9,AND($C8=3,N8="B"),'2_Honorarermittlung'!$C$11,AND($C8=3,N8="E"),'2_Honorarermittlung'!$D$11,AND($C8=3,N8="H"),'2_Honorarermittlung'!$E$11)</f>
        <v>0</v>
      </c>
    </row>
    <row r="9" spans="1:15" ht="13.2" customHeight="1" x14ac:dyDescent="0.25">
      <c r="A9" s="10"/>
      <c r="B9" s="7" t="s">
        <v>20</v>
      </c>
      <c r="C9" s="63">
        <v>2</v>
      </c>
      <c r="D9" s="35" t="s">
        <v>17</v>
      </c>
      <c r="E9" s="36" cm="1">
        <f t="array" ref="E9">_xlfn.IFS(AND($C9=1,D9="B"),'2_Honorarermittlung'!$C$7,AND($C9=1,D9="E"),'2_Honorarermittlung'!$D$7,AND($C9=1,D9="H"),'2_Honorarermittlung'!$E$7,AND($C9=2,D9="B"),'2_Honorarermittlung'!$C$9,AND($C9=2,D9="E"),'2_Honorarermittlung'!$D$9,AND($C9=2,D9="H"),'2_Honorarermittlung'!$E$9,AND($C9=3,D9="B"),'2_Honorarermittlung'!$C$11,AND($C9=3,D9="E"),'2_Honorarermittlung'!$D$11,AND($C9=3,D9="H"),'2_Honorarermittlung'!$E$11)</f>
        <v>0</v>
      </c>
      <c r="F9" s="7" t="s">
        <v>18</v>
      </c>
      <c r="G9" s="6" cm="1">
        <f t="array" ref="G9">_xlfn.IFS(AND($C9=1,F9="B"),'2_Honorarermittlung'!$C$7,AND($C9=1,F9="E"),'2_Honorarermittlung'!$D$7,AND($C9=1,F9="H"),'2_Honorarermittlung'!$E$7,AND($C9=2,F9="B"),'2_Honorarermittlung'!$C$9,AND($C9=2,F9="E"),'2_Honorarermittlung'!$D$9,AND($C9=2,F9="H"),'2_Honorarermittlung'!$E$9,AND($C9=3,F9="B"),'2_Honorarermittlung'!$C$11,AND($C9=3,F9="E"),'2_Honorarermittlung'!$D$11,AND($C9=3,F9="H"),'2_Honorarermittlung'!$E$11)</f>
        <v>0</v>
      </c>
      <c r="H9" s="35" t="s">
        <v>17</v>
      </c>
      <c r="I9" s="36" cm="1">
        <f t="array" ref="I9">_xlfn.IFS(AND($C9=1,H9="B"),'2_Honorarermittlung'!$C$7,AND($C9=1,H9="E"),'2_Honorarermittlung'!$D$7,AND($C9=1,H9="H"),'2_Honorarermittlung'!$E$7,AND($C9=2,H9="B"),'2_Honorarermittlung'!$C$9,AND($C9=2,H9="E"),'2_Honorarermittlung'!$D$9,AND($C9=2,H9="H"),'2_Honorarermittlung'!$E$9,AND($C9=3,H9="B"),'2_Honorarermittlung'!$C$11,AND($C9=3,H9="E"),'2_Honorarermittlung'!$D$11,AND($C9=3,H9="H"),'2_Honorarermittlung'!$E$11)</f>
        <v>0</v>
      </c>
      <c r="J9" s="7" t="s">
        <v>17</v>
      </c>
      <c r="K9" s="6" cm="1">
        <f t="array" ref="K9">_xlfn.IFS(AND($C9=1,J9="B"),'2_Honorarermittlung'!$C$7,AND($C9=1,J9="E"),'2_Honorarermittlung'!$D$7,AND($C9=1,J9="H"),'2_Honorarermittlung'!$E$7,AND($C9=2,J9="B"),'2_Honorarermittlung'!$C$9,AND($C9=2,J9="E"),'2_Honorarermittlung'!$D$9,AND($C9=2,J9="H"),'2_Honorarermittlung'!$E$9,AND($C9=3,J9="B"),'2_Honorarermittlung'!$C$11,AND($C9=3,J9="E"),'2_Honorarermittlung'!$D$11,AND($C9=3,J9="H"),'2_Honorarermittlung'!$E$11)</f>
        <v>0</v>
      </c>
      <c r="L9" s="35" t="s">
        <v>21</v>
      </c>
      <c r="M9" s="36" cm="1">
        <f t="array" ref="M9">_xlfn.IFS(AND($C9=1,L9="B"),'2_Honorarermittlung'!$C$7,AND($C9=1,L9="E"),'2_Honorarermittlung'!$D$7,AND($C9=1,L9="H"),'2_Honorarermittlung'!$E$7,AND($C9=2,L9="B"),'2_Honorarermittlung'!$C$9,AND($C9=2,L9="E"),'2_Honorarermittlung'!$D$9,AND($C9=2,L9="H"),'2_Honorarermittlung'!$E$9,AND($C9=3,L9="B"),'2_Honorarermittlung'!$C$11,AND($C9=3,L9="E"),'2_Honorarermittlung'!$D$11,AND($C9=3,L9="H"),'2_Honorarermittlung'!$E$11)</f>
        <v>0</v>
      </c>
      <c r="N9" s="7" t="s">
        <v>17</v>
      </c>
      <c r="O9" s="6" cm="1">
        <f t="array" ref="O9">_xlfn.IFS(AND($C9=1,N9="B"),'2_Honorarermittlung'!$C$7,AND($C9=1,N9="E"),'2_Honorarermittlung'!$D$7,AND($C9=1,N9="H"),'2_Honorarermittlung'!$E$7,AND($C9=2,N9="B"),'2_Honorarermittlung'!$C$9,AND($C9=2,N9="E"),'2_Honorarermittlung'!$D$9,AND($C9=2,N9="H"),'2_Honorarermittlung'!$E$9,AND($C9=3,N9="B"),'2_Honorarermittlung'!$C$11,AND($C9=3,N9="E"),'2_Honorarermittlung'!$D$11,AND($C9=3,N9="H"),'2_Honorarermittlung'!$E$11)</f>
        <v>0</v>
      </c>
    </row>
    <row r="10" spans="1:15" ht="13.2" customHeight="1" x14ac:dyDescent="0.25">
      <c r="A10" s="10"/>
      <c r="B10" s="7" t="s">
        <v>22</v>
      </c>
      <c r="C10" s="63">
        <v>2</v>
      </c>
      <c r="D10" s="35" t="s">
        <v>17</v>
      </c>
      <c r="E10" s="36" cm="1">
        <f t="array" ref="E10">_xlfn.IFS(AND($C10=1,D10="B"),'2_Honorarermittlung'!$C$7,AND($C10=1,D10="E"),'2_Honorarermittlung'!$D$7,AND($C10=1,D10="H"),'2_Honorarermittlung'!$E$7,AND($C10=2,D10="B"),'2_Honorarermittlung'!$C$9,AND($C10=2,D10="E"),'2_Honorarermittlung'!$D$9,AND($C10=2,D10="H"),'2_Honorarermittlung'!$E$9,AND($C10=3,D10="B"),'2_Honorarermittlung'!$C$11,AND($C10=3,D10="E"),'2_Honorarermittlung'!$D$11,AND($C10=3,D10="H"),'2_Honorarermittlung'!$E$11)</f>
        <v>0</v>
      </c>
      <c r="F10" s="7" t="s">
        <v>17</v>
      </c>
      <c r="G10" s="6" cm="1">
        <f t="array" ref="G10">_xlfn.IFS(AND($C10=1,F10="B"),'2_Honorarermittlung'!$C$7,AND($C10=1,F10="E"),'2_Honorarermittlung'!$D$7,AND($C10=1,F10="H"),'2_Honorarermittlung'!$E$7,AND($C10=2,F10="B"),'2_Honorarermittlung'!$C$9,AND($C10=2,F10="E"),'2_Honorarermittlung'!$D$9,AND($C10=2,F10="H"),'2_Honorarermittlung'!$E$9,AND($C10=3,F10="B"),'2_Honorarermittlung'!$C$11,AND($C10=3,F10="E"),'2_Honorarermittlung'!$D$11,AND($C10=3,F10="H"),'2_Honorarermittlung'!$E$11)</f>
        <v>0</v>
      </c>
      <c r="H10" s="35" t="s">
        <v>18</v>
      </c>
      <c r="I10" s="36" cm="1">
        <f t="array" ref="I10">_xlfn.IFS(AND($C10=1,H10="B"),'2_Honorarermittlung'!$C$7,AND($C10=1,H10="E"),'2_Honorarermittlung'!$D$7,AND($C10=1,H10="H"),'2_Honorarermittlung'!$E$7,AND($C10=2,H10="B"),'2_Honorarermittlung'!$C$9,AND($C10=2,H10="E"),'2_Honorarermittlung'!$D$9,AND($C10=2,H10="H"),'2_Honorarermittlung'!$E$9,AND($C10=3,H10="B"),'2_Honorarermittlung'!$C$11,AND($C10=3,H10="E"),'2_Honorarermittlung'!$D$11,AND($C10=3,H10="H"),'2_Honorarermittlung'!$E$11)</f>
        <v>0</v>
      </c>
      <c r="J10" s="7" t="s">
        <v>17</v>
      </c>
      <c r="K10" s="6" cm="1">
        <f t="array" ref="K10">_xlfn.IFS(AND($C10=1,J10="B"),'2_Honorarermittlung'!$C$7,AND($C10=1,J10="E"),'2_Honorarermittlung'!$D$7,AND($C10=1,J10="H"),'2_Honorarermittlung'!$E$7,AND($C10=2,J10="B"),'2_Honorarermittlung'!$C$9,AND($C10=2,J10="E"),'2_Honorarermittlung'!$D$9,AND($C10=2,J10="H"),'2_Honorarermittlung'!$E$9,AND($C10=3,J10="B"),'2_Honorarermittlung'!$C$11,AND($C10=3,J10="E"),'2_Honorarermittlung'!$D$11,AND($C10=3,J10="H"),'2_Honorarermittlung'!$E$11)</f>
        <v>0</v>
      </c>
      <c r="L10" s="35" t="s">
        <v>17</v>
      </c>
      <c r="M10" s="36" cm="1">
        <f t="array" ref="M10">_xlfn.IFS(AND($C10=1,L10="B"),'2_Honorarermittlung'!$C$7,AND($C10=1,L10="E"),'2_Honorarermittlung'!$D$7,AND($C10=1,L10="H"),'2_Honorarermittlung'!$E$7,AND($C10=2,L10="B"),'2_Honorarermittlung'!$C$9,AND($C10=2,L10="E"),'2_Honorarermittlung'!$D$9,AND($C10=2,L10="H"),'2_Honorarermittlung'!$E$9,AND($C10=3,L10="B"),'2_Honorarermittlung'!$C$11,AND($C10=3,L10="E"),'2_Honorarermittlung'!$D$11,AND($C10=3,L10="H"),'2_Honorarermittlung'!$E$11)</f>
        <v>0</v>
      </c>
      <c r="N10" s="7" t="s">
        <v>21</v>
      </c>
      <c r="O10" s="6" cm="1">
        <f t="array" ref="O10">_xlfn.IFS(AND($C10=1,N10="B"),'2_Honorarermittlung'!$C$7,AND($C10=1,N10="E"),'2_Honorarermittlung'!$D$7,AND($C10=1,N10="H"),'2_Honorarermittlung'!$E$7,AND($C10=2,N10="B"),'2_Honorarermittlung'!$C$9,AND($C10=2,N10="E"),'2_Honorarermittlung'!$D$9,AND($C10=2,N10="H"),'2_Honorarermittlung'!$E$9,AND($C10=3,N10="B"),'2_Honorarermittlung'!$C$11,AND($C10=3,N10="E"),'2_Honorarermittlung'!$D$11,AND($C10=3,N10="H"),'2_Honorarermittlung'!$E$11)</f>
        <v>0</v>
      </c>
    </row>
    <row r="11" spans="1:15" ht="13.2" customHeight="1" x14ac:dyDescent="0.25">
      <c r="A11" s="10"/>
      <c r="B11" s="7" t="s">
        <v>23</v>
      </c>
      <c r="C11" s="63">
        <v>2</v>
      </c>
      <c r="D11" s="35" t="s">
        <v>17</v>
      </c>
      <c r="E11" s="36" cm="1">
        <f t="array" ref="E11">_xlfn.IFS(AND($C11=1,D11="B"),'2_Honorarermittlung'!$C$7,AND($C11=1,D11="E"),'2_Honorarermittlung'!$D$7,AND($C11=1,D11="H"),'2_Honorarermittlung'!$E$7,AND($C11=2,D11="B"),'2_Honorarermittlung'!$C$9,AND($C11=2,D11="E"),'2_Honorarermittlung'!$D$9,AND($C11=2,D11="H"),'2_Honorarermittlung'!$E$9,AND($C11=3,D11="B"),'2_Honorarermittlung'!$C$11,AND($C11=3,D11="E"),'2_Honorarermittlung'!$D$11,AND($C11=3,D11="H"),'2_Honorarermittlung'!$E$11)</f>
        <v>0</v>
      </c>
      <c r="F11" s="7" t="s">
        <v>17</v>
      </c>
      <c r="G11" s="6" cm="1">
        <f t="array" ref="G11">_xlfn.IFS(AND($C11=1,F11="B"),'2_Honorarermittlung'!$C$7,AND($C11=1,F11="E"),'2_Honorarermittlung'!$D$7,AND($C11=1,F11="H"),'2_Honorarermittlung'!$E$7,AND($C11=2,F11="B"),'2_Honorarermittlung'!$C$9,AND($C11=2,F11="E"),'2_Honorarermittlung'!$D$9,AND($C11=2,F11="H"),'2_Honorarermittlung'!$E$9,AND($C11=3,F11="B"),'2_Honorarermittlung'!$C$11,AND($C11=3,F11="E"),'2_Honorarermittlung'!$D$11,AND($C11=3,F11="H"),'2_Honorarermittlung'!$E$11)</f>
        <v>0</v>
      </c>
      <c r="H11" s="35" t="s">
        <v>21</v>
      </c>
      <c r="I11" s="36" cm="1">
        <f t="array" ref="I11">_xlfn.IFS(AND($C11=1,H11="B"),'2_Honorarermittlung'!$C$7,AND($C11=1,H11="E"),'2_Honorarermittlung'!$D$7,AND($C11=1,H11="H"),'2_Honorarermittlung'!$E$7,AND($C11=2,H11="B"),'2_Honorarermittlung'!$C$9,AND($C11=2,H11="E"),'2_Honorarermittlung'!$D$9,AND($C11=2,H11="H"),'2_Honorarermittlung'!$E$9,AND($C11=3,H11="B"),'2_Honorarermittlung'!$C$11,AND($C11=3,H11="E"),'2_Honorarermittlung'!$D$11,AND($C11=3,H11="H"),'2_Honorarermittlung'!$E$11)</f>
        <v>0</v>
      </c>
      <c r="J11" s="7" t="s">
        <v>17</v>
      </c>
      <c r="K11" s="6" cm="1">
        <f t="array" ref="K11">_xlfn.IFS(AND($C11=1,J11="B"),'2_Honorarermittlung'!$C$7,AND($C11=1,J11="E"),'2_Honorarermittlung'!$D$7,AND($C11=1,J11="H"),'2_Honorarermittlung'!$E$7,AND($C11=2,J11="B"),'2_Honorarermittlung'!$C$9,AND($C11=2,J11="E"),'2_Honorarermittlung'!$D$9,AND($C11=2,J11="H"),'2_Honorarermittlung'!$E$9,AND($C11=3,J11="B"),'2_Honorarermittlung'!$C$11,AND($C11=3,J11="E"),'2_Honorarermittlung'!$D$11,AND($C11=3,J11="H"),'2_Honorarermittlung'!$E$11)</f>
        <v>0</v>
      </c>
      <c r="L11" s="35" t="s">
        <v>17</v>
      </c>
      <c r="M11" s="36" cm="1">
        <f t="array" ref="M11">_xlfn.IFS(AND($C11=1,L11="B"),'2_Honorarermittlung'!$C$7,AND($C11=1,L11="E"),'2_Honorarermittlung'!$D$7,AND($C11=1,L11="H"),'2_Honorarermittlung'!$E$7,AND($C11=2,L11="B"),'2_Honorarermittlung'!$C$9,AND($C11=2,L11="E"),'2_Honorarermittlung'!$D$9,AND($C11=2,L11="H"),'2_Honorarermittlung'!$E$9,AND($C11=3,L11="B"),'2_Honorarermittlung'!$C$11,AND($C11=3,L11="E"),'2_Honorarermittlung'!$D$11,AND($C11=3,L11="H"),'2_Honorarermittlung'!$E$11)</f>
        <v>0</v>
      </c>
      <c r="N11" s="7" t="s">
        <v>18</v>
      </c>
      <c r="O11" s="6" cm="1">
        <f t="array" ref="O11">_xlfn.IFS(AND($C11=1,N11="B"),'2_Honorarermittlung'!$C$7,AND($C11=1,N11="E"),'2_Honorarermittlung'!$D$7,AND($C11=1,N11="H"),'2_Honorarermittlung'!$E$7,AND($C11=2,N11="B"),'2_Honorarermittlung'!$C$9,AND($C11=2,N11="E"),'2_Honorarermittlung'!$D$9,AND($C11=2,N11="H"),'2_Honorarermittlung'!$E$9,AND($C11=3,N11="B"),'2_Honorarermittlung'!$C$11,AND($C11=3,N11="E"),'2_Honorarermittlung'!$D$11,AND($C11=3,N11="H"),'2_Honorarermittlung'!$E$11)</f>
        <v>0</v>
      </c>
    </row>
    <row r="12" spans="1:15" ht="13.2" customHeight="1" x14ac:dyDescent="0.25">
      <c r="A12" s="10"/>
      <c r="B12" s="7" t="s">
        <v>24</v>
      </c>
      <c r="C12" s="63">
        <v>3</v>
      </c>
      <c r="D12" s="35" t="s">
        <v>18</v>
      </c>
      <c r="E12" s="36" cm="1">
        <f t="array" ref="E12">_xlfn.IFS(AND($C12=1,D12="B"),'2_Honorarermittlung'!$C$7,AND($C12=1,D12="E"),'2_Honorarermittlung'!$D$7,AND($C12=1,D12="H"),'2_Honorarermittlung'!$E$7,AND($C12=2,D12="B"),'2_Honorarermittlung'!$C$9,AND($C12=2,D12="E"),'2_Honorarermittlung'!$D$9,AND($C12=2,D12="H"),'2_Honorarermittlung'!$E$9,AND($C12=3,D12="B"),'2_Honorarermittlung'!$C$11,AND($C12=3,D12="E"),'2_Honorarermittlung'!$D$11,AND($C12=3,D12="H"),'2_Honorarermittlung'!$E$11)</f>
        <v>0</v>
      </c>
      <c r="F12" s="7" t="s">
        <v>17</v>
      </c>
      <c r="G12" s="6" cm="1">
        <f t="array" ref="G12">_xlfn.IFS(AND($C12=1,F12="B"),'2_Honorarermittlung'!$C$7,AND($C12=1,F12="E"),'2_Honorarermittlung'!$D$7,AND($C12=1,F12="H"),'2_Honorarermittlung'!$E$7,AND($C12=2,F12="B"),'2_Honorarermittlung'!$C$9,AND($C12=2,F12="E"),'2_Honorarermittlung'!$D$9,AND($C12=2,F12="H"),'2_Honorarermittlung'!$E$9,AND($C12=3,F12="B"),'2_Honorarermittlung'!$C$11,AND($C12=3,F12="E"),'2_Honorarermittlung'!$D$11,AND($C12=3,F12="H"),'2_Honorarermittlung'!$E$11)</f>
        <v>0</v>
      </c>
      <c r="H12" s="35" t="s">
        <v>17</v>
      </c>
      <c r="I12" s="36" cm="1">
        <f t="array" ref="I12">_xlfn.IFS(AND($C12=1,H12="B"),'2_Honorarermittlung'!$C$7,AND($C12=1,H12="E"),'2_Honorarermittlung'!$D$7,AND($C12=1,H12="H"),'2_Honorarermittlung'!$E$7,AND($C12=2,H12="B"),'2_Honorarermittlung'!$C$9,AND($C12=2,H12="E"),'2_Honorarermittlung'!$D$9,AND($C12=2,H12="H"),'2_Honorarermittlung'!$E$9,AND($C12=3,H12="B"),'2_Honorarermittlung'!$C$11,AND($C12=3,H12="E"),'2_Honorarermittlung'!$D$11,AND($C12=3,H12="H"),'2_Honorarermittlung'!$E$11)</f>
        <v>0</v>
      </c>
      <c r="J12" s="7" t="s">
        <v>21</v>
      </c>
      <c r="K12" s="6" cm="1">
        <f t="array" ref="K12">_xlfn.IFS(AND($C12=1,J12="B"),'2_Honorarermittlung'!$C$7,AND($C12=1,J12="E"),'2_Honorarermittlung'!$D$7,AND($C12=1,J12="H"),'2_Honorarermittlung'!$E$7,AND($C12=2,J12="B"),'2_Honorarermittlung'!$C$9,AND($C12=2,J12="E"),'2_Honorarermittlung'!$D$9,AND($C12=2,J12="H"),'2_Honorarermittlung'!$E$9,AND($C12=3,J12="B"),'2_Honorarermittlung'!$C$11,AND($C12=3,J12="E"),'2_Honorarermittlung'!$D$11,AND($C12=3,J12="H"),'2_Honorarermittlung'!$E$11)</f>
        <v>0</v>
      </c>
      <c r="L12" s="35" t="s">
        <v>17</v>
      </c>
      <c r="M12" s="36" cm="1">
        <f t="array" ref="M12">_xlfn.IFS(AND($C12=1,L12="B"),'2_Honorarermittlung'!$C$7,AND($C12=1,L12="E"),'2_Honorarermittlung'!$D$7,AND($C12=1,L12="H"),'2_Honorarermittlung'!$E$7,AND($C12=2,L12="B"),'2_Honorarermittlung'!$C$9,AND($C12=2,L12="E"),'2_Honorarermittlung'!$D$9,AND($C12=2,L12="H"),'2_Honorarermittlung'!$E$9,AND($C12=3,L12="B"),'2_Honorarermittlung'!$C$11,AND($C12=3,L12="E"),'2_Honorarermittlung'!$D$11,AND($C12=3,L12="H"),'2_Honorarermittlung'!$E$11)</f>
        <v>0</v>
      </c>
      <c r="N12" s="7" t="s">
        <v>17</v>
      </c>
      <c r="O12" s="6" cm="1">
        <f t="array" ref="O12">_xlfn.IFS(AND($C12=1,N12="B"),'2_Honorarermittlung'!$C$7,AND($C12=1,N12="E"),'2_Honorarermittlung'!$D$7,AND($C12=1,N12="H"),'2_Honorarermittlung'!$E$7,AND($C12=2,N12="B"),'2_Honorarermittlung'!$C$9,AND($C12=2,N12="E"),'2_Honorarermittlung'!$D$9,AND($C12=2,N12="H"),'2_Honorarermittlung'!$E$9,AND($C12=3,N12="B"),'2_Honorarermittlung'!$C$11,AND($C12=3,N12="E"),'2_Honorarermittlung'!$D$11,AND($C12=3,N12="H"),'2_Honorarermittlung'!$E$11)</f>
        <v>0</v>
      </c>
    </row>
    <row r="13" spans="1:15" ht="13.2" customHeight="1" x14ac:dyDescent="0.25">
      <c r="A13" s="10"/>
      <c r="B13" s="7" t="s">
        <v>25</v>
      </c>
      <c r="C13" s="63">
        <v>2</v>
      </c>
      <c r="D13" s="35" t="s">
        <v>17</v>
      </c>
      <c r="E13" s="36" cm="1">
        <f t="array" ref="E13">_xlfn.IFS(AND($C13=1,D13="B"),'2_Honorarermittlung'!$C$7,AND($C13=1,D13="E"),'2_Honorarermittlung'!$D$7,AND($C13=1,D13="H"),'2_Honorarermittlung'!$E$7,AND($C13=2,D13="B"),'2_Honorarermittlung'!$C$9,AND($C13=2,D13="E"),'2_Honorarermittlung'!$D$9,AND($C13=2,D13="H"),'2_Honorarermittlung'!$E$9,AND($C13=3,D13="B"),'2_Honorarermittlung'!$C$11,AND($C13=3,D13="E"),'2_Honorarermittlung'!$D$11,AND($C13=3,D13="H"),'2_Honorarermittlung'!$E$11)</f>
        <v>0</v>
      </c>
      <c r="F13" s="7" t="s">
        <v>17</v>
      </c>
      <c r="G13" s="6" cm="1">
        <f t="array" ref="G13">_xlfn.IFS(AND($C13=1,F13="B"),'2_Honorarermittlung'!$C$7,AND($C13=1,F13="E"),'2_Honorarermittlung'!$D$7,AND($C13=1,F13="H"),'2_Honorarermittlung'!$E$7,AND($C13=2,F13="B"),'2_Honorarermittlung'!$C$9,AND($C13=2,F13="E"),'2_Honorarermittlung'!$D$9,AND($C13=2,F13="H"),'2_Honorarermittlung'!$E$9,AND($C13=3,F13="B"),'2_Honorarermittlung'!$C$11,AND($C13=3,F13="E"),'2_Honorarermittlung'!$D$11,AND($C13=3,F13="H"),'2_Honorarermittlung'!$E$11)</f>
        <v>0</v>
      </c>
      <c r="H13" s="35" t="s">
        <v>21</v>
      </c>
      <c r="I13" s="36" cm="1">
        <f t="array" ref="I13">_xlfn.IFS(AND($C13=1,H13="B"),'2_Honorarermittlung'!$C$7,AND($C13=1,H13="E"),'2_Honorarermittlung'!$D$7,AND($C13=1,H13="H"),'2_Honorarermittlung'!$E$7,AND($C13=2,H13="B"),'2_Honorarermittlung'!$C$9,AND($C13=2,H13="E"),'2_Honorarermittlung'!$D$9,AND($C13=2,H13="H"),'2_Honorarermittlung'!$E$9,AND($C13=3,H13="B"),'2_Honorarermittlung'!$C$11,AND($C13=3,H13="E"),'2_Honorarermittlung'!$D$11,AND($C13=3,H13="H"),'2_Honorarermittlung'!$E$11)</f>
        <v>0</v>
      </c>
      <c r="J13" s="7" t="s">
        <v>17</v>
      </c>
      <c r="K13" s="6" cm="1">
        <f t="array" ref="K13">_xlfn.IFS(AND($C13=1,J13="B"),'2_Honorarermittlung'!$C$7,AND($C13=1,J13="E"),'2_Honorarermittlung'!$D$7,AND($C13=1,J13="H"),'2_Honorarermittlung'!$E$7,AND($C13=2,J13="B"),'2_Honorarermittlung'!$C$9,AND($C13=2,J13="E"),'2_Honorarermittlung'!$D$9,AND($C13=2,J13="H"),'2_Honorarermittlung'!$E$9,AND($C13=3,J13="B"),'2_Honorarermittlung'!$C$11,AND($C13=3,J13="E"),'2_Honorarermittlung'!$D$11,AND($C13=3,J13="H"),'2_Honorarermittlung'!$E$11)</f>
        <v>0</v>
      </c>
      <c r="L13" s="35" t="s">
        <v>17</v>
      </c>
      <c r="M13" s="36" cm="1">
        <f t="array" ref="M13">_xlfn.IFS(AND($C13=1,L13="B"),'2_Honorarermittlung'!$C$7,AND($C13=1,L13="E"),'2_Honorarermittlung'!$D$7,AND($C13=1,L13="H"),'2_Honorarermittlung'!$E$7,AND($C13=2,L13="B"),'2_Honorarermittlung'!$C$9,AND($C13=2,L13="E"),'2_Honorarermittlung'!$D$9,AND($C13=2,L13="H"),'2_Honorarermittlung'!$E$9,AND($C13=3,L13="B"),'2_Honorarermittlung'!$C$11,AND($C13=3,L13="E"),'2_Honorarermittlung'!$D$11,AND($C13=3,L13="H"),'2_Honorarermittlung'!$E$11)</f>
        <v>0</v>
      </c>
      <c r="N13" s="7" t="s">
        <v>18</v>
      </c>
      <c r="O13" s="6" cm="1">
        <f t="array" ref="O13">_xlfn.IFS(AND($C13=1,N13="B"),'2_Honorarermittlung'!$C$7,AND($C13=1,N13="E"),'2_Honorarermittlung'!$D$7,AND($C13=1,N13="H"),'2_Honorarermittlung'!$E$7,AND($C13=2,N13="B"),'2_Honorarermittlung'!$C$9,AND($C13=2,N13="E"),'2_Honorarermittlung'!$D$9,AND($C13=2,N13="H"),'2_Honorarermittlung'!$E$9,AND($C13=3,N13="B"),'2_Honorarermittlung'!$C$11,AND($C13=3,N13="E"),'2_Honorarermittlung'!$D$11,AND($C13=3,N13="H"),'2_Honorarermittlung'!$E$11)</f>
        <v>0</v>
      </c>
    </row>
    <row r="14" spans="1:15" ht="13.2" customHeight="1" x14ac:dyDescent="0.25">
      <c r="A14" s="10"/>
      <c r="B14" s="7" t="s">
        <v>26</v>
      </c>
      <c r="C14" s="63">
        <v>2</v>
      </c>
      <c r="D14" s="35" t="s">
        <v>21</v>
      </c>
      <c r="E14" s="36" cm="1">
        <f t="array" ref="E14">_xlfn.IFS(AND($C14=1,D14="B"),'2_Honorarermittlung'!$C$7,AND($C14=1,D14="E"),'2_Honorarermittlung'!$D$7,AND($C14=1,D14="H"),'2_Honorarermittlung'!$E$7,AND($C14=2,D14="B"),'2_Honorarermittlung'!$C$9,AND($C14=2,D14="E"),'2_Honorarermittlung'!$D$9,AND($C14=2,D14="H"),'2_Honorarermittlung'!$E$9,AND($C14=3,D14="B"),'2_Honorarermittlung'!$C$11,AND($C14=3,D14="E"),'2_Honorarermittlung'!$D$11,AND($C14=3,D14="H"),'2_Honorarermittlung'!$E$11)</f>
        <v>0</v>
      </c>
      <c r="F14" s="7" t="s">
        <v>17</v>
      </c>
      <c r="G14" s="6" cm="1">
        <f t="array" ref="G14">_xlfn.IFS(AND($C14=1,F14="B"),'2_Honorarermittlung'!$C$7,AND($C14=1,F14="E"),'2_Honorarermittlung'!$D$7,AND($C14=1,F14="H"),'2_Honorarermittlung'!$E$7,AND($C14=2,F14="B"),'2_Honorarermittlung'!$C$9,AND($C14=2,F14="E"),'2_Honorarermittlung'!$D$9,AND($C14=2,F14="H"),'2_Honorarermittlung'!$E$9,AND($C14=3,F14="B"),'2_Honorarermittlung'!$C$11,AND($C14=3,F14="E"),'2_Honorarermittlung'!$D$11,AND($C14=3,F14="H"),'2_Honorarermittlung'!$E$11)</f>
        <v>0</v>
      </c>
      <c r="H14" s="35" t="s">
        <v>17</v>
      </c>
      <c r="I14" s="36" cm="1">
        <f t="array" ref="I14">_xlfn.IFS(AND($C14=1,H14="B"),'2_Honorarermittlung'!$C$7,AND($C14=1,H14="E"),'2_Honorarermittlung'!$D$7,AND($C14=1,H14="H"),'2_Honorarermittlung'!$E$7,AND($C14=2,H14="B"),'2_Honorarermittlung'!$C$9,AND($C14=2,H14="E"),'2_Honorarermittlung'!$D$9,AND($C14=2,H14="H"),'2_Honorarermittlung'!$E$9,AND($C14=3,H14="B"),'2_Honorarermittlung'!$C$11,AND($C14=3,H14="E"),'2_Honorarermittlung'!$D$11,AND($C14=3,H14="H"),'2_Honorarermittlung'!$E$11)</f>
        <v>0</v>
      </c>
      <c r="J14" s="7" t="s">
        <v>18</v>
      </c>
      <c r="K14" s="6" cm="1">
        <f t="array" ref="K14">_xlfn.IFS(AND($C14=1,J14="B"),'2_Honorarermittlung'!$C$7,AND($C14=1,J14="E"),'2_Honorarermittlung'!$D$7,AND($C14=1,J14="H"),'2_Honorarermittlung'!$E$7,AND($C14=2,J14="B"),'2_Honorarermittlung'!$C$9,AND($C14=2,J14="E"),'2_Honorarermittlung'!$D$9,AND($C14=2,J14="H"),'2_Honorarermittlung'!$E$9,AND($C14=3,J14="B"),'2_Honorarermittlung'!$C$11,AND($C14=3,J14="E"),'2_Honorarermittlung'!$D$11,AND($C14=3,J14="H"),'2_Honorarermittlung'!$E$11)</f>
        <v>0</v>
      </c>
      <c r="L14" s="35" t="s">
        <v>17</v>
      </c>
      <c r="M14" s="36" cm="1">
        <f t="array" ref="M14">_xlfn.IFS(AND($C14=1,L14="B"),'2_Honorarermittlung'!$C$7,AND($C14=1,L14="E"),'2_Honorarermittlung'!$D$7,AND($C14=1,L14="H"),'2_Honorarermittlung'!$E$7,AND($C14=2,L14="B"),'2_Honorarermittlung'!$C$9,AND($C14=2,L14="E"),'2_Honorarermittlung'!$D$9,AND($C14=2,L14="H"),'2_Honorarermittlung'!$E$9,AND($C14=3,L14="B"),'2_Honorarermittlung'!$C$11,AND($C14=3,L14="E"),'2_Honorarermittlung'!$D$11,AND($C14=3,L14="H"),'2_Honorarermittlung'!$E$11)</f>
        <v>0</v>
      </c>
      <c r="N14" s="7" t="s">
        <v>17</v>
      </c>
      <c r="O14" s="6" cm="1">
        <f t="array" ref="O14">_xlfn.IFS(AND($C14=1,N14="B"),'2_Honorarermittlung'!$C$7,AND($C14=1,N14="E"),'2_Honorarermittlung'!$D$7,AND($C14=1,N14="H"),'2_Honorarermittlung'!$E$7,AND($C14=2,N14="B"),'2_Honorarermittlung'!$C$9,AND($C14=2,N14="E"),'2_Honorarermittlung'!$D$9,AND($C14=2,N14="H"),'2_Honorarermittlung'!$E$9,AND($C14=3,N14="B"),'2_Honorarermittlung'!$C$11,AND($C14=3,N14="E"),'2_Honorarermittlung'!$D$11,AND($C14=3,N14="H"),'2_Honorarermittlung'!$E$11)</f>
        <v>0</v>
      </c>
    </row>
    <row r="15" spans="1:15" ht="13.2" customHeight="1" x14ac:dyDescent="0.25">
      <c r="A15" s="10"/>
      <c r="B15" s="7" t="s">
        <v>27</v>
      </c>
      <c r="C15" s="63">
        <v>1</v>
      </c>
      <c r="D15" s="35" t="s">
        <v>18</v>
      </c>
      <c r="E15" s="36" cm="1">
        <f t="array" ref="E15">_xlfn.IFS(AND($C15=1,D15="B"),'2_Honorarermittlung'!$C$7,AND($C15=1,D15="E"),'2_Honorarermittlung'!$D$7,AND($C15=1,D15="H"),'2_Honorarermittlung'!$E$7,AND($C15=2,D15="B"),'2_Honorarermittlung'!$C$9,AND($C15=2,D15="E"),'2_Honorarermittlung'!$D$9,AND($C15=2,D15="H"),'2_Honorarermittlung'!$E$9,AND($C15=3,D15="B"),'2_Honorarermittlung'!$C$11,AND($C15=3,D15="E"),'2_Honorarermittlung'!$D$11,AND($C15=3,D15="H"),'2_Honorarermittlung'!$E$11)</f>
        <v>0</v>
      </c>
      <c r="F15" s="7" t="s">
        <v>17</v>
      </c>
      <c r="G15" s="6" cm="1">
        <f t="array" ref="G15">_xlfn.IFS(AND($C15=1,F15="B"),'2_Honorarermittlung'!$C$7,AND($C15=1,F15="E"),'2_Honorarermittlung'!$D$7,AND($C15=1,F15="H"),'2_Honorarermittlung'!$E$7,AND($C15=2,F15="B"),'2_Honorarermittlung'!$C$9,AND($C15=2,F15="E"),'2_Honorarermittlung'!$D$9,AND($C15=2,F15="H"),'2_Honorarermittlung'!$E$9,AND($C15=3,F15="B"),'2_Honorarermittlung'!$C$11,AND($C15=3,F15="E"),'2_Honorarermittlung'!$D$11,AND($C15=3,F15="H"),'2_Honorarermittlung'!$E$11)</f>
        <v>0</v>
      </c>
      <c r="H15" s="35" t="s">
        <v>17</v>
      </c>
      <c r="I15" s="36" cm="1">
        <f t="array" ref="I15">_xlfn.IFS(AND($C15=1,H15="B"),'2_Honorarermittlung'!$C$7,AND($C15=1,H15="E"),'2_Honorarermittlung'!$D$7,AND($C15=1,H15="H"),'2_Honorarermittlung'!$E$7,AND($C15=2,H15="B"),'2_Honorarermittlung'!$C$9,AND($C15=2,H15="E"),'2_Honorarermittlung'!$D$9,AND($C15=2,H15="H"),'2_Honorarermittlung'!$E$9,AND($C15=3,H15="B"),'2_Honorarermittlung'!$C$11,AND($C15=3,H15="E"),'2_Honorarermittlung'!$D$11,AND($C15=3,H15="H"),'2_Honorarermittlung'!$E$11)</f>
        <v>0</v>
      </c>
      <c r="J15" s="7" t="s">
        <v>21</v>
      </c>
      <c r="K15" s="6" cm="1">
        <f t="array" ref="K15">_xlfn.IFS(AND($C15=1,J15="B"),'2_Honorarermittlung'!$C$7,AND($C15=1,J15="E"),'2_Honorarermittlung'!$D$7,AND($C15=1,J15="H"),'2_Honorarermittlung'!$E$7,AND($C15=2,J15="B"),'2_Honorarermittlung'!$C$9,AND($C15=2,J15="E"),'2_Honorarermittlung'!$D$9,AND($C15=2,J15="H"),'2_Honorarermittlung'!$E$9,AND($C15=3,J15="B"),'2_Honorarermittlung'!$C$11,AND($C15=3,J15="E"),'2_Honorarermittlung'!$D$11,AND($C15=3,J15="H"),'2_Honorarermittlung'!$E$11)</f>
        <v>0</v>
      </c>
      <c r="L15" s="35" t="s">
        <v>17</v>
      </c>
      <c r="M15" s="36" cm="1">
        <f t="array" ref="M15">_xlfn.IFS(AND($C15=1,L15="B"),'2_Honorarermittlung'!$C$7,AND($C15=1,L15="E"),'2_Honorarermittlung'!$D$7,AND($C15=1,L15="H"),'2_Honorarermittlung'!$E$7,AND($C15=2,L15="B"),'2_Honorarermittlung'!$C$9,AND($C15=2,L15="E"),'2_Honorarermittlung'!$D$9,AND($C15=2,L15="H"),'2_Honorarermittlung'!$E$9,AND($C15=3,L15="B"),'2_Honorarermittlung'!$C$11,AND($C15=3,L15="E"),'2_Honorarermittlung'!$D$11,AND($C15=3,L15="H"),'2_Honorarermittlung'!$E$11)</f>
        <v>0</v>
      </c>
      <c r="N15" s="7" t="s">
        <v>17</v>
      </c>
      <c r="O15" s="6" cm="1">
        <f t="array" ref="O15">_xlfn.IFS(AND($C15=1,N15="B"),'2_Honorarermittlung'!$C$7,AND($C15=1,N15="E"),'2_Honorarermittlung'!$D$7,AND($C15=1,N15="H"),'2_Honorarermittlung'!$E$7,AND($C15=2,N15="B"),'2_Honorarermittlung'!$C$9,AND($C15=2,N15="E"),'2_Honorarermittlung'!$D$9,AND($C15=2,N15="H"),'2_Honorarermittlung'!$E$9,AND($C15=3,N15="B"),'2_Honorarermittlung'!$C$11,AND($C15=3,N15="E"),'2_Honorarermittlung'!$D$11,AND($C15=3,N15="H"),'2_Honorarermittlung'!$E$11)</f>
        <v>0</v>
      </c>
    </row>
    <row r="16" spans="1:15" ht="13.2" customHeight="1" x14ac:dyDescent="0.25">
      <c r="A16" s="11"/>
      <c r="B16" s="12" t="s">
        <v>28</v>
      </c>
      <c r="C16" s="63">
        <v>1</v>
      </c>
      <c r="D16" s="35" t="s">
        <v>18</v>
      </c>
      <c r="E16" s="36" cm="1">
        <f t="array" ref="E16">_xlfn.IFS(AND($C16=1,D16="B"),'2_Honorarermittlung'!$C$7,AND($C16=1,D16="E"),'2_Honorarermittlung'!$D$7,AND($C16=1,D16="H"),'2_Honorarermittlung'!$E$7,AND($C16=2,D16="B"),'2_Honorarermittlung'!$C$9,AND($C16=2,D16="E"),'2_Honorarermittlung'!$D$9,AND($C16=2,D16="H"),'2_Honorarermittlung'!$E$9,AND($C16=3,D16="B"),'2_Honorarermittlung'!$C$11,AND($C16=3,D16="E"),'2_Honorarermittlung'!$D$11,AND($C16=3,D16="H"),'2_Honorarermittlung'!$E$11)</f>
        <v>0</v>
      </c>
      <c r="F16" s="7" t="s">
        <v>17</v>
      </c>
      <c r="G16" s="6" cm="1">
        <f t="array" ref="G16">_xlfn.IFS(AND($C16=1,F16="B"),'2_Honorarermittlung'!$C$7,AND($C16=1,F16="E"),'2_Honorarermittlung'!$D$7,AND($C16=1,F16="H"),'2_Honorarermittlung'!$E$7,AND($C16=2,F16="B"),'2_Honorarermittlung'!$C$9,AND($C16=2,F16="E"),'2_Honorarermittlung'!$D$9,AND($C16=2,F16="H"),'2_Honorarermittlung'!$E$9,AND($C16=3,F16="B"),'2_Honorarermittlung'!$C$11,AND($C16=3,F16="E"),'2_Honorarermittlung'!$D$11,AND($C16=3,F16="H"),'2_Honorarermittlung'!$E$11)</f>
        <v>0</v>
      </c>
      <c r="H16" s="35" t="s">
        <v>17</v>
      </c>
      <c r="I16" s="36" cm="1">
        <f t="array" ref="I16">_xlfn.IFS(AND($C16=1,H16="B"),'2_Honorarermittlung'!$C$7,AND($C16=1,H16="E"),'2_Honorarermittlung'!$D$7,AND($C16=1,H16="H"),'2_Honorarermittlung'!$E$7,AND($C16=2,H16="B"),'2_Honorarermittlung'!$C$9,AND($C16=2,H16="E"),'2_Honorarermittlung'!$D$9,AND($C16=2,H16="H"),'2_Honorarermittlung'!$E$9,AND($C16=3,H16="B"),'2_Honorarermittlung'!$C$11,AND($C16=3,H16="E"),'2_Honorarermittlung'!$D$11,AND($C16=3,H16="H"),'2_Honorarermittlung'!$E$11)</f>
        <v>0</v>
      </c>
      <c r="J16" s="7" t="s">
        <v>21</v>
      </c>
      <c r="K16" s="6" cm="1">
        <f t="array" ref="K16">_xlfn.IFS(AND($C16=1,J16="B"),'2_Honorarermittlung'!$C$7,AND($C16=1,J16="E"),'2_Honorarermittlung'!$D$7,AND($C16=1,J16="H"),'2_Honorarermittlung'!$E$7,AND($C16=2,J16="B"),'2_Honorarermittlung'!$C$9,AND($C16=2,J16="E"),'2_Honorarermittlung'!$D$9,AND($C16=2,J16="H"),'2_Honorarermittlung'!$E$9,AND($C16=3,J16="B"),'2_Honorarermittlung'!$C$11,AND($C16=3,J16="E"),'2_Honorarermittlung'!$D$11,AND($C16=3,J16="H"),'2_Honorarermittlung'!$E$11)</f>
        <v>0</v>
      </c>
      <c r="L16" s="35" t="s">
        <v>17</v>
      </c>
      <c r="M16" s="36" cm="1">
        <f t="array" ref="M16">_xlfn.IFS(AND($C16=1,L16="B"),'2_Honorarermittlung'!$C$7,AND($C16=1,L16="E"),'2_Honorarermittlung'!$D$7,AND($C16=1,L16="H"),'2_Honorarermittlung'!$E$7,AND($C16=2,L16="B"),'2_Honorarermittlung'!$C$9,AND($C16=2,L16="E"),'2_Honorarermittlung'!$D$9,AND($C16=2,L16="H"),'2_Honorarermittlung'!$E$9,AND($C16=3,L16="B"),'2_Honorarermittlung'!$C$11,AND($C16=3,L16="E"),'2_Honorarermittlung'!$D$11,AND($C16=3,L16="H"),'2_Honorarermittlung'!$E$11)</f>
        <v>0</v>
      </c>
      <c r="N16" s="7" t="s">
        <v>17</v>
      </c>
      <c r="O16" s="6" cm="1">
        <f t="array" ref="O16">_xlfn.IFS(AND($C16=1,N16="B"),'2_Honorarermittlung'!$C$7,AND($C16=1,N16="E"),'2_Honorarermittlung'!$D$7,AND($C16=1,N16="H"),'2_Honorarermittlung'!$E$7,AND($C16=2,N16="B"),'2_Honorarermittlung'!$C$9,AND($C16=2,N16="E"),'2_Honorarermittlung'!$D$9,AND($C16=2,N16="H"),'2_Honorarermittlung'!$E$9,AND($C16=3,N16="B"),'2_Honorarermittlung'!$C$11,AND($C16=3,N16="E"),'2_Honorarermittlung'!$D$11,AND($C16=3,N16="H"),'2_Honorarermittlung'!$E$11)</f>
        <v>0</v>
      </c>
    </row>
    <row r="17" spans="1:15" ht="13.2" customHeight="1" x14ac:dyDescent="0.25">
      <c r="A17" s="13"/>
      <c r="B17" s="12" t="s">
        <v>29</v>
      </c>
      <c r="C17" s="2">
        <v>4</v>
      </c>
      <c r="D17" s="37" t="s">
        <v>17</v>
      </c>
      <c r="E17" s="36" cm="1">
        <f t="array" ref="E17">_xlfn.IFS(D17="B",'2_Honorarermittlung'!$C$13,D17="E",'2_Honorarermittlung'!$D$13,D17="H",'2_Honorarermittlung'!$E$13)</f>
        <v>0</v>
      </c>
      <c r="F17" s="7" t="s">
        <v>18</v>
      </c>
      <c r="G17" s="6" cm="1">
        <f t="array" ref="G17">_xlfn.IFS(F17="B",'2_Honorarermittlung'!$C$13,F17="E",'2_Honorarermittlung'!$D$13,F17="H",'2_Honorarermittlung'!$E$13)</f>
        <v>0</v>
      </c>
      <c r="H17" s="35" t="s">
        <v>17</v>
      </c>
      <c r="I17" s="36" cm="1">
        <f t="array" ref="I17">_xlfn.IFS(H17="B",'2_Honorarermittlung'!$C$13,H17="E",'2_Honorarermittlung'!$D$13,H17="H",'2_Honorarermittlung'!$E$13)</f>
        <v>0</v>
      </c>
      <c r="J17" s="7" t="s">
        <v>17</v>
      </c>
      <c r="K17" s="6" cm="1">
        <f t="array" ref="K17">_xlfn.IFS(J17="B",'2_Honorarermittlung'!$C$13,J17="E",'2_Honorarermittlung'!$D$13,J17="H",'2_Honorarermittlung'!$E$13)</f>
        <v>0</v>
      </c>
      <c r="L17" s="35" t="s">
        <v>21</v>
      </c>
      <c r="M17" s="36" cm="1">
        <f t="array" ref="M17">_xlfn.IFS(L17="B",'2_Honorarermittlung'!$C$13,L17="E",'2_Honorarermittlung'!$D$13,L17="H",'2_Honorarermittlung'!$E$13)</f>
        <v>0</v>
      </c>
      <c r="N17" s="7" t="s">
        <v>17</v>
      </c>
      <c r="O17" s="6" cm="1">
        <f t="array" ref="O17">_xlfn.IFS(N17="B",'2_Honorarermittlung'!$C$13,N17="E",'2_Honorarermittlung'!$D$13,N17="H",'2_Honorarermittlung'!$E$13)</f>
        <v>0</v>
      </c>
    </row>
    <row r="18" spans="1:15" ht="13.2" customHeight="1" x14ac:dyDescent="0.25">
      <c r="A18" s="13"/>
      <c r="B18" s="12" t="s">
        <v>30</v>
      </c>
      <c r="C18" s="2">
        <v>4</v>
      </c>
      <c r="D18" s="37" t="s">
        <v>17</v>
      </c>
      <c r="E18" s="36" cm="1">
        <f t="array" ref="E18">_xlfn.IFS(D18="B",'2_Honorarermittlung'!$C$14,D18="E",'2_Honorarermittlung'!$D$14,D18="H",'2_Honorarermittlung'!$E$14)</f>
        <v>0</v>
      </c>
      <c r="F18" s="7" t="s">
        <v>18</v>
      </c>
      <c r="G18" s="6" cm="1">
        <f t="array" ref="G18">_xlfn.IFS(F18="B",'2_Honorarermittlung'!$C$14,F18="E",'2_Honorarermittlung'!$D$14,F18="H",'2_Honorarermittlung'!$E$14)</f>
        <v>0</v>
      </c>
      <c r="H18" s="35" t="s">
        <v>17</v>
      </c>
      <c r="I18" s="36" cm="1">
        <f t="array" ref="I18">_xlfn.IFS(H18="B",'2_Honorarermittlung'!$C$14,H18="E",'2_Honorarermittlung'!$D$14,H18="H",'2_Honorarermittlung'!$E$14)</f>
        <v>0</v>
      </c>
      <c r="J18" s="7" t="s">
        <v>17</v>
      </c>
      <c r="K18" s="6" cm="1">
        <f t="array" ref="K18">_xlfn.IFS(J18="B",'2_Honorarermittlung'!$C$14,J18="E",'2_Honorarermittlung'!$D$14,J18="H",'2_Honorarermittlung'!$E$14)</f>
        <v>0</v>
      </c>
      <c r="L18" s="35" t="s">
        <v>21</v>
      </c>
      <c r="M18" s="36" cm="1">
        <f t="array" ref="M18">_xlfn.IFS(L18="B",'2_Honorarermittlung'!$C$14,L18="E",'2_Honorarermittlung'!$D$14,L18="H",'2_Honorarermittlung'!$E$14)</f>
        <v>0</v>
      </c>
      <c r="N18" s="7" t="s">
        <v>17</v>
      </c>
      <c r="O18" s="6" cm="1">
        <f t="array" ref="O18">_xlfn.IFS(N18="B",'2_Honorarermittlung'!$C$14,N18="E",'2_Honorarermittlung'!$D$14,N18="H",'2_Honorarermittlung'!$E$14)</f>
        <v>0</v>
      </c>
    </row>
    <row r="19" spans="1:15" x14ac:dyDescent="0.25">
      <c r="A19" s="90" t="s">
        <v>31</v>
      </c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2"/>
    </row>
    <row r="20" spans="1:15" ht="13.2" customHeight="1" x14ac:dyDescent="0.25">
      <c r="A20" s="8"/>
      <c r="B20" s="9" t="s">
        <v>32</v>
      </c>
      <c r="C20" s="63">
        <v>2</v>
      </c>
      <c r="D20" s="35" t="s">
        <v>21</v>
      </c>
      <c r="E20" s="36" cm="1">
        <f t="array" ref="E20">_xlfn.IFS(AND($C20=1,D20="B"),'2_Honorarermittlung'!$C$7,AND($C20=1,D20="E"),'2_Honorarermittlung'!$D$7,AND($C20=1,D20="H"),'2_Honorarermittlung'!$E$7,AND($C20=2,D20="B"),'2_Honorarermittlung'!$C$9,AND($C20=2,D20="E"),'2_Honorarermittlung'!$D$9,AND($C20=2,D20="H"),'2_Honorarermittlung'!$E$9,AND($C20=3,D20="B"),'2_Honorarermittlung'!$C$11,AND($C20=3,D20="E"),'2_Honorarermittlung'!$D$11,AND($C20=3,D20="H"),'2_Honorarermittlung'!$E$11)</f>
        <v>0</v>
      </c>
      <c r="F20" s="7" t="s">
        <v>17</v>
      </c>
      <c r="G20" s="6" cm="1">
        <f t="array" ref="G20">_xlfn.IFS(AND($C20=1,F20="B"),'2_Honorarermittlung'!$C$7,AND($C20=1,F20="E"),'2_Honorarermittlung'!$D$7,AND($C20=1,F20="H"),'2_Honorarermittlung'!$E$7,AND($C20=2,F20="B"),'2_Honorarermittlung'!$C$9,AND($C20=2,F20="E"),'2_Honorarermittlung'!$D$9,AND($C20=2,F20="H"),'2_Honorarermittlung'!$E$9,AND($C20=3,F20="B"),'2_Honorarermittlung'!$C$11,AND($C20=3,F20="E"),'2_Honorarermittlung'!$D$11,AND($C20=3,F20="H"),'2_Honorarermittlung'!$E$11)</f>
        <v>0</v>
      </c>
      <c r="H20" s="35" t="s">
        <v>17</v>
      </c>
      <c r="I20" s="36" cm="1">
        <f t="array" ref="I20">_xlfn.IFS(AND($C20=1,H20="B"),'2_Honorarermittlung'!$C$7,AND($C20=1,H20="E"),'2_Honorarermittlung'!$D$7,AND($C20=1,H20="H"),'2_Honorarermittlung'!$E$7,AND($C20=2,H20="B"),'2_Honorarermittlung'!$C$9,AND($C20=2,H20="E"),'2_Honorarermittlung'!$D$9,AND($C20=2,H20="H"),'2_Honorarermittlung'!$E$9,AND($C20=3,H20="B"),'2_Honorarermittlung'!$C$11,AND($C20=3,H20="E"),'2_Honorarermittlung'!$D$11,AND($C20=3,H20="H"),'2_Honorarermittlung'!$E$11)</f>
        <v>0</v>
      </c>
      <c r="J20" s="7" t="s">
        <v>18</v>
      </c>
      <c r="K20" s="6" cm="1">
        <f t="array" ref="K20">_xlfn.IFS(AND($C20=1,J20="B"),'2_Honorarermittlung'!$C$7,AND($C20=1,J20="E"),'2_Honorarermittlung'!$D$7,AND($C20=1,J20="H"),'2_Honorarermittlung'!$E$7,AND($C20=2,J20="B"),'2_Honorarermittlung'!$C$9,AND($C20=2,J20="E"),'2_Honorarermittlung'!$D$9,AND($C20=2,J20="H"),'2_Honorarermittlung'!$E$9,AND($C20=3,J20="B"),'2_Honorarermittlung'!$C$11,AND($C20=3,J20="E"),'2_Honorarermittlung'!$D$11,AND($C20=3,J20="H"),'2_Honorarermittlung'!$E$11)</f>
        <v>0</v>
      </c>
      <c r="L20" s="35" t="s">
        <v>17</v>
      </c>
      <c r="M20" s="36" cm="1">
        <f t="array" ref="M20">_xlfn.IFS(AND($C20=1,L20="B"),'2_Honorarermittlung'!$C$7,AND($C20=1,L20="E"),'2_Honorarermittlung'!$D$7,AND($C20=1,L20="H"),'2_Honorarermittlung'!$E$7,AND($C20=2,L20="B"),'2_Honorarermittlung'!$C$9,AND($C20=2,L20="E"),'2_Honorarermittlung'!$D$9,AND($C20=2,L20="H"),'2_Honorarermittlung'!$E$9,AND($C20=3,L20="B"),'2_Honorarermittlung'!$C$11,AND($C20=3,L20="E"),'2_Honorarermittlung'!$D$11,AND($C20=3,L20="H"),'2_Honorarermittlung'!$E$11)</f>
        <v>0</v>
      </c>
      <c r="N20" s="7" t="s">
        <v>17</v>
      </c>
      <c r="O20" s="6" cm="1">
        <f t="array" ref="O20">_xlfn.IFS(AND($C20=1,N20="B"),'2_Honorarermittlung'!$C$7,AND($C20=1,N20="E"),'2_Honorarermittlung'!$D$7,AND($C20=1,N20="H"),'2_Honorarermittlung'!$E$7,AND($C20=2,N20="B"),'2_Honorarermittlung'!$C$9,AND($C20=2,N20="E"),'2_Honorarermittlung'!$D$9,AND($C20=2,N20="H"),'2_Honorarermittlung'!$E$9,AND($C20=3,N20="B"),'2_Honorarermittlung'!$C$11,AND($C20=3,N20="E"),'2_Honorarermittlung'!$D$11,AND($C20=3,N20="H"),'2_Honorarermittlung'!$E$11)</f>
        <v>0</v>
      </c>
    </row>
    <row r="21" spans="1:15" ht="13.2" customHeight="1" x14ac:dyDescent="0.25">
      <c r="A21" s="10"/>
      <c r="B21" s="9" t="s">
        <v>33</v>
      </c>
      <c r="C21" s="64">
        <v>2</v>
      </c>
      <c r="D21" s="35" t="s">
        <v>21</v>
      </c>
      <c r="E21" s="36" cm="1">
        <f t="array" ref="E21">_xlfn.IFS(AND($C21=1,D21="B"),'2_Honorarermittlung'!$C$7,AND($C21=1,D21="E"),'2_Honorarermittlung'!$D$7,AND($C21=1,D21="H"),'2_Honorarermittlung'!$E$7,AND($C21=2,D21="B"),'2_Honorarermittlung'!$C$9,AND($C21=2,D21="E"),'2_Honorarermittlung'!$D$9,AND($C21=2,D21="H"),'2_Honorarermittlung'!$E$9,AND($C21=3,D21="B"),'2_Honorarermittlung'!$C$11,AND($C21=3,D21="E"),'2_Honorarermittlung'!$D$11,AND($C21=3,D21="H"),'2_Honorarermittlung'!$E$11)</f>
        <v>0</v>
      </c>
      <c r="F21" s="7" t="s">
        <v>17</v>
      </c>
      <c r="G21" s="6" cm="1">
        <f t="array" ref="G21">_xlfn.IFS(AND($C21=1,F21="B"),'2_Honorarermittlung'!$C$7,AND($C21=1,F21="E"),'2_Honorarermittlung'!$D$7,AND($C21=1,F21="H"),'2_Honorarermittlung'!$E$7,AND($C21=2,F21="B"),'2_Honorarermittlung'!$C$9,AND($C21=2,F21="E"),'2_Honorarermittlung'!$D$9,AND($C21=2,F21="H"),'2_Honorarermittlung'!$E$9,AND($C21=3,F21="B"),'2_Honorarermittlung'!$C$11,AND($C21=3,F21="E"),'2_Honorarermittlung'!$D$11,AND($C21=3,F21="H"),'2_Honorarermittlung'!$E$11)</f>
        <v>0</v>
      </c>
      <c r="H21" s="35" t="s">
        <v>17</v>
      </c>
      <c r="I21" s="36" cm="1">
        <f t="array" ref="I21">_xlfn.IFS(AND($C21=1,H21="B"),'2_Honorarermittlung'!$C$7,AND($C21=1,H21="E"),'2_Honorarermittlung'!$D$7,AND($C21=1,H21="H"),'2_Honorarermittlung'!$E$7,AND($C21=2,H21="B"),'2_Honorarermittlung'!$C$9,AND($C21=2,H21="E"),'2_Honorarermittlung'!$D$9,AND($C21=2,H21="H"),'2_Honorarermittlung'!$E$9,AND($C21=3,H21="B"),'2_Honorarermittlung'!$C$11,AND($C21=3,H21="E"),'2_Honorarermittlung'!$D$11,AND($C21=3,H21="H"),'2_Honorarermittlung'!$E$11)</f>
        <v>0</v>
      </c>
      <c r="J21" s="7" t="s">
        <v>18</v>
      </c>
      <c r="K21" s="6" cm="1">
        <f t="array" ref="K21">_xlfn.IFS(AND($C21=1,J21="B"),'2_Honorarermittlung'!$C$7,AND($C21=1,J21="E"),'2_Honorarermittlung'!$D$7,AND($C21=1,J21="H"),'2_Honorarermittlung'!$E$7,AND($C21=2,J21="B"),'2_Honorarermittlung'!$C$9,AND($C21=2,J21="E"),'2_Honorarermittlung'!$D$9,AND($C21=2,J21="H"),'2_Honorarermittlung'!$E$9,AND($C21=3,J21="B"),'2_Honorarermittlung'!$C$11,AND($C21=3,J21="E"),'2_Honorarermittlung'!$D$11,AND($C21=3,J21="H"),'2_Honorarermittlung'!$E$11)</f>
        <v>0</v>
      </c>
      <c r="L21" s="35" t="s">
        <v>17</v>
      </c>
      <c r="M21" s="36" cm="1">
        <f t="array" ref="M21">_xlfn.IFS(AND($C21=1,L21="B"),'2_Honorarermittlung'!$C$7,AND($C21=1,L21="E"),'2_Honorarermittlung'!$D$7,AND($C21=1,L21="H"),'2_Honorarermittlung'!$E$7,AND($C21=2,L21="B"),'2_Honorarermittlung'!$C$9,AND($C21=2,L21="E"),'2_Honorarermittlung'!$D$9,AND($C21=2,L21="H"),'2_Honorarermittlung'!$E$9,AND($C21=3,L21="B"),'2_Honorarermittlung'!$C$11,AND($C21=3,L21="E"),'2_Honorarermittlung'!$D$11,AND($C21=3,L21="H"),'2_Honorarermittlung'!$E$11)</f>
        <v>0</v>
      </c>
      <c r="N21" s="7" t="s">
        <v>17</v>
      </c>
      <c r="O21" s="6" cm="1">
        <f t="array" ref="O21">_xlfn.IFS(AND($C21=1,N21="B"),'2_Honorarermittlung'!$C$7,AND($C21=1,N21="E"),'2_Honorarermittlung'!$D$7,AND($C21=1,N21="H"),'2_Honorarermittlung'!$E$7,AND($C21=2,N21="B"),'2_Honorarermittlung'!$C$9,AND($C21=2,N21="E"),'2_Honorarermittlung'!$D$9,AND($C21=2,N21="H"),'2_Honorarermittlung'!$E$9,AND($C21=3,N21="B"),'2_Honorarermittlung'!$C$11,AND($C21=3,N21="E"),'2_Honorarermittlung'!$D$11,AND($C21=3,N21="H"),'2_Honorarermittlung'!$E$11)</f>
        <v>0</v>
      </c>
    </row>
    <row r="22" spans="1:15" ht="13.2" customHeight="1" x14ac:dyDescent="0.25">
      <c r="A22" s="11"/>
      <c r="B22" s="15" t="s">
        <v>34</v>
      </c>
      <c r="C22" s="63">
        <v>2</v>
      </c>
      <c r="D22" s="35" t="s">
        <v>21</v>
      </c>
      <c r="E22" s="36" cm="1">
        <f t="array" ref="E22">_xlfn.IFS(AND($C22=1,D22="B"),'2_Honorarermittlung'!$C$7,AND($C22=1,D22="E"),'2_Honorarermittlung'!$D$7,AND($C22=1,D22="H"),'2_Honorarermittlung'!$E$7,AND($C22=2,D22="B"),'2_Honorarermittlung'!$C$9,AND($C22=2,D22="E"),'2_Honorarermittlung'!$D$9,AND($C22=2,D22="H"),'2_Honorarermittlung'!$E$9,AND($C22=3,D22="B"),'2_Honorarermittlung'!$C$11,AND($C22=3,D22="E"),'2_Honorarermittlung'!$D$11,AND($C22=3,D22="H"),'2_Honorarermittlung'!$E$11)</f>
        <v>0</v>
      </c>
      <c r="F22" s="7" t="s">
        <v>17</v>
      </c>
      <c r="G22" s="6" cm="1">
        <f t="array" ref="G22">_xlfn.IFS(AND($C22=1,F22="B"),'2_Honorarermittlung'!$C$7,AND($C22=1,F22="E"),'2_Honorarermittlung'!$D$7,AND($C22=1,F22="H"),'2_Honorarermittlung'!$E$7,AND($C22=2,F22="B"),'2_Honorarermittlung'!$C$9,AND($C22=2,F22="E"),'2_Honorarermittlung'!$D$9,AND($C22=2,F22="H"),'2_Honorarermittlung'!$E$9,AND($C22=3,F22="B"),'2_Honorarermittlung'!$C$11,AND($C22=3,F22="E"),'2_Honorarermittlung'!$D$11,AND($C22=3,F22="H"),'2_Honorarermittlung'!$E$11)</f>
        <v>0</v>
      </c>
      <c r="H22" s="35" t="s">
        <v>17</v>
      </c>
      <c r="I22" s="36" cm="1">
        <f t="array" ref="I22">_xlfn.IFS(AND($C22=1,H22="B"),'2_Honorarermittlung'!$C$7,AND($C22=1,H22="E"),'2_Honorarermittlung'!$D$7,AND($C22=1,H22="H"),'2_Honorarermittlung'!$E$7,AND($C22=2,H22="B"),'2_Honorarermittlung'!$C$9,AND($C22=2,H22="E"),'2_Honorarermittlung'!$D$9,AND($C22=2,H22="H"),'2_Honorarermittlung'!$E$9,AND($C22=3,H22="B"),'2_Honorarermittlung'!$C$11,AND($C22=3,H22="E"),'2_Honorarermittlung'!$D$11,AND($C22=3,H22="H"),'2_Honorarermittlung'!$E$11)</f>
        <v>0</v>
      </c>
      <c r="J22" s="7" t="s">
        <v>18</v>
      </c>
      <c r="K22" s="6" cm="1">
        <f t="array" ref="K22">_xlfn.IFS(AND($C22=1,J22="B"),'2_Honorarermittlung'!$C$7,AND($C22=1,J22="E"),'2_Honorarermittlung'!$D$7,AND($C22=1,J22="H"),'2_Honorarermittlung'!$E$7,AND($C22=2,J22="B"),'2_Honorarermittlung'!$C$9,AND($C22=2,J22="E"),'2_Honorarermittlung'!$D$9,AND($C22=2,J22="H"),'2_Honorarermittlung'!$E$9,AND($C22=3,J22="B"),'2_Honorarermittlung'!$C$11,AND($C22=3,J22="E"),'2_Honorarermittlung'!$D$11,AND($C22=3,J22="H"),'2_Honorarermittlung'!$E$11)</f>
        <v>0</v>
      </c>
      <c r="L22" s="35" t="s">
        <v>17</v>
      </c>
      <c r="M22" s="36" cm="1">
        <f t="array" ref="M22">_xlfn.IFS(AND($C22=1,L22="B"),'2_Honorarermittlung'!$C$7,AND($C22=1,L22="E"),'2_Honorarermittlung'!$D$7,AND($C22=1,L22="H"),'2_Honorarermittlung'!$E$7,AND($C22=2,L22="B"),'2_Honorarermittlung'!$C$9,AND($C22=2,L22="E"),'2_Honorarermittlung'!$D$9,AND($C22=2,L22="H"),'2_Honorarermittlung'!$E$9,AND($C22=3,L22="B"),'2_Honorarermittlung'!$C$11,AND($C22=3,L22="E"),'2_Honorarermittlung'!$D$11,AND($C22=3,L22="H"),'2_Honorarermittlung'!$E$11)</f>
        <v>0</v>
      </c>
      <c r="N22" s="7" t="s">
        <v>17</v>
      </c>
      <c r="O22" s="6" cm="1">
        <f t="array" ref="O22">_xlfn.IFS(AND($C22=1,N22="B"),'2_Honorarermittlung'!$C$7,AND($C22=1,N22="E"),'2_Honorarermittlung'!$D$7,AND($C22=1,N22="H"),'2_Honorarermittlung'!$E$7,AND($C22=2,N22="B"),'2_Honorarermittlung'!$C$9,AND($C22=2,N22="E"),'2_Honorarermittlung'!$D$9,AND($C22=2,N22="H"),'2_Honorarermittlung'!$E$9,AND($C22=3,N22="B"),'2_Honorarermittlung'!$C$11,AND($C22=3,N22="E"),'2_Honorarermittlung'!$D$11,AND($C22=3,N22="H"),'2_Honorarermittlung'!$E$11)</f>
        <v>0</v>
      </c>
    </row>
    <row r="23" spans="1:15" x14ac:dyDescent="0.25">
      <c r="A23" s="90" t="s">
        <v>35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2"/>
    </row>
    <row r="24" spans="1:15" ht="12.6" customHeight="1" x14ac:dyDescent="0.25">
      <c r="A24" s="8"/>
      <c r="B24" s="9" t="s">
        <v>36</v>
      </c>
      <c r="C24" s="63">
        <v>2</v>
      </c>
      <c r="D24" s="35" t="s">
        <v>21</v>
      </c>
      <c r="E24" s="36" cm="1">
        <f t="array" ref="E24">_xlfn.IFS(AND($C24=1,D24="B"),'2_Honorarermittlung'!$C$7,AND($C24=1,D24="E"),'2_Honorarermittlung'!$D$7,AND($C24=1,D24="H"),'2_Honorarermittlung'!$E$7,AND($C24=2,D24="B"),'2_Honorarermittlung'!$C$9,AND($C24=2,D24="E"),'2_Honorarermittlung'!$D$9,AND($C24=2,D24="H"),'2_Honorarermittlung'!$E$9,AND($C24=3,D24="B"),'2_Honorarermittlung'!$C$11,AND($C24=3,D24="E"),'2_Honorarermittlung'!$D$11,AND($C24=3,D24="H"),'2_Honorarermittlung'!$E$11)</f>
        <v>0</v>
      </c>
      <c r="F24" s="7" t="s">
        <v>17</v>
      </c>
      <c r="G24" s="6" cm="1">
        <f t="array" ref="G24">_xlfn.IFS(AND($C24=1,F24="B"),'2_Honorarermittlung'!$C$7,AND($C24=1,F24="E"),'2_Honorarermittlung'!$D$7,AND($C24=1,F24="H"),'2_Honorarermittlung'!$E$7,AND($C24=2,F24="B"),'2_Honorarermittlung'!$C$9,AND($C24=2,F24="E"),'2_Honorarermittlung'!$D$9,AND($C24=2,F24="H"),'2_Honorarermittlung'!$E$9,AND($C24=3,F24="B"),'2_Honorarermittlung'!$C$11,AND($C24=3,F24="E"),'2_Honorarermittlung'!$D$11,AND($C24=3,F24="H"),'2_Honorarermittlung'!$E$11)</f>
        <v>0</v>
      </c>
      <c r="H24" s="35" t="s">
        <v>17</v>
      </c>
      <c r="I24" s="36" cm="1">
        <f t="array" ref="I24">_xlfn.IFS(AND($C24=1,H24="B"),'2_Honorarermittlung'!$C$7,AND($C24=1,H24="E"),'2_Honorarermittlung'!$D$7,AND($C24=1,H24="H"),'2_Honorarermittlung'!$E$7,AND($C24=2,H24="B"),'2_Honorarermittlung'!$C$9,AND($C24=2,H24="E"),'2_Honorarermittlung'!$D$9,AND($C24=2,H24="H"),'2_Honorarermittlung'!$E$9,AND($C24=3,H24="B"),'2_Honorarermittlung'!$C$11,AND($C24=3,H24="E"),'2_Honorarermittlung'!$D$11,AND($C24=3,H24="H"),'2_Honorarermittlung'!$E$11)</f>
        <v>0</v>
      </c>
      <c r="J24" s="7" t="s">
        <v>18</v>
      </c>
      <c r="K24" s="6" cm="1">
        <f t="array" ref="K24">_xlfn.IFS(AND($C24=1,J24="B"),'2_Honorarermittlung'!$C$7,AND($C24=1,J24="E"),'2_Honorarermittlung'!$D$7,AND($C24=1,J24="H"),'2_Honorarermittlung'!$E$7,AND($C24=2,J24="B"),'2_Honorarermittlung'!$C$9,AND($C24=2,J24="E"),'2_Honorarermittlung'!$D$9,AND($C24=2,J24="H"),'2_Honorarermittlung'!$E$9,AND($C24=3,J24="B"),'2_Honorarermittlung'!$C$11,AND($C24=3,J24="E"),'2_Honorarermittlung'!$D$11,AND($C24=3,J24="H"),'2_Honorarermittlung'!$E$11)</f>
        <v>0</v>
      </c>
      <c r="L24" s="35" t="s">
        <v>17</v>
      </c>
      <c r="M24" s="36" cm="1">
        <f t="array" ref="M24">_xlfn.IFS(AND($C24=1,L24="B"),'2_Honorarermittlung'!$C$7,AND($C24=1,L24="E"),'2_Honorarermittlung'!$D$7,AND($C24=1,L24="H"),'2_Honorarermittlung'!$E$7,AND($C24=2,L24="B"),'2_Honorarermittlung'!$C$9,AND($C24=2,L24="E"),'2_Honorarermittlung'!$D$9,AND($C24=2,L24="H"),'2_Honorarermittlung'!$E$9,AND($C24=3,L24="B"),'2_Honorarermittlung'!$C$11,AND($C24=3,L24="E"),'2_Honorarermittlung'!$D$11,AND($C24=3,L24="H"),'2_Honorarermittlung'!$E$11)</f>
        <v>0</v>
      </c>
      <c r="N24" s="7" t="s">
        <v>17</v>
      </c>
      <c r="O24" s="6" cm="1">
        <f t="array" ref="O24">_xlfn.IFS(AND($C24=1,N24="B"),'2_Honorarermittlung'!$C$7,AND($C24=1,N24="E"),'2_Honorarermittlung'!$D$7,AND($C24=1,N24="H"),'2_Honorarermittlung'!$E$7,AND($C24=2,N24="B"),'2_Honorarermittlung'!$C$9,AND($C24=2,N24="E"),'2_Honorarermittlung'!$D$9,AND($C24=2,N24="H"),'2_Honorarermittlung'!$E$9,AND($C24=3,N24="B"),'2_Honorarermittlung'!$C$11,AND($C24=3,N24="E"),'2_Honorarermittlung'!$D$11,AND($C24=3,N24="H"),'2_Honorarermittlung'!$E$11)</f>
        <v>0</v>
      </c>
    </row>
    <row r="25" spans="1:15" ht="12.6" customHeight="1" x14ac:dyDescent="0.25">
      <c r="A25" s="10"/>
      <c r="B25" s="9" t="s">
        <v>37</v>
      </c>
      <c r="C25" s="63">
        <v>3</v>
      </c>
      <c r="D25" s="35" t="s">
        <v>17</v>
      </c>
      <c r="E25" s="36" cm="1">
        <f t="array" ref="E25">_xlfn.IFS(AND($C25=1,D25="B"),'2_Honorarermittlung'!$C$7,AND($C25=1,D25="E"),'2_Honorarermittlung'!$D$7,AND($C25=1,D25="H"),'2_Honorarermittlung'!$E$7,AND($C25=2,D25="B"),'2_Honorarermittlung'!$C$9,AND($C25=2,D25="E"),'2_Honorarermittlung'!$D$9,AND($C25=2,D25="H"),'2_Honorarermittlung'!$E$9,AND($C25=3,D25="B"),'2_Honorarermittlung'!$C$11,AND($C25=3,D25="E"),'2_Honorarermittlung'!$D$11,AND($C25=3,D25="H"),'2_Honorarermittlung'!$E$11)</f>
        <v>0</v>
      </c>
      <c r="F25" s="7" t="s">
        <v>21</v>
      </c>
      <c r="G25" s="6" cm="1">
        <f t="array" ref="G25">_xlfn.IFS(AND($C25=1,F25="B"),'2_Honorarermittlung'!$C$7,AND($C25=1,F25="E"),'2_Honorarermittlung'!$D$7,AND($C25=1,F25="H"),'2_Honorarermittlung'!$E$7,AND($C25=2,F25="B"),'2_Honorarermittlung'!$C$9,AND($C25=2,F25="E"),'2_Honorarermittlung'!$D$9,AND($C25=2,F25="H"),'2_Honorarermittlung'!$E$9,AND($C25=3,F25="B"),'2_Honorarermittlung'!$C$11,AND($C25=3,F25="E"),'2_Honorarermittlung'!$D$11,AND($C25=3,F25="H"),'2_Honorarermittlung'!$E$11)</f>
        <v>0</v>
      </c>
      <c r="H25" s="35" t="s">
        <v>17</v>
      </c>
      <c r="I25" s="36" cm="1">
        <f t="array" ref="I25">_xlfn.IFS(AND($C25=1,H25="B"),'2_Honorarermittlung'!$C$7,AND($C25=1,H25="E"),'2_Honorarermittlung'!$D$7,AND($C25=1,H25="H"),'2_Honorarermittlung'!$E$7,AND($C25=2,H25="B"),'2_Honorarermittlung'!$C$9,AND($C25=2,H25="E"),'2_Honorarermittlung'!$D$9,AND($C25=2,H25="H"),'2_Honorarermittlung'!$E$9,AND($C25=3,H25="B"),'2_Honorarermittlung'!$C$11,AND($C25=3,H25="E"),'2_Honorarermittlung'!$D$11,AND($C25=3,H25="H"),'2_Honorarermittlung'!$E$11)</f>
        <v>0</v>
      </c>
      <c r="J25" s="7" t="s">
        <v>17</v>
      </c>
      <c r="K25" s="6" cm="1">
        <f t="array" ref="K25">_xlfn.IFS(AND($C25=1,J25="B"),'2_Honorarermittlung'!$C$7,AND($C25=1,J25="E"),'2_Honorarermittlung'!$D$7,AND($C25=1,J25="H"),'2_Honorarermittlung'!$E$7,AND($C25=2,J25="B"),'2_Honorarermittlung'!$C$9,AND($C25=2,J25="E"),'2_Honorarermittlung'!$D$9,AND($C25=2,J25="H"),'2_Honorarermittlung'!$E$9,AND($C25=3,J25="B"),'2_Honorarermittlung'!$C$11,AND($C25=3,J25="E"),'2_Honorarermittlung'!$D$11,AND($C25=3,J25="H"),'2_Honorarermittlung'!$E$11)</f>
        <v>0</v>
      </c>
      <c r="L25" s="35" t="s">
        <v>18</v>
      </c>
      <c r="M25" s="36" cm="1">
        <f t="array" ref="M25">_xlfn.IFS(AND($C25=1,L25="B"),'2_Honorarermittlung'!$C$7,AND($C25=1,L25="E"),'2_Honorarermittlung'!$D$7,AND($C25=1,L25="H"),'2_Honorarermittlung'!$E$7,AND($C25=2,L25="B"),'2_Honorarermittlung'!$C$9,AND($C25=2,L25="E"),'2_Honorarermittlung'!$D$9,AND($C25=2,L25="H"),'2_Honorarermittlung'!$E$9,AND($C25=3,L25="B"),'2_Honorarermittlung'!$C$11,AND($C25=3,L25="E"),'2_Honorarermittlung'!$D$11,AND($C25=3,L25="H"),'2_Honorarermittlung'!$E$11)</f>
        <v>0</v>
      </c>
      <c r="N25" s="7" t="s">
        <v>17</v>
      </c>
      <c r="O25" s="6" cm="1">
        <f t="array" ref="O25">_xlfn.IFS(AND($C25=1,N25="B"),'2_Honorarermittlung'!$C$7,AND($C25=1,N25="E"),'2_Honorarermittlung'!$D$7,AND($C25=1,N25="H"),'2_Honorarermittlung'!$E$7,AND($C25=2,N25="B"),'2_Honorarermittlung'!$C$9,AND($C25=2,N25="E"),'2_Honorarermittlung'!$D$9,AND($C25=2,N25="H"),'2_Honorarermittlung'!$E$9,AND($C25=3,N25="B"),'2_Honorarermittlung'!$C$11,AND($C25=3,N25="E"),'2_Honorarermittlung'!$D$11,AND($C25=3,N25="H"),'2_Honorarermittlung'!$E$11)</f>
        <v>0</v>
      </c>
    </row>
    <row r="26" spans="1:15" ht="12.6" customHeight="1" x14ac:dyDescent="0.25">
      <c r="A26" s="10"/>
      <c r="B26" s="9" t="s">
        <v>38</v>
      </c>
      <c r="C26" s="64">
        <v>2</v>
      </c>
      <c r="D26" s="35" t="s">
        <v>18</v>
      </c>
      <c r="E26" s="36" cm="1">
        <f t="array" ref="E26">_xlfn.IFS(AND($C26=1,D26="B"),'2_Honorarermittlung'!$C$7,AND($C26=1,D26="E"),'2_Honorarermittlung'!$D$7,AND($C26=1,D26="H"),'2_Honorarermittlung'!$E$7,AND($C26=2,D26="B"),'2_Honorarermittlung'!$C$9,AND($C26=2,D26="E"),'2_Honorarermittlung'!$D$9,AND($C26=2,D26="H"),'2_Honorarermittlung'!$E$9,AND($C26=3,D26="B"),'2_Honorarermittlung'!$C$11,AND($C26=3,D26="E"),'2_Honorarermittlung'!$D$11,AND($C26=3,D26="H"),'2_Honorarermittlung'!$E$11)</f>
        <v>0</v>
      </c>
      <c r="F26" s="7" t="s">
        <v>17</v>
      </c>
      <c r="G26" s="6" cm="1">
        <f t="array" ref="G26">_xlfn.IFS(AND($C26=1,F26="B"),'2_Honorarermittlung'!$C$7,AND($C26=1,F26="E"),'2_Honorarermittlung'!$D$7,AND($C26=1,F26="H"),'2_Honorarermittlung'!$E$7,AND($C26=2,F26="B"),'2_Honorarermittlung'!$C$9,AND($C26=2,F26="E"),'2_Honorarermittlung'!$D$9,AND($C26=2,F26="H"),'2_Honorarermittlung'!$E$9,AND($C26=3,F26="B"),'2_Honorarermittlung'!$C$11,AND($C26=3,F26="E"),'2_Honorarermittlung'!$D$11,AND($C26=3,F26="H"),'2_Honorarermittlung'!$E$11)</f>
        <v>0</v>
      </c>
      <c r="H26" s="35" t="s">
        <v>17</v>
      </c>
      <c r="I26" s="36" cm="1">
        <f t="array" ref="I26">_xlfn.IFS(AND($C26=1,H26="B"),'2_Honorarermittlung'!$C$7,AND($C26=1,H26="E"),'2_Honorarermittlung'!$D$7,AND($C26=1,H26="H"),'2_Honorarermittlung'!$E$7,AND($C26=2,H26="B"),'2_Honorarermittlung'!$C$9,AND($C26=2,H26="E"),'2_Honorarermittlung'!$D$9,AND($C26=2,H26="H"),'2_Honorarermittlung'!$E$9,AND($C26=3,H26="B"),'2_Honorarermittlung'!$C$11,AND($C26=3,H26="E"),'2_Honorarermittlung'!$D$11,AND($C26=3,H26="H"),'2_Honorarermittlung'!$E$11)</f>
        <v>0</v>
      </c>
      <c r="J26" s="7" t="s">
        <v>21</v>
      </c>
      <c r="K26" s="6" cm="1">
        <f t="array" ref="K26">_xlfn.IFS(AND($C26=1,J26="B"),'2_Honorarermittlung'!$C$7,AND($C26=1,J26="E"),'2_Honorarermittlung'!$D$7,AND($C26=1,J26="H"),'2_Honorarermittlung'!$E$7,AND($C26=2,J26="B"),'2_Honorarermittlung'!$C$9,AND($C26=2,J26="E"),'2_Honorarermittlung'!$D$9,AND($C26=2,J26="H"),'2_Honorarermittlung'!$E$9,AND($C26=3,J26="B"),'2_Honorarermittlung'!$C$11,AND($C26=3,J26="E"),'2_Honorarermittlung'!$D$11,AND($C26=3,J26="H"),'2_Honorarermittlung'!$E$11)</f>
        <v>0</v>
      </c>
      <c r="L26" s="35" t="s">
        <v>17</v>
      </c>
      <c r="M26" s="36" cm="1">
        <f t="array" ref="M26">_xlfn.IFS(AND($C26=1,L26="B"),'2_Honorarermittlung'!$C$7,AND($C26=1,L26="E"),'2_Honorarermittlung'!$D$7,AND($C26=1,L26="H"),'2_Honorarermittlung'!$E$7,AND($C26=2,L26="B"),'2_Honorarermittlung'!$C$9,AND($C26=2,L26="E"),'2_Honorarermittlung'!$D$9,AND($C26=2,L26="H"),'2_Honorarermittlung'!$E$9,AND($C26=3,L26="B"),'2_Honorarermittlung'!$C$11,AND($C26=3,L26="E"),'2_Honorarermittlung'!$D$11,AND($C26=3,L26="H"),'2_Honorarermittlung'!$E$11)</f>
        <v>0</v>
      </c>
      <c r="N26" s="7" t="s">
        <v>17</v>
      </c>
      <c r="O26" s="6" cm="1">
        <f t="array" ref="O26">_xlfn.IFS(AND($C26=1,N26="B"),'2_Honorarermittlung'!$C$7,AND($C26=1,N26="E"),'2_Honorarermittlung'!$D$7,AND($C26=1,N26="H"),'2_Honorarermittlung'!$E$7,AND($C26=2,N26="B"),'2_Honorarermittlung'!$C$9,AND($C26=2,N26="E"),'2_Honorarermittlung'!$D$9,AND($C26=2,N26="H"),'2_Honorarermittlung'!$E$9,AND($C26=3,N26="B"),'2_Honorarermittlung'!$C$11,AND($C26=3,N26="E"),'2_Honorarermittlung'!$D$11,AND($C26=3,N26="H"),'2_Honorarermittlung'!$E$11)</f>
        <v>0</v>
      </c>
    </row>
    <row r="27" spans="1:15" ht="12.6" customHeight="1" x14ac:dyDescent="0.25">
      <c r="A27" s="11"/>
      <c r="B27" s="15" t="s">
        <v>3</v>
      </c>
      <c r="C27" s="63">
        <v>4</v>
      </c>
      <c r="D27" s="35" t="s">
        <v>17</v>
      </c>
      <c r="E27" s="36" cm="1">
        <f t="array" ref="E27">_xlfn.IFS(D27="B",'2_Honorarermittlung'!$C$15,D27="E",'2_Honorarermittlung'!$D$15,D27="H",'2_Honorarermittlung'!$E$15)</f>
        <v>0</v>
      </c>
      <c r="F27" s="7" t="s">
        <v>17</v>
      </c>
      <c r="G27" s="6" cm="1">
        <f t="array" ref="G27">_xlfn.IFS(F27="B",'2_Honorarermittlung'!$C$15,F27="E",'2_Honorarermittlung'!$D$15,F27="H",'2_Honorarermittlung'!$E$15)</f>
        <v>0</v>
      </c>
      <c r="H27" s="35" t="s">
        <v>21</v>
      </c>
      <c r="I27" s="36" cm="1">
        <f t="array" ref="I27">_xlfn.IFS(H27="B",'2_Honorarermittlung'!$C$15,H27="E",'2_Honorarermittlung'!$D$15,H27="H",'2_Honorarermittlung'!$E$15)</f>
        <v>0</v>
      </c>
      <c r="J27" s="7" t="s">
        <v>17</v>
      </c>
      <c r="K27" s="6" cm="1">
        <f t="array" ref="K27">_xlfn.IFS(J27="B",'2_Honorarermittlung'!$C$15,J27="E",'2_Honorarermittlung'!$D$15,J27="H",'2_Honorarermittlung'!$E$15)</f>
        <v>0</v>
      </c>
      <c r="L27" s="35" t="s">
        <v>17</v>
      </c>
      <c r="M27" s="36" cm="1">
        <f t="array" ref="M27">_xlfn.IFS(L27="B",'2_Honorarermittlung'!$C$15,L27="E",'2_Honorarermittlung'!$D$15,L27="H",'2_Honorarermittlung'!$E$15)</f>
        <v>0</v>
      </c>
      <c r="N27" s="7" t="s">
        <v>18</v>
      </c>
      <c r="O27" s="6" cm="1">
        <f t="array" ref="O27">_xlfn.IFS(N27="B",'2_Honorarermittlung'!$C$15,N27="E",'2_Honorarermittlung'!$D$15,N27="H",'2_Honorarermittlung'!$E$15)</f>
        <v>0</v>
      </c>
    </row>
    <row r="28" spans="1:15" x14ac:dyDescent="0.25">
      <c r="A28" s="90" t="s">
        <v>120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2"/>
    </row>
    <row r="29" spans="1:15" ht="12.6" customHeight="1" x14ac:dyDescent="0.25">
      <c r="A29" s="8"/>
      <c r="B29" s="9" t="s">
        <v>40</v>
      </c>
      <c r="C29" s="62">
        <v>4</v>
      </c>
      <c r="D29" s="35" t="s">
        <v>18</v>
      </c>
      <c r="E29" s="36" cm="1">
        <f t="array" ref="E29">_xlfn.IFS(D29="B",'2_Honorarermittlung'!$C$16,D29="E",'2_Honorarermittlung'!$D$16,D29="H",'2_Honorarermittlung'!$E$16)</f>
        <v>0</v>
      </c>
      <c r="F29" s="7" t="s">
        <v>17</v>
      </c>
      <c r="G29" s="6" cm="1">
        <f t="array" ref="G29">_xlfn.IFS(F29="B",'2_Honorarermittlung'!$C$16,F29="E",'2_Honorarermittlung'!$D$16,F29="H",'2_Honorarermittlung'!$E$16)</f>
        <v>0</v>
      </c>
      <c r="H29" s="35" t="s">
        <v>17</v>
      </c>
      <c r="I29" s="36" cm="1">
        <f t="array" ref="I29">_xlfn.IFS(H29="B",'2_Honorarermittlung'!$C$16,H29="E",'2_Honorarermittlung'!$D$16,H29="H",'2_Honorarermittlung'!$E$16)</f>
        <v>0</v>
      </c>
      <c r="J29" s="7" t="s">
        <v>21</v>
      </c>
      <c r="K29" s="6" cm="1">
        <f t="array" ref="K29">_xlfn.IFS(J29="B",'2_Honorarermittlung'!$C$16,J29="E",'2_Honorarermittlung'!$D$16,J29="H",'2_Honorarermittlung'!$E$16)</f>
        <v>0</v>
      </c>
      <c r="L29" s="35" t="s">
        <v>17</v>
      </c>
      <c r="M29" s="36" cm="1">
        <f t="array" ref="M29">_xlfn.IFS(L29="B",'2_Honorarermittlung'!$C$16,L29="E",'2_Honorarermittlung'!$D$16,L29="H",'2_Honorarermittlung'!$E$16)</f>
        <v>0</v>
      </c>
      <c r="N29" s="1" t="s">
        <v>17</v>
      </c>
      <c r="O29" s="6" cm="1">
        <f t="array" ref="O29">_xlfn.IFS(N29="B",'2_Honorarermittlung'!$C$16,N29="E",'2_Honorarermittlung'!$D$16,N29="H",'2_Honorarermittlung'!$E$16)</f>
        <v>0</v>
      </c>
    </row>
    <row r="30" spans="1:15" ht="12.6" customHeight="1" x14ac:dyDescent="0.25">
      <c r="A30" s="10"/>
      <c r="B30" s="9" t="s">
        <v>41</v>
      </c>
      <c r="C30" s="62">
        <v>4</v>
      </c>
      <c r="D30" s="35" t="s">
        <v>17</v>
      </c>
      <c r="E30" s="36" cm="1">
        <f t="array" ref="E30">_xlfn.IFS(D30="B",'2_Honorarermittlung'!$C$18,D30="H2*",'2_Honorarermittlung'!$D$18,D30="H*",'2_Honorarermittlung'!$E$18)</f>
        <v>0</v>
      </c>
      <c r="F30" s="16" t="s">
        <v>42</v>
      </c>
      <c r="G30" s="6" cm="1">
        <f t="array" ref="G30">_xlfn.IFS(F30="B",'2_Honorarermittlung'!$C$18,F30="H2*",'2_Honorarermittlung'!$D$18,F30="H*",'2_Honorarermittlung'!$E$18)</f>
        <v>0</v>
      </c>
      <c r="H30" s="35" t="s">
        <v>17</v>
      </c>
      <c r="I30" s="36" cm="1">
        <f t="array" ref="I30">_xlfn.IFS(H30="B",'2_Honorarermittlung'!$C$18,H30="H2*",'2_Honorarermittlung'!$D$18,H30="H*",'2_Honorarermittlung'!$E$18)</f>
        <v>0</v>
      </c>
      <c r="J30" s="7" t="s">
        <v>17</v>
      </c>
      <c r="K30" s="6" cm="1">
        <f t="array" ref="K30">_xlfn.IFS(J30="B",'2_Honorarermittlung'!$C$18,J30="H2*",'2_Honorarermittlung'!$D$18,J30="H*",'2_Honorarermittlung'!$E$18)</f>
        <v>0</v>
      </c>
      <c r="L30" s="38" t="s">
        <v>43</v>
      </c>
      <c r="M30" s="36" cm="1">
        <f t="array" ref="M30">_xlfn.IFS(L30="B",'2_Honorarermittlung'!$C$18,L30="H2*",'2_Honorarermittlung'!$D$18,L30="H*",'2_Honorarermittlung'!$E$18)</f>
        <v>0</v>
      </c>
      <c r="N30" s="1" t="s">
        <v>17</v>
      </c>
      <c r="O30" s="6" cm="1">
        <f t="array" ref="O30">_xlfn.IFS(N30="B",'2_Honorarermittlung'!$C$18,N30="H2*",'2_Honorarermittlung'!$D$18,N30="H*",'2_Honorarermittlung'!$E$18)</f>
        <v>0</v>
      </c>
    </row>
    <row r="31" spans="1:15" ht="12.6" customHeight="1" x14ac:dyDescent="0.25">
      <c r="A31" s="10"/>
      <c r="B31" s="9" t="s">
        <v>44</v>
      </c>
      <c r="C31" s="63">
        <v>2</v>
      </c>
      <c r="D31" s="35" t="s">
        <v>17</v>
      </c>
      <c r="E31" s="36" cm="1">
        <f t="array" ref="E31">_xlfn.IFS(AND($C31=1,D31="B"),'2_Honorarermittlung'!$C$7,AND($C31=1,D31="E"),'2_Honorarermittlung'!$D$7,AND($C31=1,D31="H"),'2_Honorarermittlung'!$E$7,AND($C31=2,D31="B"),'2_Honorarermittlung'!$C$9,AND($C31=2,D31="E"),'2_Honorarermittlung'!$D$9,AND($C31=2,D31="H"),'2_Honorarermittlung'!$E$9,AND($C31=3,D31="B"),'2_Honorarermittlung'!$C$11,AND($C31=3,D31="E"),'2_Honorarermittlung'!$D$11,AND($C31=3,D31="H"),'2_Honorarermittlung'!$E$11)</f>
        <v>0</v>
      </c>
      <c r="F31" s="7" t="s">
        <v>17</v>
      </c>
      <c r="G31" s="6" cm="1">
        <f t="array" ref="G31">_xlfn.IFS(AND($C31=1,F31="B"),'2_Honorarermittlung'!$C$7,AND($C31=1,F31="E"),'2_Honorarermittlung'!$D$7,AND($C31=1,F31="H"),'2_Honorarermittlung'!$E$7,AND($C31=2,F31="B"),'2_Honorarermittlung'!$C$9,AND($C31=2,F31="E"),'2_Honorarermittlung'!$D$9,AND($C31=2,F31="H"),'2_Honorarermittlung'!$E$9,AND($C31=3,F31="B"),'2_Honorarermittlung'!$C$11,AND($C31=3,F31="E"),'2_Honorarermittlung'!$D$11,AND($C31=3,F31="H"),'2_Honorarermittlung'!$E$11)</f>
        <v>0</v>
      </c>
      <c r="H31" s="35" t="s">
        <v>21</v>
      </c>
      <c r="I31" s="36" cm="1">
        <f t="array" ref="I31">_xlfn.IFS(AND($C31=1,H31="B"),'2_Honorarermittlung'!$C$7,AND($C31=1,H31="E"),'2_Honorarermittlung'!$D$7,AND($C31=1,H31="H"),'2_Honorarermittlung'!$E$7,AND($C31=2,H31="B"),'2_Honorarermittlung'!$C$9,AND($C31=2,H31="E"),'2_Honorarermittlung'!$D$9,AND($C31=2,H31="H"),'2_Honorarermittlung'!$E$9,AND($C31=3,H31="B"),'2_Honorarermittlung'!$C$11,AND($C31=3,H31="E"),'2_Honorarermittlung'!$D$11,AND($C31=3,H31="H"),'2_Honorarermittlung'!$E$11)</f>
        <v>0</v>
      </c>
      <c r="J31" s="7" t="s">
        <v>17</v>
      </c>
      <c r="K31" s="6" cm="1">
        <f t="array" ref="K31">_xlfn.IFS(AND($C31=1,J31="B"),'2_Honorarermittlung'!$C$7,AND($C31=1,J31="E"),'2_Honorarermittlung'!$D$7,AND($C31=1,J31="H"),'2_Honorarermittlung'!$E$7,AND($C31=2,J31="B"),'2_Honorarermittlung'!$C$9,AND($C31=2,J31="E"),'2_Honorarermittlung'!$D$9,AND($C31=2,J31="H"),'2_Honorarermittlung'!$E$9,AND($C31=3,J31="B"),'2_Honorarermittlung'!$C$11,AND($C31=3,J31="E"),'2_Honorarermittlung'!$D$11,AND($C31=3,J31="H"),'2_Honorarermittlung'!$E$11)</f>
        <v>0</v>
      </c>
      <c r="L31" s="35" t="s">
        <v>17</v>
      </c>
      <c r="M31" s="36" cm="1">
        <f t="array" ref="M31">_xlfn.IFS(AND($C31=1,L31="B"),'2_Honorarermittlung'!$C$7,AND($C31=1,L31="E"),'2_Honorarermittlung'!$D$7,AND($C31=1,L31="H"),'2_Honorarermittlung'!$E$7,AND($C31=2,L31="B"),'2_Honorarermittlung'!$C$9,AND($C31=2,L31="E"),'2_Honorarermittlung'!$D$9,AND($C31=2,L31="H"),'2_Honorarermittlung'!$E$9,AND($C31=3,L31="B"),'2_Honorarermittlung'!$C$11,AND($C31=3,L31="E"),'2_Honorarermittlung'!$D$11,AND($C31=3,L31="H"),'2_Honorarermittlung'!$E$11)</f>
        <v>0</v>
      </c>
      <c r="N31" s="7" t="s">
        <v>18</v>
      </c>
      <c r="O31" s="6" cm="1">
        <f t="array" ref="O31">_xlfn.IFS(AND($C31=1,N31="B"),'2_Honorarermittlung'!$C$7,AND($C31=1,N31="E"),'2_Honorarermittlung'!$D$7,AND($C31=1,N31="H"),'2_Honorarermittlung'!$E$7,AND($C31=2,N31="B"),'2_Honorarermittlung'!$C$9,AND($C31=2,N31="E"),'2_Honorarermittlung'!$D$9,AND($C31=2,N31="H"),'2_Honorarermittlung'!$E$9,AND($C31=3,N31="B"),'2_Honorarermittlung'!$C$11,AND($C31=3,N31="E"),'2_Honorarermittlung'!$D$11,AND($C31=3,N31="H"),'2_Honorarermittlung'!$E$11)</f>
        <v>0</v>
      </c>
    </row>
    <row r="32" spans="1:15" ht="12.6" customHeight="1" x14ac:dyDescent="0.25">
      <c r="A32" s="10"/>
      <c r="B32" s="9" t="s">
        <v>45</v>
      </c>
      <c r="C32" s="62">
        <v>2</v>
      </c>
      <c r="D32" s="35" t="s">
        <v>17</v>
      </c>
      <c r="E32" s="36" cm="1">
        <f t="array" ref="E32">_xlfn.IFS(AND($C32=1,D32="B"),'2_Honorarermittlung'!$C$7,AND($C32=1,D32="E"),'2_Honorarermittlung'!$D$7,AND($C32=1,D32="H"),'2_Honorarermittlung'!$E$7,AND($C32=2,D32="B"),'2_Honorarermittlung'!$C$9,AND($C32=2,D32="E"),'2_Honorarermittlung'!$D$9,AND($C32=2,D32="H"),'2_Honorarermittlung'!$E$9,AND($C32=3,D32="B"),'2_Honorarermittlung'!$C$11,AND($C32=3,D32="E"),'2_Honorarermittlung'!$D$11,AND($C32=3,D32="H"),'2_Honorarermittlung'!$E$11)</f>
        <v>0</v>
      </c>
      <c r="F32" s="7" t="s">
        <v>18</v>
      </c>
      <c r="G32" s="6" cm="1">
        <f t="array" ref="G32">_xlfn.IFS(AND($C32=1,F32="B"),'2_Honorarermittlung'!$C$7,AND($C32=1,F32="E"),'2_Honorarermittlung'!$D$7,AND($C32=1,F32="H"),'2_Honorarermittlung'!$E$7,AND($C32=2,F32="B"),'2_Honorarermittlung'!$C$9,AND($C32=2,F32="E"),'2_Honorarermittlung'!$D$9,AND($C32=2,F32="H"),'2_Honorarermittlung'!$E$9,AND($C32=3,F32="B"),'2_Honorarermittlung'!$C$11,AND($C32=3,F32="E"),'2_Honorarermittlung'!$D$11,AND($C32=3,F32="H"),'2_Honorarermittlung'!$E$11)</f>
        <v>0</v>
      </c>
      <c r="H32" s="35" t="s">
        <v>17</v>
      </c>
      <c r="I32" s="36" cm="1">
        <f t="array" ref="I32">_xlfn.IFS(AND($C32=1,H32="B"),'2_Honorarermittlung'!$C$7,AND($C32=1,H32="E"),'2_Honorarermittlung'!$D$7,AND($C32=1,H32="H"),'2_Honorarermittlung'!$E$7,AND($C32=2,H32="B"),'2_Honorarermittlung'!$C$9,AND($C32=2,H32="E"),'2_Honorarermittlung'!$D$9,AND($C32=2,H32="H"),'2_Honorarermittlung'!$E$9,AND($C32=3,H32="B"),'2_Honorarermittlung'!$C$11,AND($C32=3,H32="E"),'2_Honorarermittlung'!$D$11,AND($C32=3,H32="H"),'2_Honorarermittlung'!$E$11)</f>
        <v>0</v>
      </c>
      <c r="J32" s="7" t="s">
        <v>17</v>
      </c>
      <c r="K32" s="6" cm="1">
        <f t="array" ref="K32">_xlfn.IFS(AND($C32=1,J32="B"),'2_Honorarermittlung'!$C$7,AND($C32=1,J32="E"),'2_Honorarermittlung'!$D$7,AND($C32=1,J32="H"),'2_Honorarermittlung'!$E$7,AND($C32=2,J32="B"),'2_Honorarermittlung'!$C$9,AND($C32=2,J32="E"),'2_Honorarermittlung'!$D$9,AND($C32=2,J32="H"),'2_Honorarermittlung'!$E$9,AND($C32=3,J32="B"),'2_Honorarermittlung'!$C$11,AND($C32=3,J32="E"),'2_Honorarermittlung'!$D$11,AND($C32=3,J32="H"),'2_Honorarermittlung'!$E$11)</f>
        <v>0</v>
      </c>
      <c r="L32" s="35" t="s">
        <v>21</v>
      </c>
      <c r="M32" s="36" cm="1">
        <f t="array" ref="M32">_xlfn.IFS(AND($C32=1,L32="B"),'2_Honorarermittlung'!$C$7,AND($C32=1,L32="E"),'2_Honorarermittlung'!$D$7,AND($C32=1,L32="H"),'2_Honorarermittlung'!$E$7,AND($C32=2,L32="B"),'2_Honorarermittlung'!$C$9,AND($C32=2,L32="E"),'2_Honorarermittlung'!$D$9,AND($C32=2,L32="H"),'2_Honorarermittlung'!$E$9,AND($C32=3,L32="B"),'2_Honorarermittlung'!$C$11,AND($C32=3,L32="E"),'2_Honorarermittlung'!$D$11,AND($C32=3,L32="H"),'2_Honorarermittlung'!$E$11)</f>
        <v>0</v>
      </c>
      <c r="N32" s="7" t="s">
        <v>17</v>
      </c>
      <c r="O32" s="6" cm="1">
        <f t="array" ref="O32">_xlfn.IFS(AND($C32=1,N32="B"),'2_Honorarermittlung'!$C$7,AND($C32=1,N32="E"),'2_Honorarermittlung'!$D$7,AND($C32=1,N32="H"),'2_Honorarermittlung'!$E$7,AND($C32=2,N32="B"),'2_Honorarermittlung'!$C$9,AND($C32=2,N32="E"),'2_Honorarermittlung'!$D$9,AND($C32=2,N32="H"),'2_Honorarermittlung'!$E$9,AND($C32=3,N32="B"),'2_Honorarermittlung'!$C$11,AND($C32=3,N32="E"),'2_Honorarermittlung'!$D$11,AND($C32=3,N32="H"),'2_Honorarermittlung'!$E$11)</f>
        <v>0</v>
      </c>
    </row>
    <row r="33" spans="1:18" ht="12.6" customHeight="1" x14ac:dyDescent="0.25">
      <c r="A33" s="10"/>
      <c r="B33" s="9" t="s">
        <v>46</v>
      </c>
      <c r="C33" s="63">
        <v>3</v>
      </c>
      <c r="D33" s="35" t="s">
        <v>17</v>
      </c>
      <c r="E33" s="36" cm="1">
        <f t="array" ref="E33">_xlfn.IFS(AND($C33=1,D33="B"),'2_Honorarermittlung'!$C$7,AND($C33=1,D33="E"),'2_Honorarermittlung'!$D$7,AND($C33=1,D33="H"),'2_Honorarermittlung'!$E$7,AND($C33=2,D33="B"),'2_Honorarermittlung'!$C$9,AND($C33=2,D33="E"),'2_Honorarermittlung'!$D$9,AND($C33=2,D33="H"),'2_Honorarermittlung'!$E$9,AND($C33=3,D33="B"),'2_Honorarermittlung'!$C$11,AND($C33=3,D33="E"),'2_Honorarermittlung'!$D$11,AND($C33=3,D33="H"),'2_Honorarermittlung'!$E$11)</f>
        <v>0</v>
      </c>
      <c r="F33" s="7" t="s">
        <v>17</v>
      </c>
      <c r="G33" s="6" cm="1">
        <f t="array" ref="G33">_xlfn.IFS(AND($C33=1,F33="B"),'2_Honorarermittlung'!$C$7,AND($C33=1,F33="E"),'2_Honorarermittlung'!$D$7,AND($C33=1,F33="H"),'2_Honorarermittlung'!$E$7,AND($C33=2,F33="B"),'2_Honorarermittlung'!$C$9,AND($C33=2,F33="E"),'2_Honorarermittlung'!$D$9,AND($C33=2,F33="H"),'2_Honorarermittlung'!$E$9,AND($C33=3,F33="B"),'2_Honorarermittlung'!$C$11,AND($C33=3,F33="E"),'2_Honorarermittlung'!$D$11,AND($C33=3,F33="H"),'2_Honorarermittlung'!$E$11)</f>
        <v>0</v>
      </c>
      <c r="H33" s="35" t="s">
        <v>21</v>
      </c>
      <c r="I33" s="36" cm="1">
        <f t="array" ref="I33">_xlfn.IFS(AND($C33=1,H33="B"),'2_Honorarermittlung'!$C$7,AND($C33=1,H33="E"),'2_Honorarermittlung'!$D$7,AND($C33=1,H33="H"),'2_Honorarermittlung'!$E$7,AND($C33=2,H33="B"),'2_Honorarermittlung'!$C$9,AND($C33=2,H33="E"),'2_Honorarermittlung'!$D$9,AND($C33=2,H33="H"),'2_Honorarermittlung'!$E$9,AND($C33=3,H33="B"),'2_Honorarermittlung'!$C$11,AND($C33=3,H33="E"),'2_Honorarermittlung'!$D$11,AND($C33=3,H33="H"),'2_Honorarermittlung'!$E$11)</f>
        <v>0</v>
      </c>
      <c r="J33" s="7" t="s">
        <v>17</v>
      </c>
      <c r="K33" s="6" cm="1">
        <f t="array" ref="K33">_xlfn.IFS(AND($C33=1,J33="B"),'2_Honorarermittlung'!$C$7,AND($C33=1,J33="E"),'2_Honorarermittlung'!$D$7,AND($C33=1,J33="H"),'2_Honorarermittlung'!$E$7,AND($C33=2,J33="B"),'2_Honorarermittlung'!$C$9,AND($C33=2,J33="E"),'2_Honorarermittlung'!$D$9,AND($C33=2,J33="H"),'2_Honorarermittlung'!$E$9,AND($C33=3,J33="B"),'2_Honorarermittlung'!$C$11,AND($C33=3,J33="E"),'2_Honorarermittlung'!$D$11,AND($C33=3,J33="H"),'2_Honorarermittlung'!$E$11)</f>
        <v>0</v>
      </c>
      <c r="L33" s="35" t="s">
        <v>17</v>
      </c>
      <c r="M33" s="36" cm="1">
        <f t="array" ref="M33">_xlfn.IFS(AND($C33=1,L33="B"),'2_Honorarermittlung'!$C$7,AND($C33=1,L33="E"),'2_Honorarermittlung'!$D$7,AND($C33=1,L33="H"),'2_Honorarermittlung'!$E$7,AND($C33=2,L33="B"),'2_Honorarermittlung'!$C$9,AND($C33=2,L33="E"),'2_Honorarermittlung'!$D$9,AND($C33=2,L33="H"),'2_Honorarermittlung'!$E$9,AND($C33=3,L33="B"),'2_Honorarermittlung'!$C$11,AND($C33=3,L33="E"),'2_Honorarermittlung'!$D$11,AND($C33=3,L33="H"),'2_Honorarermittlung'!$E$11)</f>
        <v>0</v>
      </c>
      <c r="N33" s="7" t="s">
        <v>18</v>
      </c>
      <c r="O33" s="6" cm="1">
        <f t="array" ref="O33">_xlfn.IFS(AND($C33=1,N33="B"),'2_Honorarermittlung'!$C$7,AND($C33=1,N33="E"),'2_Honorarermittlung'!$D$7,AND($C33=1,N33="H"),'2_Honorarermittlung'!$E$7,AND($C33=2,N33="B"),'2_Honorarermittlung'!$C$9,AND($C33=2,N33="E"),'2_Honorarermittlung'!$D$9,AND($C33=2,N33="H"),'2_Honorarermittlung'!$E$9,AND($C33=3,N33="B"),'2_Honorarermittlung'!$C$11,AND($C33=3,N33="E"),'2_Honorarermittlung'!$D$11,AND($C33=3,N33="H"),'2_Honorarermittlung'!$E$11)</f>
        <v>0</v>
      </c>
    </row>
    <row r="34" spans="1:18" ht="27.6" x14ac:dyDescent="0.25">
      <c r="A34" s="4"/>
      <c r="B34" s="5" t="s">
        <v>14</v>
      </c>
      <c r="C34" s="5" t="s">
        <v>0</v>
      </c>
      <c r="D34" s="103">
        <v>2026</v>
      </c>
      <c r="E34" s="103"/>
      <c r="F34" s="102">
        <v>2027</v>
      </c>
      <c r="G34" s="102"/>
      <c r="H34" s="103">
        <v>2028</v>
      </c>
      <c r="I34" s="103"/>
      <c r="J34" s="102">
        <v>2029</v>
      </c>
      <c r="K34" s="102"/>
      <c r="L34" s="103">
        <v>2030</v>
      </c>
      <c r="M34" s="103"/>
      <c r="N34" s="102">
        <v>2031</v>
      </c>
      <c r="O34" s="102"/>
    </row>
    <row r="35" spans="1:18" x14ac:dyDescent="0.25">
      <c r="A35" s="90" t="s">
        <v>121</v>
      </c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2"/>
    </row>
    <row r="36" spans="1:18" ht="12.6" customHeight="1" x14ac:dyDescent="0.25">
      <c r="A36" s="10"/>
      <c r="B36" s="7" t="s">
        <v>47</v>
      </c>
      <c r="C36" s="63">
        <v>3</v>
      </c>
      <c r="D36" s="35" t="s">
        <v>17</v>
      </c>
      <c r="E36" s="36" cm="1">
        <f t="array" ref="E36">_xlfn.IFS(AND($C36=1,D36="B"),'2_Honorarermittlung'!$C$7,AND($C36=1,D36="E"),'2_Honorarermittlung'!$D$7,AND($C36=1,D36="H"),'2_Honorarermittlung'!$E$7,AND($C36=2,D36="B"),'2_Honorarermittlung'!$C$9,AND($C36=2,D36="E"),'2_Honorarermittlung'!$D$9,AND($C36=2,D36="H"),'2_Honorarermittlung'!$E$9,AND($C36=3,D36="B"),'2_Honorarermittlung'!$C$11,AND($C36=3,D36="E"),'2_Honorarermittlung'!$D$11,AND($C36=3,D36="H"),'2_Honorarermittlung'!$E$11)</f>
        <v>0</v>
      </c>
      <c r="F36" s="7" t="s">
        <v>17</v>
      </c>
      <c r="G36" s="6" cm="1">
        <f t="array" ref="G36">_xlfn.IFS(AND($C36=1,F36="B"),'2_Honorarermittlung'!$C$7,AND($C36=1,F36="E"),'2_Honorarermittlung'!$D$7,AND($C36=1,F36="H"),'2_Honorarermittlung'!$E$7,AND($C36=2,F36="B"),'2_Honorarermittlung'!$C$9,AND($C36=2,F36="E"),'2_Honorarermittlung'!$D$9,AND($C36=2,F36="H"),'2_Honorarermittlung'!$E$9,AND($C36=3,F36="B"),'2_Honorarermittlung'!$C$11,AND($C36=3,F36="E"),'2_Honorarermittlung'!$D$11,AND($C36=3,F36="H"),'2_Honorarermittlung'!$E$11)</f>
        <v>0</v>
      </c>
      <c r="H36" s="35" t="s">
        <v>18</v>
      </c>
      <c r="I36" s="36" cm="1">
        <f t="array" ref="I36">_xlfn.IFS(AND($C36=1,H36="B"),'2_Honorarermittlung'!$C$7,AND($C36=1,H36="E"),'2_Honorarermittlung'!$D$7,AND($C36=1,H36="H"),'2_Honorarermittlung'!$E$7,AND($C36=2,H36="B"),'2_Honorarermittlung'!$C$9,AND($C36=2,H36="E"),'2_Honorarermittlung'!$D$9,AND($C36=2,H36="H"),'2_Honorarermittlung'!$E$9,AND($C36=3,H36="B"),'2_Honorarermittlung'!$C$11,AND($C36=3,H36="E"),'2_Honorarermittlung'!$D$11,AND($C36=3,H36="H"),'2_Honorarermittlung'!$E$11)</f>
        <v>0</v>
      </c>
      <c r="J36" s="7" t="s">
        <v>17</v>
      </c>
      <c r="K36" s="6" cm="1">
        <f t="array" ref="K36">_xlfn.IFS(AND($C36=1,J36="B"),'2_Honorarermittlung'!$C$7,AND($C36=1,J36="E"),'2_Honorarermittlung'!$D$7,AND($C36=1,J36="H"),'2_Honorarermittlung'!$E$7,AND($C36=2,J36="B"),'2_Honorarermittlung'!$C$9,AND($C36=2,J36="E"),'2_Honorarermittlung'!$D$9,AND($C36=2,J36="H"),'2_Honorarermittlung'!$E$9,AND($C36=3,J36="B"),'2_Honorarermittlung'!$C$11,AND($C36=3,J36="E"),'2_Honorarermittlung'!$D$11,AND($C36=3,J36="H"),'2_Honorarermittlung'!$E$11)</f>
        <v>0</v>
      </c>
      <c r="L36" s="35" t="s">
        <v>17</v>
      </c>
      <c r="M36" s="36" cm="1">
        <f t="array" ref="M36">_xlfn.IFS(AND($C36=1,L36="B"),'2_Honorarermittlung'!$C$7,AND($C36=1,L36="E"),'2_Honorarermittlung'!$D$7,AND($C36=1,L36="H"),'2_Honorarermittlung'!$E$7,AND($C36=2,L36="B"),'2_Honorarermittlung'!$C$9,AND($C36=2,L36="E"),'2_Honorarermittlung'!$D$9,AND($C36=2,L36="H"),'2_Honorarermittlung'!$E$9,AND($C36=3,L36="B"),'2_Honorarermittlung'!$C$11,AND($C36=3,L36="E"),'2_Honorarermittlung'!$D$11,AND($C36=3,L36="H"),'2_Honorarermittlung'!$E$11)</f>
        <v>0</v>
      </c>
      <c r="N36" s="7" t="s">
        <v>21</v>
      </c>
      <c r="O36" s="6" cm="1">
        <f t="array" ref="O36">_xlfn.IFS(AND($C36=1,N36="B"),'2_Honorarermittlung'!$C$7,AND($C36=1,N36="E"),'2_Honorarermittlung'!$D$7,AND($C36=1,N36="H"),'2_Honorarermittlung'!$E$7,AND($C36=2,N36="B"),'2_Honorarermittlung'!$C$9,AND($C36=2,N36="E"),'2_Honorarermittlung'!$D$9,AND($C36=2,N36="H"),'2_Honorarermittlung'!$E$9,AND($C36=3,N36="B"),'2_Honorarermittlung'!$C$11,AND($C36=3,N36="E"),'2_Honorarermittlung'!$D$11,AND($C36=3,N36="H"),'2_Honorarermittlung'!$E$11)</f>
        <v>0</v>
      </c>
      <c r="R36" s="20"/>
    </row>
    <row r="37" spans="1:18" ht="12.6" customHeight="1" x14ac:dyDescent="0.25">
      <c r="A37" s="10"/>
      <c r="B37" s="9" t="s">
        <v>48</v>
      </c>
      <c r="C37" s="63">
        <v>2</v>
      </c>
      <c r="D37" s="35" t="s">
        <v>17</v>
      </c>
      <c r="E37" s="36" cm="1">
        <f t="array" ref="E37">_xlfn.IFS(AND($C37=1,D37="B"),'2_Honorarermittlung'!$C$7,AND($C37=1,D37="E"),'2_Honorarermittlung'!$D$7,AND($C37=1,D37="H"),'2_Honorarermittlung'!$E$7,AND($C37=2,D37="B"),'2_Honorarermittlung'!$C$9,AND($C37=2,D37="E"),'2_Honorarermittlung'!$D$9,AND($C37=2,D37="H"),'2_Honorarermittlung'!$E$9,AND($C37=3,D37="B"),'2_Honorarermittlung'!$C$11,AND($C37=3,D37="E"),'2_Honorarermittlung'!$D$11,AND($C37=3,D37="H"),'2_Honorarermittlung'!$E$11)</f>
        <v>0</v>
      </c>
      <c r="F37" s="7" t="s">
        <v>17</v>
      </c>
      <c r="G37" s="6" cm="1">
        <f t="array" ref="G37">_xlfn.IFS(AND($C37=1,F37="B"),'2_Honorarermittlung'!$C$7,AND($C37=1,F37="E"),'2_Honorarermittlung'!$D$7,AND($C37=1,F37="H"),'2_Honorarermittlung'!$E$7,AND($C37=2,F37="B"),'2_Honorarermittlung'!$C$9,AND($C37=2,F37="E"),'2_Honorarermittlung'!$D$9,AND($C37=2,F37="H"),'2_Honorarermittlung'!$E$9,AND($C37=3,F37="B"),'2_Honorarermittlung'!$C$11,AND($C37=3,F37="E"),'2_Honorarermittlung'!$D$11,AND($C37=3,F37="H"),'2_Honorarermittlung'!$E$11)</f>
        <v>0</v>
      </c>
      <c r="H37" s="35" t="s">
        <v>18</v>
      </c>
      <c r="I37" s="36" cm="1">
        <f t="array" ref="I37">_xlfn.IFS(AND($C37=1,H37="B"),'2_Honorarermittlung'!$C$7,AND($C37=1,H37="E"),'2_Honorarermittlung'!$D$7,AND($C37=1,H37="H"),'2_Honorarermittlung'!$E$7,AND($C37=2,H37="B"),'2_Honorarermittlung'!$C$9,AND($C37=2,H37="E"),'2_Honorarermittlung'!$D$9,AND($C37=2,H37="H"),'2_Honorarermittlung'!$E$9,AND($C37=3,H37="B"),'2_Honorarermittlung'!$C$11,AND($C37=3,H37="E"),'2_Honorarermittlung'!$D$11,AND($C37=3,H37="H"),'2_Honorarermittlung'!$E$11)</f>
        <v>0</v>
      </c>
      <c r="J37" s="7" t="s">
        <v>17</v>
      </c>
      <c r="K37" s="6" cm="1">
        <f t="array" ref="K37">_xlfn.IFS(AND($C37=1,J37="B"),'2_Honorarermittlung'!$C$7,AND($C37=1,J37="E"),'2_Honorarermittlung'!$D$7,AND($C37=1,J37="H"),'2_Honorarermittlung'!$E$7,AND($C37=2,J37="B"),'2_Honorarermittlung'!$C$9,AND($C37=2,J37="E"),'2_Honorarermittlung'!$D$9,AND($C37=2,J37="H"),'2_Honorarermittlung'!$E$9,AND($C37=3,J37="B"),'2_Honorarermittlung'!$C$11,AND($C37=3,J37="E"),'2_Honorarermittlung'!$D$11,AND($C37=3,J37="H"),'2_Honorarermittlung'!$E$11)</f>
        <v>0</v>
      </c>
      <c r="L37" s="35" t="s">
        <v>17</v>
      </c>
      <c r="M37" s="36" cm="1">
        <f t="array" ref="M37">_xlfn.IFS(AND($C37=1,L37="B"),'2_Honorarermittlung'!$C$7,AND($C37=1,L37="E"),'2_Honorarermittlung'!$D$7,AND($C37=1,L37="H"),'2_Honorarermittlung'!$E$7,AND($C37=2,L37="B"),'2_Honorarermittlung'!$C$9,AND($C37=2,L37="E"),'2_Honorarermittlung'!$D$9,AND($C37=2,L37="H"),'2_Honorarermittlung'!$E$9,AND($C37=3,L37="B"),'2_Honorarermittlung'!$C$11,AND($C37=3,L37="E"),'2_Honorarermittlung'!$D$11,AND($C37=3,L37="H"),'2_Honorarermittlung'!$E$11)</f>
        <v>0</v>
      </c>
      <c r="N37" s="7" t="s">
        <v>21</v>
      </c>
      <c r="O37" s="6" cm="1">
        <f t="array" ref="O37">_xlfn.IFS(AND($C37=1,N37="B"),'2_Honorarermittlung'!$C$7,AND($C37=1,N37="E"),'2_Honorarermittlung'!$D$7,AND($C37=1,N37="H"),'2_Honorarermittlung'!$E$7,AND($C37=2,N37="B"),'2_Honorarermittlung'!$C$9,AND($C37=2,N37="E"),'2_Honorarermittlung'!$D$9,AND($C37=2,N37="H"),'2_Honorarermittlung'!$E$9,AND($C37=3,N37="B"),'2_Honorarermittlung'!$C$11,AND($C37=3,N37="E"),'2_Honorarermittlung'!$D$11,AND($C37=3,N37="H"),'2_Honorarermittlung'!$E$11)</f>
        <v>0</v>
      </c>
    </row>
    <row r="38" spans="1:18" ht="12.6" customHeight="1" x14ac:dyDescent="0.25">
      <c r="A38" s="10"/>
      <c r="B38" s="7" t="s">
        <v>49</v>
      </c>
      <c r="C38" s="62">
        <v>2</v>
      </c>
      <c r="D38" s="35" t="s">
        <v>17</v>
      </c>
      <c r="E38" s="36" cm="1">
        <f t="array" ref="E38">_xlfn.IFS(AND($C38=1,D38="B"),'2_Honorarermittlung'!$C$7,AND($C38=1,D38="E"),'2_Honorarermittlung'!$D$7,AND($C38=1,D38="H"),'2_Honorarermittlung'!$E$7,AND($C38=2,D38="B"),'2_Honorarermittlung'!$C$9,AND($C38=2,D38="E"),'2_Honorarermittlung'!$D$9,AND($C38=2,D38="H"),'2_Honorarermittlung'!$E$9,AND($C38=3,D38="B"),'2_Honorarermittlung'!$C$11,AND($C38=3,D38="E"),'2_Honorarermittlung'!$D$11,AND($C38=3,D38="H"),'2_Honorarermittlung'!$E$11)</f>
        <v>0</v>
      </c>
      <c r="F38" s="7" t="s">
        <v>17</v>
      </c>
      <c r="G38" s="6" cm="1">
        <f t="array" ref="G38">_xlfn.IFS(AND($C38=1,F38="B"),'2_Honorarermittlung'!$C$7,AND($C38=1,F38="E"),'2_Honorarermittlung'!$D$7,AND($C38=1,F38="H"),'2_Honorarermittlung'!$E$7,AND($C38=2,F38="B"),'2_Honorarermittlung'!$C$9,AND($C38=2,F38="E"),'2_Honorarermittlung'!$D$9,AND($C38=2,F38="H"),'2_Honorarermittlung'!$E$9,AND($C38=3,F38="B"),'2_Honorarermittlung'!$C$11,AND($C38=3,F38="E"),'2_Honorarermittlung'!$D$11,AND($C38=3,F38="H"),'2_Honorarermittlung'!$E$11)</f>
        <v>0</v>
      </c>
      <c r="H38" s="35" t="s">
        <v>18</v>
      </c>
      <c r="I38" s="36" cm="1">
        <f t="array" ref="I38">_xlfn.IFS(AND($C38=1,H38="B"),'2_Honorarermittlung'!$C$7,AND($C38=1,H38="E"),'2_Honorarermittlung'!$D$7,AND($C38=1,H38="H"),'2_Honorarermittlung'!$E$7,AND($C38=2,H38="B"),'2_Honorarermittlung'!$C$9,AND($C38=2,H38="E"),'2_Honorarermittlung'!$D$9,AND($C38=2,H38="H"),'2_Honorarermittlung'!$E$9,AND($C38=3,H38="B"),'2_Honorarermittlung'!$C$11,AND($C38=3,H38="E"),'2_Honorarermittlung'!$D$11,AND($C38=3,H38="H"),'2_Honorarermittlung'!$E$11)</f>
        <v>0</v>
      </c>
      <c r="J38" s="7" t="s">
        <v>17</v>
      </c>
      <c r="K38" s="6" cm="1">
        <f t="array" ref="K38">_xlfn.IFS(AND($C38=1,J38="B"),'2_Honorarermittlung'!$C$7,AND($C38=1,J38="E"),'2_Honorarermittlung'!$D$7,AND($C38=1,J38="H"),'2_Honorarermittlung'!$E$7,AND($C38=2,J38="B"),'2_Honorarermittlung'!$C$9,AND($C38=2,J38="E"),'2_Honorarermittlung'!$D$9,AND($C38=2,J38="H"),'2_Honorarermittlung'!$E$9,AND($C38=3,J38="B"),'2_Honorarermittlung'!$C$11,AND($C38=3,J38="E"),'2_Honorarermittlung'!$D$11,AND($C38=3,J38="H"),'2_Honorarermittlung'!$E$11)</f>
        <v>0</v>
      </c>
      <c r="L38" s="35" t="s">
        <v>17</v>
      </c>
      <c r="M38" s="36" cm="1">
        <f t="array" ref="M38">_xlfn.IFS(AND($C38=1,L38="B"),'2_Honorarermittlung'!$C$7,AND($C38=1,L38="E"),'2_Honorarermittlung'!$D$7,AND($C38=1,L38="H"),'2_Honorarermittlung'!$E$7,AND($C38=2,L38="B"),'2_Honorarermittlung'!$C$9,AND($C38=2,L38="E"),'2_Honorarermittlung'!$D$9,AND($C38=2,L38="H"),'2_Honorarermittlung'!$E$9,AND($C38=3,L38="B"),'2_Honorarermittlung'!$C$11,AND($C38=3,L38="E"),'2_Honorarermittlung'!$D$11,AND($C38=3,L38="H"),'2_Honorarermittlung'!$E$11)</f>
        <v>0</v>
      </c>
      <c r="N38" s="7" t="s">
        <v>21</v>
      </c>
      <c r="O38" s="6" cm="1">
        <f t="array" ref="O38">_xlfn.IFS(AND($C38=1,N38="B"),'2_Honorarermittlung'!$C$7,AND($C38=1,N38="E"),'2_Honorarermittlung'!$D$7,AND($C38=1,N38="H"),'2_Honorarermittlung'!$E$7,AND($C38=2,N38="B"),'2_Honorarermittlung'!$C$9,AND($C38=2,N38="E"),'2_Honorarermittlung'!$D$9,AND($C38=2,N38="H"),'2_Honorarermittlung'!$E$9,AND($C38=3,N38="B"),'2_Honorarermittlung'!$C$11,AND($C38=3,N38="E"),'2_Honorarermittlung'!$D$11,AND($C38=3,N38="H"),'2_Honorarermittlung'!$E$11)</f>
        <v>0</v>
      </c>
    </row>
    <row r="39" spans="1:18" ht="12.6" customHeight="1" x14ac:dyDescent="0.25">
      <c r="A39" s="11"/>
      <c r="B39" s="15" t="s">
        <v>50</v>
      </c>
      <c r="C39" s="63">
        <v>2</v>
      </c>
      <c r="D39" s="35" t="s">
        <v>17</v>
      </c>
      <c r="E39" s="36" cm="1">
        <f t="array" ref="E39">_xlfn.IFS(AND($C39=1,D39="B"),'2_Honorarermittlung'!$C$7,AND($C39=1,D39="E"),'2_Honorarermittlung'!$D$7,AND($C39=1,D39="H"),'2_Honorarermittlung'!$E$7,AND($C39=2,D39="B"),'2_Honorarermittlung'!$C$9,AND($C39=2,D39="E"),'2_Honorarermittlung'!$D$9,AND($C39=2,D39="H"),'2_Honorarermittlung'!$E$9,AND($C39=3,D39="B"),'2_Honorarermittlung'!$C$11,AND($C39=3,D39="E"),'2_Honorarermittlung'!$D$11,AND($C39=3,D39="H"),'2_Honorarermittlung'!$E$11)</f>
        <v>0</v>
      </c>
      <c r="F39" s="7" t="s">
        <v>17</v>
      </c>
      <c r="G39" s="6" cm="1">
        <f t="array" ref="G39">_xlfn.IFS(AND($C39=1,F39="B"),'2_Honorarermittlung'!$C$7,AND($C39=1,F39="E"),'2_Honorarermittlung'!$D$7,AND($C39=1,F39="H"),'2_Honorarermittlung'!$E$7,AND($C39=2,F39="B"),'2_Honorarermittlung'!$C$9,AND($C39=2,F39="E"),'2_Honorarermittlung'!$D$9,AND($C39=2,F39="H"),'2_Honorarermittlung'!$E$9,AND($C39=3,F39="B"),'2_Honorarermittlung'!$C$11,AND($C39=3,F39="E"),'2_Honorarermittlung'!$D$11,AND($C39=3,F39="H"),'2_Honorarermittlung'!$E$11)</f>
        <v>0</v>
      </c>
      <c r="H39" s="35" t="s">
        <v>21</v>
      </c>
      <c r="I39" s="36" cm="1">
        <f t="array" ref="I39">_xlfn.IFS(AND($C39=1,H39="B"),'2_Honorarermittlung'!$C$7,AND($C39=1,H39="E"),'2_Honorarermittlung'!$D$7,AND($C39=1,H39="H"),'2_Honorarermittlung'!$E$7,AND($C39=2,H39="B"),'2_Honorarermittlung'!$C$9,AND($C39=2,H39="E"),'2_Honorarermittlung'!$D$9,AND($C39=2,H39="H"),'2_Honorarermittlung'!$E$9,AND($C39=3,H39="B"),'2_Honorarermittlung'!$C$11,AND($C39=3,H39="E"),'2_Honorarermittlung'!$D$11,AND($C39=3,H39="H"),'2_Honorarermittlung'!$E$11)</f>
        <v>0</v>
      </c>
      <c r="J39" s="7" t="s">
        <v>17</v>
      </c>
      <c r="K39" s="6" cm="1">
        <f t="array" ref="K39">_xlfn.IFS(AND($C39=1,J39="B"),'2_Honorarermittlung'!$C$7,AND($C39=1,J39="E"),'2_Honorarermittlung'!$D$7,AND($C39=1,J39="H"),'2_Honorarermittlung'!$E$7,AND($C39=2,J39="B"),'2_Honorarermittlung'!$C$9,AND($C39=2,J39="E"),'2_Honorarermittlung'!$D$9,AND($C39=2,J39="H"),'2_Honorarermittlung'!$E$9,AND($C39=3,J39="B"),'2_Honorarermittlung'!$C$11,AND($C39=3,J39="E"),'2_Honorarermittlung'!$D$11,AND($C39=3,J39="H"),'2_Honorarermittlung'!$E$11)</f>
        <v>0</v>
      </c>
      <c r="L39" s="35" t="s">
        <v>17</v>
      </c>
      <c r="M39" s="36" cm="1">
        <f t="array" ref="M39">_xlfn.IFS(AND($C39=1,L39="B"),'2_Honorarermittlung'!$C$7,AND($C39=1,L39="E"),'2_Honorarermittlung'!$D$7,AND($C39=1,L39="H"),'2_Honorarermittlung'!$E$7,AND($C39=2,L39="B"),'2_Honorarermittlung'!$C$9,AND($C39=2,L39="E"),'2_Honorarermittlung'!$D$9,AND($C39=2,L39="H"),'2_Honorarermittlung'!$E$9,AND($C39=3,L39="B"),'2_Honorarermittlung'!$C$11,AND($C39=3,L39="E"),'2_Honorarermittlung'!$D$11,AND($C39=3,L39="H"),'2_Honorarermittlung'!$E$11)</f>
        <v>0</v>
      </c>
      <c r="N39" s="7" t="s">
        <v>18</v>
      </c>
      <c r="O39" s="6" cm="1">
        <f t="array" ref="O39">_xlfn.IFS(AND($C39=1,N39="B"),'2_Honorarermittlung'!$C$7,AND($C39=1,N39="E"),'2_Honorarermittlung'!$D$7,AND($C39=1,N39="H"),'2_Honorarermittlung'!$E$7,AND($C39=2,N39="B"),'2_Honorarermittlung'!$C$9,AND($C39=2,N39="E"),'2_Honorarermittlung'!$D$9,AND($C39=2,N39="H"),'2_Honorarermittlung'!$E$9,AND($C39=3,N39="B"),'2_Honorarermittlung'!$C$11,AND($C39=3,N39="E"),'2_Honorarermittlung'!$D$11,AND($C39=3,N39="H"),'2_Honorarermittlung'!$E$11)</f>
        <v>0</v>
      </c>
    </row>
    <row r="40" spans="1:18" x14ac:dyDescent="0.25">
      <c r="A40" s="90" t="s">
        <v>51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2"/>
    </row>
    <row r="41" spans="1:18" ht="13.5" customHeight="1" x14ac:dyDescent="0.25">
      <c r="A41" s="17"/>
      <c r="B41" s="15" t="s">
        <v>52</v>
      </c>
      <c r="C41" s="14">
        <v>1</v>
      </c>
      <c r="D41" s="35" t="s">
        <v>21</v>
      </c>
      <c r="E41" s="36" cm="1">
        <f t="array" ref="E41">_xlfn.IFS(AND($C41=1,D41="B"),'2_Honorarermittlung'!$C$7,AND($C41=1,D41="E"),'2_Honorarermittlung'!$D$7,AND($C41=1,D41="H"),'2_Honorarermittlung'!$E$7,AND($C41=2,D41="B"),'2_Honorarermittlung'!$C$9,AND($C41=2,D41="E"),'2_Honorarermittlung'!$D$9,AND($C41=2,D41="H"),'2_Honorarermittlung'!$E$9,AND($C41=3,D41="B"),'2_Honorarermittlung'!$C$11,AND($C41=3,D41="E"),'2_Honorarermittlung'!$D$11,AND($C41=3,D41="H"),'2_Honorarermittlung'!$E$11)</f>
        <v>0</v>
      </c>
      <c r="F41" s="7" t="s">
        <v>17</v>
      </c>
      <c r="G41" s="6" cm="1">
        <f t="array" ref="G41">_xlfn.IFS(AND($C41=1,F41="B"),'2_Honorarermittlung'!$C$7,AND($C41=1,F41="E"),'2_Honorarermittlung'!$D$7,AND($C41=1,F41="H"),'2_Honorarermittlung'!$E$7,AND($C41=2,F41="B"),'2_Honorarermittlung'!$C$9,AND($C41=2,F41="E"),'2_Honorarermittlung'!$D$9,AND($C41=2,F41="H"),'2_Honorarermittlung'!$E$9,AND($C41=3,F41="B"),'2_Honorarermittlung'!$C$11,AND($C41=3,F41="E"),'2_Honorarermittlung'!$D$11,AND($C41=3,F41="H"),'2_Honorarermittlung'!$E$11)</f>
        <v>0</v>
      </c>
      <c r="H41" s="35" t="s">
        <v>17</v>
      </c>
      <c r="I41" s="36" cm="1">
        <f t="array" ref="I41">_xlfn.IFS(AND($C41=1,H41="B"),'2_Honorarermittlung'!$C$7,AND($C41=1,H41="E"),'2_Honorarermittlung'!$D$7,AND($C41=1,H41="H"),'2_Honorarermittlung'!$E$7,AND($C41=2,H41="B"),'2_Honorarermittlung'!$C$9,AND($C41=2,H41="E"),'2_Honorarermittlung'!$D$9,AND($C41=2,H41="H"),'2_Honorarermittlung'!$E$9,AND($C41=3,H41="B"),'2_Honorarermittlung'!$C$11,AND($C41=3,H41="E"),'2_Honorarermittlung'!$D$11,AND($C41=3,H41="H"),'2_Honorarermittlung'!$E$11)</f>
        <v>0</v>
      </c>
      <c r="J41" s="7" t="s">
        <v>18</v>
      </c>
      <c r="K41" s="6" cm="1">
        <f t="array" ref="K41">_xlfn.IFS(AND($C41=1,J41="B"),'2_Honorarermittlung'!$C$7,AND($C41=1,J41="E"),'2_Honorarermittlung'!$D$7,AND($C41=1,J41="H"),'2_Honorarermittlung'!$E$7,AND($C41=2,J41="B"),'2_Honorarermittlung'!$C$9,AND($C41=2,J41="E"),'2_Honorarermittlung'!$D$9,AND($C41=2,J41="H"),'2_Honorarermittlung'!$E$9,AND($C41=3,J41="B"),'2_Honorarermittlung'!$C$11,AND($C41=3,J41="E"),'2_Honorarermittlung'!$D$11,AND($C41=3,J41="H"),'2_Honorarermittlung'!$E$11)</f>
        <v>0</v>
      </c>
      <c r="L41" s="35" t="s">
        <v>17</v>
      </c>
      <c r="M41" s="36" cm="1">
        <f t="array" ref="M41">_xlfn.IFS(AND($C41=1,L41="B"),'2_Honorarermittlung'!$C$7,AND($C41=1,L41="E"),'2_Honorarermittlung'!$D$7,AND($C41=1,L41="H"),'2_Honorarermittlung'!$E$7,AND($C41=2,L41="B"),'2_Honorarermittlung'!$C$9,AND($C41=2,L41="E"),'2_Honorarermittlung'!$D$9,AND($C41=2,L41="H"),'2_Honorarermittlung'!$E$9,AND($C41=3,L41="B"),'2_Honorarermittlung'!$C$11,AND($C41=3,L41="E"),'2_Honorarermittlung'!$D$11,AND($C41=3,L41="H"),'2_Honorarermittlung'!$E$11)</f>
        <v>0</v>
      </c>
      <c r="N41" s="7" t="s">
        <v>17</v>
      </c>
      <c r="O41" s="6" cm="1">
        <f t="array" ref="O41">_xlfn.IFS(AND($C41=1,N41="B"),'2_Honorarermittlung'!$C$7,AND($C41=1,N41="E"),'2_Honorarermittlung'!$D$7,AND($C41=1,N41="H"),'2_Honorarermittlung'!$E$7,AND($C41=2,N41="B"),'2_Honorarermittlung'!$C$9,AND($C41=2,N41="E"),'2_Honorarermittlung'!$D$9,AND($C41=2,N41="H"),'2_Honorarermittlung'!$E$9,AND($C41=3,N41="B"),'2_Honorarermittlung'!$C$11,AND($C41=3,N41="E"),'2_Honorarermittlung'!$D$11,AND($C41=3,N41="H"),'2_Honorarermittlung'!$E$11)</f>
        <v>0</v>
      </c>
    </row>
    <row r="42" spans="1:18" x14ac:dyDescent="0.25">
      <c r="A42" s="90" t="s">
        <v>53</v>
      </c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2"/>
    </row>
    <row r="43" spans="1:18" x14ac:dyDescent="0.25">
      <c r="A43" s="10"/>
      <c r="B43" s="7" t="s">
        <v>54</v>
      </c>
      <c r="C43" s="2">
        <v>1</v>
      </c>
      <c r="D43" s="35" t="s">
        <v>17</v>
      </c>
      <c r="E43" s="36" cm="1">
        <f t="array" ref="E43">_xlfn.IFS(AND($C43=1,D43="B"),'2_Honorarermittlung'!$C$7,AND($C43=1,D43="E"),'2_Honorarermittlung'!$D$7,AND($C43=1,D43="H"),'2_Honorarermittlung'!$E$7,AND($C43=2,D43="B"),'2_Honorarermittlung'!$C$9,AND($C43=2,D43="E"),'2_Honorarermittlung'!$D$9,AND($C43=2,D43="H"),'2_Honorarermittlung'!$E$9,AND($C43=3,D43="B"),'2_Honorarermittlung'!$C$11,AND($C43=3,D43="E"),'2_Honorarermittlung'!$D$11,AND($C43=3,D43="H"),'2_Honorarermittlung'!$E$11)</f>
        <v>0</v>
      </c>
      <c r="F43" s="7" t="s">
        <v>21</v>
      </c>
      <c r="G43" s="6" cm="1">
        <f t="array" ref="G43">_xlfn.IFS(AND($C43=1,F43="B"),'2_Honorarermittlung'!$C$7,AND($C43=1,F43="E"),'2_Honorarermittlung'!$D$7,AND($C43=1,F43="H"),'2_Honorarermittlung'!$E$7,AND($C43=2,F43="B"),'2_Honorarermittlung'!$C$9,AND($C43=2,F43="E"),'2_Honorarermittlung'!$D$9,AND($C43=2,F43="H"),'2_Honorarermittlung'!$E$9,AND($C43=3,F43="B"),'2_Honorarermittlung'!$C$11,AND($C43=3,F43="E"),'2_Honorarermittlung'!$D$11,AND($C43=3,F43="H"),'2_Honorarermittlung'!$E$11)</f>
        <v>0</v>
      </c>
      <c r="H43" s="35" t="s">
        <v>17</v>
      </c>
      <c r="I43" s="36" cm="1">
        <f t="array" ref="I43">_xlfn.IFS(AND($C43=1,H43="B"),'2_Honorarermittlung'!$C$7,AND($C43=1,H43="E"),'2_Honorarermittlung'!$D$7,AND($C43=1,H43="H"),'2_Honorarermittlung'!$E$7,AND($C43=2,H43="B"),'2_Honorarermittlung'!$C$9,AND($C43=2,H43="E"),'2_Honorarermittlung'!$D$9,AND($C43=2,H43="H"),'2_Honorarermittlung'!$E$9,AND($C43=3,H43="B"),'2_Honorarermittlung'!$C$11,AND($C43=3,H43="E"),'2_Honorarermittlung'!$D$11,AND($C43=3,H43="H"),'2_Honorarermittlung'!$E$11)</f>
        <v>0</v>
      </c>
      <c r="J43" s="7" t="s">
        <v>17</v>
      </c>
      <c r="K43" s="6" cm="1">
        <f t="array" ref="K43">_xlfn.IFS(AND($C43=1,J43="B"),'2_Honorarermittlung'!$C$7,AND($C43=1,J43="E"),'2_Honorarermittlung'!$D$7,AND($C43=1,J43="H"),'2_Honorarermittlung'!$E$7,AND($C43=2,J43="B"),'2_Honorarermittlung'!$C$9,AND($C43=2,J43="E"),'2_Honorarermittlung'!$D$9,AND($C43=2,J43="H"),'2_Honorarermittlung'!$E$9,AND($C43=3,J43="B"),'2_Honorarermittlung'!$C$11,AND($C43=3,J43="E"),'2_Honorarermittlung'!$D$11,AND($C43=3,J43="H"),'2_Honorarermittlung'!$E$11)</f>
        <v>0</v>
      </c>
      <c r="L43" s="35" t="s">
        <v>18</v>
      </c>
      <c r="M43" s="36" cm="1">
        <f t="array" ref="M43">_xlfn.IFS(AND($C43=1,L43="B"),'2_Honorarermittlung'!$C$7,AND($C43=1,L43="E"),'2_Honorarermittlung'!$D$7,AND($C43=1,L43="H"),'2_Honorarermittlung'!$E$7,AND($C43=2,L43="B"),'2_Honorarermittlung'!$C$9,AND($C43=2,L43="E"),'2_Honorarermittlung'!$D$9,AND($C43=2,L43="H"),'2_Honorarermittlung'!$E$9,AND($C43=3,L43="B"),'2_Honorarermittlung'!$C$11,AND($C43=3,L43="E"),'2_Honorarermittlung'!$D$11,AND($C43=3,L43="H"),'2_Honorarermittlung'!$E$11)</f>
        <v>0</v>
      </c>
      <c r="N43" s="7" t="s">
        <v>17</v>
      </c>
      <c r="O43" s="6" cm="1">
        <f t="array" ref="O43">_xlfn.IFS(AND($C43=1,N43="B"),'2_Honorarermittlung'!$C$7,AND($C43=1,N43="E"),'2_Honorarermittlung'!$D$7,AND($C43=1,N43="H"),'2_Honorarermittlung'!$E$7,AND($C43=2,N43="B"),'2_Honorarermittlung'!$C$9,AND($C43=2,N43="E"),'2_Honorarermittlung'!$D$9,AND($C43=2,N43="H"),'2_Honorarermittlung'!$E$9,AND($C43=3,N43="B"),'2_Honorarermittlung'!$C$11,AND($C43=3,N43="E"),'2_Honorarermittlung'!$D$11,AND($C43=3,N43="H"),'2_Honorarermittlung'!$E$11)</f>
        <v>0</v>
      </c>
    </row>
    <row r="44" spans="1:18" x14ac:dyDescent="0.25">
      <c r="A44" s="10"/>
      <c r="B44" s="7" t="s">
        <v>55</v>
      </c>
      <c r="C44" s="2">
        <v>1</v>
      </c>
      <c r="D44" s="37" t="s">
        <v>17</v>
      </c>
      <c r="E44" s="36" cm="1">
        <f t="array" ref="E44">_xlfn.IFS(AND($C44=1,D44="B"),'2_Honorarermittlung'!$C$7,AND($C44=1,D44="E"),'2_Honorarermittlung'!$D$7,AND($C44=1,D44="H"),'2_Honorarermittlung'!$E$7,AND($C44=2,D44="B"),'2_Honorarermittlung'!$C$9,AND($C44=2,D44="E"),'2_Honorarermittlung'!$D$9,AND($C44=2,D44="H"),'2_Honorarermittlung'!$E$9,AND($C44=3,D44="B"),'2_Honorarermittlung'!$C$11,AND($C44=3,D44="E"),'2_Honorarermittlung'!$D$11,AND($C44=3,D44="H"),'2_Honorarermittlung'!$E$11)</f>
        <v>0</v>
      </c>
      <c r="F44" s="7" t="s">
        <v>21</v>
      </c>
      <c r="G44" s="6" cm="1">
        <f t="array" ref="G44">_xlfn.IFS(AND($C44=1,F44="B"),'2_Honorarermittlung'!$C$7,AND($C44=1,F44="E"),'2_Honorarermittlung'!$D$7,AND($C44=1,F44="H"),'2_Honorarermittlung'!$E$7,AND($C44=2,F44="B"),'2_Honorarermittlung'!$C$9,AND($C44=2,F44="E"),'2_Honorarermittlung'!$D$9,AND($C44=2,F44="H"),'2_Honorarermittlung'!$E$9,AND($C44=3,F44="B"),'2_Honorarermittlung'!$C$11,AND($C44=3,F44="E"),'2_Honorarermittlung'!$D$11,AND($C44=3,F44="H"),'2_Honorarermittlung'!$E$11)</f>
        <v>0</v>
      </c>
      <c r="H44" s="35" t="s">
        <v>17</v>
      </c>
      <c r="I44" s="36" cm="1">
        <f t="array" ref="I44">_xlfn.IFS(AND($C44=1,H44="B"),'2_Honorarermittlung'!$C$7,AND($C44=1,H44="E"),'2_Honorarermittlung'!$D$7,AND($C44=1,H44="H"),'2_Honorarermittlung'!$E$7,AND($C44=2,H44="B"),'2_Honorarermittlung'!$C$9,AND($C44=2,H44="E"),'2_Honorarermittlung'!$D$9,AND($C44=2,H44="H"),'2_Honorarermittlung'!$E$9,AND($C44=3,H44="B"),'2_Honorarermittlung'!$C$11,AND($C44=3,H44="E"),'2_Honorarermittlung'!$D$11,AND($C44=3,H44="H"),'2_Honorarermittlung'!$E$11)</f>
        <v>0</v>
      </c>
      <c r="J44" s="7" t="s">
        <v>17</v>
      </c>
      <c r="K44" s="6" cm="1">
        <f t="array" ref="K44">_xlfn.IFS(AND($C44=1,J44="B"),'2_Honorarermittlung'!$C$7,AND($C44=1,J44="E"),'2_Honorarermittlung'!$D$7,AND($C44=1,J44="H"),'2_Honorarermittlung'!$E$7,AND($C44=2,J44="B"),'2_Honorarermittlung'!$C$9,AND($C44=2,J44="E"),'2_Honorarermittlung'!$D$9,AND($C44=2,J44="H"),'2_Honorarermittlung'!$E$9,AND($C44=3,J44="B"),'2_Honorarermittlung'!$C$11,AND($C44=3,J44="E"),'2_Honorarermittlung'!$D$11,AND($C44=3,J44="H"),'2_Honorarermittlung'!$E$11)</f>
        <v>0</v>
      </c>
      <c r="L44" s="35" t="s">
        <v>18</v>
      </c>
      <c r="M44" s="36" cm="1">
        <f t="array" ref="M44">_xlfn.IFS(AND($C44=1,L44="B"),'2_Honorarermittlung'!$C$7,AND($C44=1,L44="E"),'2_Honorarermittlung'!$D$7,AND($C44=1,L44="H"),'2_Honorarermittlung'!$E$7,AND($C44=2,L44="B"),'2_Honorarermittlung'!$C$9,AND($C44=2,L44="E"),'2_Honorarermittlung'!$D$9,AND($C44=2,L44="H"),'2_Honorarermittlung'!$E$9,AND($C44=3,L44="B"),'2_Honorarermittlung'!$C$11,AND($C44=3,L44="E"),'2_Honorarermittlung'!$D$11,AND($C44=3,L44="H"),'2_Honorarermittlung'!$E$11)</f>
        <v>0</v>
      </c>
      <c r="N44" s="7" t="s">
        <v>17</v>
      </c>
      <c r="O44" s="6" cm="1">
        <f t="array" ref="O44">_xlfn.IFS(AND($C44=1,N44="B"),'2_Honorarermittlung'!$C$7,AND($C44=1,N44="E"),'2_Honorarermittlung'!$D$7,AND($C44=1,N44="H"),'2_Honorarermittlung'!$E$7,AND($C44=2,N44="B"),'2_Honorarermittlung'!$C$9,AND($C44=2,N44="E"),'2_Honorarermittlung'!$D$9,AND($C44=2,N44="H"),'2_Honorarermittlung'!$E$9,AND($C44=3,N44="B"),'2_Honorarermittlung'!$C$11,AND($C44=3,N44="E"),'2_Honorarermittlung'!$D$11,AND($C44=3,N44="H"),'2_Honorarermittlung'!$E$11)</f>
        <v>0</v>
      </c>
    </row>
    <row r="45" spans="1:18" x14ac:dyDescent="0.25">
      <c r="A45" s="90" t="s">
        <v>56</v>
      </c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2"/>
    </row>
    <row r="46" spans="1:18" x14ac:dyDescent="0.25">
      <c r="A46" s="17"/>
      <c r="B46" s="15" t="s">
        <v>57</v>
      </c>
      <c r="C46" s="18">
        <v>3</v>
      </c>
      <c r="D46" s="35" t="s">
        <v>18</v>
      </c>
      <c r="E46" s="36" cm="1">
        <f t="array" ref="E46">_xlfn.IFS(AND($C46=1,D46="B"),'2_Honorarermittlung'!$C$7,AND($C46=1,D46="E"),'2_Honorarermittlung'!$D$7,AND($C46=1,D46="H"),'2_Honorarermittlung'!$E$7,AND($C46=2,D46="B"),'2_Honorarermittlung'!$C$9,AND($C46=2,D46="E"),'2_Honorarermittlung'!$D$9,AND($C46=2,D46="H"),'2_Honorarermittlung'!$E$9,AND($C46=3,D46="B"),'2_Honorarermittlung'!$C$11,AND($C46=3,D46="E"),'2_Honorarermittlung'!$D$11,AND($C46=3,D46="H"),'2_Honorarermittlung'!$E$11)</f>
        <v>0</v>
      </c>
      <c r="F46" s="7" t="s">
        <v>17</v>
      </c>
      <c r="G46" s="6" cm="1">
        <f t="array" ref="G46">_xlfn.IFS(AND($C46=1,F46="B"),'2_Honorarermittlung'!$C$7,AND($C46=1,F46="E"),'2_Honorarermittlung'!$D$7,AND($C46=1,F46="H"),'2_Honorarermittlung'!$E$7,AND($C46=2,F46="B"),'2_Honorarermittlung'!$C$9,AND($C46=2,F46="E"),'2_Honorarermittlung'!$D$9,AND($C46=2,F46="H"),'2_Honorarermittlung'!$E$9,AND($C46=3,F46="B"),'2_Honorarermittlung'!$C$11,AND($C46=3,F46="E"),'2_Honorarermittlung'!$D$11,AND($C46=3,F46="H"),'2_Honorarermittlung'!$E$11)</f>
        <v>0</v>
      </c>
      <c r="H46" s="35" t="s">
        <v>17</v>
      </c>
      <c r="I46" s="36" cm="1">
        <f t="array" ref="I46">_xlfn.IFS(AND($C46=1,H46="B"),'2_Honorarermittlung'!$C$7,AND($C46=1,H46="E"),'2_Honorarermittlung'!$D$7,AND($C46=1,H46="H"),'2_Honorarermittlung'!$E$7,AND($C46=2,H46="B"),'2_Honorarermittlung'!$C$9,AND($C46=2,H46="E"),'2_Honorarermittlung'!$D$9,AND($C46=2,H46="H"),'2_Honorarermittlung'!$E$9,AND($C46=3,H46="B"),'2_Honorarermittlung'!$C$11,AND($C46=3,H46="E"),'2_Honorarermittlung'!$D$11,AND($C46=3,H46="H"),'2_Honorarermittlung'!$E$11)</f>
        <v>0</v>
      </c>
      <c r="J46" s="7" t="s">
        <v>21</v>
      </c>
      <c r="K46" s="6" cm="1">
        <f t="array" ref="K46">_xlfn.IFS(AND($C46=1,J46="B"),'2_Honorarermittlung'!$C$7,AND($C46=1,J46="E"),'2_Honorarermittlung'!$D$7,AND($C46=1,J46="H"),'2_Honorarermittlung'!$E$7,AND($C46=2,J46="B"),'2_Honorarermittlung'!$C$9,AND($C46=2,J46="E"),'2_Honorarermittlung'!$D$9,AND($C46=2,J46="H"),'2_Honorarermittlung'!$E$9,AND($C46=3,J46="B"),'2_Honorarermittlung'!$C$11,AND($C46=3,J46="E"),'2_Honorarermittlung'!$D$11,AND($C46=3,J46="H"),'2_Honorarermittlung'!$E$11)</f>
        <v>0</v>
      </c>
      <c r="L46" s="35" t="s">
        <v>17</v>
      </c>
      <c r="M46" s="36" cm="1">
        <f t="array" ref="M46">_xlfn.IFS(AND($C46=1,L46="B"),'2_Honorarermittlung'!$C$7,AND($C46=1,L46="E"),'2_Honorarermittlung'!$D$7,AND($C46=1,L46="H"),'2_Honorarermittlung'!$E$7,AND($C46=2,L46="B"),'2_Honorarermittlung'!$C$9,AND($C46=2,L46="E"),'2_Honorarermittlung'!$D$9,AND($C46=2,L46="H"),'2_Honorarermittlung'!$E$9,AND($C46=3,L46="B"),'2_Honorarermittlung'!$C$11,AND($C46=3,L46="E"),'2_Honorarermittlung'!$D$11,AND($C46=3,L46="H"),'2_Honorarermittlung'!$E$11)</f>
        <v>0</v>
      </c>
      <c r="N46" s="7" t="s">
        <v>17</v>
      </c>
      <c r="O46" s="6" cm="1">
        <f t="array" ref="O46">_xlfn.IFS(AND($C46=1,N46="B"),'2_Honorarermittlung'!$C$7,AND($C46=1,N46="E"),'2_Honorarermittlung'!$D$7,AND($C46=1,N46="H"),'2_Honorarermittlung'!$E$7,AND($C46=2,N46="B"),'2_Honorarermittlung'!$C$9,AND($C46=2,N46="E"),'2_Honorarermittlung'!$D$9,AND($C46=2,N46="H"),'2_Honorarermittlung'!$E$9,AND($C46=3,N46="B"),'2_Honorarermittlung'!$C$11,AND($C46=3,N46="E"),'2_Honorarermittlung'!$D$11,AND($C46=3,N46="H"),'2_Honorarermittlung'!$E$11)</f>
        <v>0</v>
      </c>
    </row>
    <row r="47" spans="1:18" x14ac:dyDescent="0.25">
      <c r="A47" s="90" t="s">
        <v>58</v>
      </c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2"/>
    </row>
    <row r="48" spans="1:18" x14ac:dyDescent="0.25">
      <c r="A48" s="8"/>
      <c r="B48" s="9" t="s">
        <v>59</v>
      </c>
      <c r="C48" s="2">
        <v>1</v>
      </c>
      <c r="D48" s="35" t="s">
        <v>17</v>
      </c>
      <c r="E48" s="36" cm="1">
        <f t="array" ref="E48">_xlfn.IFS(AND($C48=1,D48="B"),'2_Honorarermittlung'!$C$7,AND($C48=1,D48="E"),'2_Honorarermittlung'!$D$7,AND($C48=1,D48="H"),'2_Honorarermittlung'!$E$7,AND($C48=2,D48="B"),'2_Honorarermittlung'!$C$9,AND($C48=2,D48="E"),'2_Honorarermittlung'!$D$9,AND($C48=2,D48="H"),'2_Honorarermittlung'!$E$9,AND($C48=3,D48="B"),'2_Honorarermittlung'!$C$11,AND($C48=3,D48="E"),'2_Honorarermittlung'!$D$11,AND($C48=3,D48="H"),'2_Honorarermittlung'!$E$11)</f>
        <v>0</v>
      </c>
      <c r="F48" s="7" t="s">
        <v>18</v>
      </c>
      <c r="G48" s="6" cm="1">
        <f t="array" ref="G48">_xlfn.IFS(AND($C48=1,F48="B"),'2_Honorarermittlung'!$C$7,AND($C48=1,F48="E"),'2_Honorarermittlung'!$D$7,AND($C48=1,F48="H"),'2_Honorarermittlung'!$E$7,AND($C48=2,F48="B"),'2_Honorarermittlung'!$C$9,AND($C48=2,F48="E"),'2_Honorarermittlung'!$D$9,AND($C48=2,F48="H"),'2_Honorarermittlung'!$E$9,AND($C48=3,F48="B"),'2_Honorarermittlung'!$C$11,AND($C48=3,F48="E"),'2_Honorarermittlung'!$D$11,AND($C48=3,F48="H"),'2_Honorarermittlung'!$E$11)</f>
        <v>0</v>
      </c>
      <c r="H48" s="35" t="s">
        <v>17</v>
      </c>
      <c r="I48" s="36" cm="1">
        <f t="array" ref="I48">_xlfn.IFS(AND($C48=1,H48="B"),'2_Honorarermittlung'!$C$7,AND($C48=1,H48="E"),'2_Honorarermittlung'!$D$7,AND($C48=1,H48="H"),'2_Honorarermittlung'!$E$7,AND($C48=2,H48="B"),'2_Honorarermittlung'!$C$9,AND($C48=2,H48="E"),'2_Honorarermittlung'!$D$9,AND($C48=2,H48="H"),'2_Honorarermittlung'!$E$9,AND($C48=3,H48="B"),'2_Honorarermittlung'!$C$11,AND($C48=3,H48="E"),'2_Honorarermittlung'!$D$11,AND($C48=3,H48="H"),'2_Honorarermittlung'!$E$11)</f>
        <v>0</v>
      </c>
      <c r="J48" s="7" t="s">
        <v>17</v>
      </c>
      <c r="K48" s="6" cm="1">
        <f t="array" ref="K48">_xlfn.IFS(AND($C48=1,J48="B"),'2_Honorarermittlung'!$C$7,AND($C48=1,J48="E"),'2_Honorarermittlung'!$D$7,AND($C48=1,J48="H"),'2_Honorarermittlung'!$E$7,AND($C48=2,J48="B"),'2_Honorarermittlung'!$C$9,AND($C48=2,J48="E"),'2_Honorarermittlung'!$D$9,AND($C48=2,J48="H"),'2_Honorarermittlung'!$E$9,AND($C48=3,J48="B"),'2_Honorarermittlung'!$C$11,AND($C48=3,J48="E"),'2_Honorarermittlung'!$D$11,AND($C48=3,J48="H"),'2_Honorarermittlung'!$E$11)</f>
        <v>0</v>
      </c>
      <c r="L48" s="35" t="s">
        <v>21</v>
      </c>
      <c r="M48" s="36" cm="1">
        <f t="array" ref="M48">_xlfn.IFS(AND($C48=1,L48="B"),'2_Honorarermittlung'!$C$7,AND($C48=1,L48="E"),'2_Honorarermittlung'!$D$7,AND($C48=1,L48="H"),'2_Honorarermittlung'!$E$7,AND($C48=2,L48="B"),'2_Honorarermittlung'!$C$9,AND($C48=2,L48="E"),'2_Honorarermittlung'!$D$9,AND($C48=2,L48="H"),'2_Honorarermittlung'!$E$9,AND($C48=3,L48="B"),'2_Honorarermittlung'!$C$11,AND($C48=3,L48="E"),'2_Honorarermittlung'!$D$11,AND($C48=3,L48="H"),'2_Honorarermittlung'!$E$11)</f>
        <v>0</v>
      </c>
      <c r="N48" s="7" t="s">
        <v>17</v>
      </c>
      <c r="O48" s="6" cm="1">
        <f t="array" ref="O48">_xlfn.IFS(AND($C48=1,N48="B"),'2_Honorarermittlung'!$C$7,AND($C48=1,N48="E"),'2_Honorarermittlung'!$D$7,AND($C48=1,N48="H"),'2_Honorarermittlung'!$E$7,AND($C48=2,N48="B"),'2_Honorarermittlung'!$C$9,AND($C48=2,N48="E"),'2_Honorarermittlung'!$D$9,AND($C48=2,N48="H"),'2_Honorarermittlung'!$E$9,AND($C48=3,N48="B"),'2_Honorarermittlung'!$C$11,AND($C48=3,N48="E"),'2_Honorarermittlung'!$D$11,AND($C48=3,N48="H"),'2_Honorarermittlung'!$E$11)</f>
        <v>0</v>
      </c>
    </row>
    <row r="49" spans="1:15" x14ac:dyDescent="0.25">
      <c r="A49" s="90"/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2"/>
    </row>
    <row r="50" spans="1:15" ht="27" customHeight="1" x14ac:dyDescent="0.25">
      <c r="A50" s="104" t="s">
        <v>60</v>
      </c>
      <c r="B50" s="105"/>
      <c r="C50" s="106"/>
      <c r="D50" s="43"/>
      <c r="E50" s="44">
        <f>SUM(E6:E49)</f>
        <v>0</v>
      </c>
      <c r="F50" s="41"/>
      <c r="G50" s="40">
        <f>SUM(G6:G49)</f>
        <v>0</v>
      </c>
      <c r="H50" s="43"/>
      <c r="I50" s="44">
        <f>SUM(I6:I49)</f>
        <v>0</v>
      </c>
      <c r="J50" s="41"/>
      <c r="K50" s="40">
        <f>SUM(K6:K49)</f>
        <v>0</v>
      </c>
      <c r="L50" s="43"/>
      <c r="M50" s="44">
        <f>SUM(M6:M49)</f>
        <v>0</v>
      </c>
      <c r="N50" s="41"/>
      <c r="O50" s="40">
        <f>SUM(O6:O49)</f>
        <v>0</v>
      </c>
    </row>
    <row r="51" spans="1:15" ht="14.1" customHeight="1" x14ac:dyDescent="0.25">
      <c r="A51" s="107" t="str">
        <f>"jährl. Preissteigerung ab 2027"</f>
        <v>jährl. Preissteigerung ab 2027</v>
      </c>
      <c r="B51" s="108"/>
      <c r="C51" s="109"/>
      <c r="D51" s="45">
        <v>0</v>
      </c>
      <c r="E51" s="46">
        <f>E50*D51</f>
        <v>0</v>
      </c>
      <c r="F51" s="25">
        <f>('2_Honorarermittlung'!$C$23+1)^1-1</f>
        <v>0</v>
      </c>
      <c r="G51" s="27">
        <f>G50*F51</f>
        <v>0</v>
      </c>
      <c r="H51" s="51">
        <f>('2_Honorarermittlung'!$C$23+1)^2-1</f>
        <v>0</v>
      </c>
      <c r="I51" s="46">
        <f>I50*H51</f>
        <v>0</v>
      </c>
      <c r="J51" s="25">
        <f>('2_Honorarermittlung'!$C$23+1)^3-1</f>
        <v>0</v>
      </c>
      <c r="K51" s="27">
        <f>K50*J51</f>
        <v>0</v>
      </c>
      <c r="L51" s="51">
        <f>('2_Honorarermittlung'!$C$23+1)^4-1</f>
        <v>0</v>
      </c>
      <c r="M51" s="46">
        <f>M50*L51</f>
        <v>0</v>
      </c>
      <c r="N51" s="25">
        <f>('2_Honorarermittlung'!$C$23+1)^5-1</f>
        <v>0</v>
      </c>
      <c r="O51" s="27">
        <f>O50*N51</f>
        <v>0</v>
      </c>
    </row>
    <row r="52" spans="1:15" x14ac:dyDescent="0.25">
      <c r="A52" s="116" t="str">
        <f>"zuzüglich "&amp;'2_Honorarermittlung'!$C$22*100&amp;" % Nebenkosten"</f>
        <v>zuzüglich 0 % Nebenkosten</v>
      </c>
      <c r="B52" s="117"/>
      <c r="C52" s="118"/>
      <c r="D52" s="47"/>
      <c r="E52" s="48">
        <f>(E50+E51)*'2_Honorarermittlung'!$C$22</f>
        <v>0</v>
      </c>
      <c r="F52" s="21"/>
      <c r="G52" s="22">
        <f>(G50+G51)*'2_Honorarermittlung'!$C$22</f>
        <v>0</v>
      </c>
      <c r="H52" s="47"/>
      <c r="I52" s="48">
        <f>(I50+I51)*'2_Honorarermittlung'!$C$22</f>
        <v>0</v>
      </c>
      <c r="J52" s="21"/>
      <c r="K52" s="22">
        <f>(K50+K51)*'2_Honorarermittlung'!$C$22</f>
        <v>0</v>
      </c>
      <c r="L52" s="47"/>
      <c r="M52" s="48">
        <f>(M50+M51)*'2_Honorarermittlung'!$C$22</f>
        <v>0</v>
      </c>
      <c r="N52" s="21"/>
      <c r="O52" s="22">
        <f>(O50+O51)*'2_Honorarermittlung'!$C$22</f>
        <v>0</v>
      </c>
    </row>
    <row r="53" spans="1:15" ht="14.1" customHeight="1" x14ac:dyDescent="0.25">
      <c r="A53" s="110" t="s">
        <v>61</v>
      </c>
      <c r="B53" s="111"/>
      <c r="C53" s="112"/>
      <c r="D53" s="49"/>
      <c r="E53" s="50">
        <f>E50+E51+E52</f>
        <v>0</v>
      </c>
      <c r="F53" s="23"/>
      <c r="G53" s="24">
        <f>G50+G51+G52</f>
        <v>0</v>
      </c>
      <c r="H53" s="49"/>
      <c r="I53" s="50">
        <f>I50+I51+I52</f>
        <v>0</v>
      </c>
      <c r="J53" s="23"/>
      <c r="K53" s="24">
        <f>K50+K51+K52</f>
        <v>0</v>
      </c>
      <c r="L53" s="49"/>
      <c r="M53" s="50">
        <f>M50+M51+M52</f>
        <v>0</v>
      </c>
      <c r="N53" s="23"/>
      <c r="O53" s="24">
        <f>O50+O51+O52</f>
        <v>0</v>
      </c>
    </row>
    <row r="54" spans="1:15" x14ac:dyDescent="0.25">
      <c r="A54" s="107" t="s">
        <v>62</v>
      </c>
      <c r="B54" s="108"/>
      <c r="C54" s="109"/>
      <c r="D54" s="47"/>
      <c r="E54" s="48">
        <f>E53*0.19</f>
        <v>0</v>
      </c>
      <c r="F54" s="26"/>
      <c r="G54" s="22">
        <f>G53*0.19</f>
        <v>0</v>
      </c>
      <c r="H54" s="52"/>
      <c r="I54" s="48">
        <f>I53*0.19</f>
        <v>0</v>
      </c>
      <c r="J54" s="26"/>
      <c r="K54" s="22">
        <f>K53*0.19</f>
        <v>0</v>
      </c>
      <c r="L54" s="52"/>
      <c r="M54" s="48">
        <f>M53*0.19</f>
        <v>0</v>
      </c>
      <c r="N54" s="26"/>
      <c r="O54" s="22">
        <f>O53*0.19</f>
        <v>0</v>
      </c>
    </row>
    <row r="55" spans="1:15" x14ac:dyDescent="0.25">
      <c r="A55" s="110" t="s">
        <v>63</v>
      </c>
      <c r="B55" s="111"/>
      <c r="C55" s="112"/>
      <c r="D55" s="49"/>
      <c r="E55" s="50">
        <f>E53+E54</f>
        <v>0</v>
      </c>
      <c r="F55" s="23"/>
      <c r="G55" s="24">
        <f>G53+G54</f>
        <v>0</v>
      </c>
      <c r="H55" s="49"/>
      <c r="I55" s="50">
        <f>I53+I54</f>
        <v>0</v>
      </c>
      <c r="J55" s="23"/>
      <c r="K55" s="24">
        <f>K53+K54</f>
        <v>0</v>
      </c>
      <c r="L55" s="49"/>
      <c r="M55" s="50">
        <f>M53+M54</f>
        <v>0</v>
      </c>
      <c r="N55" s="23"/>
      <c r="O55" s="24">
        <f>O53+O54</f>
        <v>0</v>
      </c>
    </row>
    <row r="57" spans="1:15" ht="14.4" x14ac:dyDescent="0.3">
      <c r="A57" s="113" t="s">
        <v>78</v>
      </c>
      <c r="B57" s="114"/>
      <c r="C57" s="115"/>
      <c r="D57" s="53"/>
      <c r="E57" s="54">
        <f>SUM(E53:O53)</f>
        <v>0</v>
      </c>
      <c r="F57" s="42"/>
      <c r="G57" s="42"/>
      <c r="H57" s="88"/>
      <c r="K57" s="81" t="s">
        <v>124</v>
      </c>
    </row>
    <row r="58" spans="1:15" ht="14.4" x14ac:dyDescent="0.3">
      <c r="A58" s="107" t="s">
        <v>62</v>
      </c>
      <c r="B58" s="108"/>
      <c r="C58" s="109"/>
      <c r="D58" s="55"/>
      <c r="E58" s="22">
        <f>E57*0.19</f>
        <v>0</v>
      </c>
      <c r="F58" s="42"/>
      <c r="G58" s="42"/>
      <c r="H58" s="88"/>
      <c r="L58" s="32"/>
      <c r="M58" s="32"/>
    </row>
    <row r="59" spans="1:15" ht="14.4" x14ac:dyDescent="0.3">
      <c r="A59" s="110" t="s">
        <v>79</v>
      </c>
      <c r="B59" s="111"/>
      <c r="C59" s="112"/>
      <c r="D59" s="56"/>
      <c r="E59" s="24">
        <f>E57+E58</f>
        <v>0</v>
      </c>
      <c r="L59" s="82"/>
      <c r="M59" s="82"/>
      <c r="N59" s="84"/>
      <c r="O59" s="84"/>
    </row>
    <row r="61" spans="1:15" ht="14.4" x14ac:dyDescent="0.3">
      <c r="A61" s="42" t="s">
        <v>64</v>
      </c>
    </row>
    <row r="62" spans="1:15" ht="14.4" x14ac:dyDescent="0.3">
      <c r="A62" s="42" t="s">
        <v>75</v>
      </c>
    </row>
    <row r="63" spans="1:15" ht="14.4" x14ac:dyDescent="0.3">
      <c r="A63" s="42" t="s">
        <v>76</v>
      </c>
    </row>
  </sheetData>
  <sheetProtection algorithmName="SHA-512" hashValue="XBb4abPKLY2BvO40MVIqeJtSFeSsyJYxkMi51j3b9I4q7g+SF7WTNyJKpk3gl3cSuVREFB2572CUE7tozfK0Sg==" saltValue="gReEW/Fy+QsJrpua/AQqUA==" spinCount="100000" sheet="1" selectLockedCells="1"/>
  <mergeCells count="31">
    <mergeCell ref="A59:C59"/>
    <mergeCell ref="A54:C54"/>
    <mergeCell ref="A55:C55"/>
    <mergeCell ref="A49:O49"/>
    <mergeCell ref="A57:C57"/>
    <mergeCell ref="A58:C58"/>
    <mergeCell ref="A52:C52"/>
    <mergeCell ref="A53:C53"/>
    <mergeCell ref="A6:O6"/>
    <mergeCell ref="A19:O19"/>
    <mergeCell ref="A23:O23"/>
    <mergeCell ref="A28:O28"/>
    <mergeCell ref="A40:O40"/>
    <mergeCell ref="D34:E34"/>
    <mergeCell ref="F34:G34"/>
    <mergeCell ref="H34:I34"/>
    <mergeCell ref="J34:K34"/>
    <mergeCell ref="L34:M34"/>
    <mergeCell ref="N34:O34"/>
    <mergeCell ref="A35:O35"/>
    <mergeCell ref="A42:O42"/>
    <mergeCell ref="A45:O45"/>
    <mergeCell ref="A47:O47"/>
    <mergeCell ref="A50:C50"/>
    <mergeCell ref="A51:C51"/>
    <mergeCell ref="N5:O5"/>
    <mergeCell ref="D5:E5"/>
    <mergeCell ref="F5:G5"/>
    <mergeCell ref="H5:I5"/>
    <mergeCell ref="J5:K5"/>
    <mergeCell ref="L5:M5"/>
  </mergeCells>
  <pageMargins left="0.70866141732283461" right="0.70866141732283461" top="0.98425196850393704" bottom="0.74803149606299213" header="0.31496062992125984" footer="0.31496062992125984"/>
  <pageSetup paperSize="9" orientation="landscape" r:id="rId1"/>
  <headerFooter>
    <oddFooter>&amp;R&amp;"Arial Narrow,Standard" Honorarzusammenstellung Seite &amp;P von  &amp;N</oddFooter>
  </headerFooter>
  <rowBreaks count="1" manualBreakCount="1">
    <brk id="33" max="16383" man="1"/>
  </rowBreaks>
  <ignoredErrors>
    <ignoredError sqref="F51 H51 J51 L51 N5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1_Bauwerkskataster</vt:lpstr>
      <vt:lpstr>2_Honorarermittlung</vt:lpstr>
      <vt:lpstr>3_Honorarzusammenstellung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(Brückenkataster.xlsx)</dc:title>
  <dc:creator>Schiffhauer</dc:creator>
  <cp:lastModifiedBy>IB Probst Sebastian Probst</cp:lastModifiedBy>
  <dcterms:created xsi:type="dcterms:W3CDTF">2025-07-29T10:46:53Z</dcterms:created>
  <dcterms:modified xsi:type="dcterms:W3CDTF">2025-11-27T08:09:03Z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2025-07-08T00:00:00Z</vt:filetime>
  </property>
  <property fmtid="{D5CDD505-2E9C-101B-9397-08002B2CF9AE}" pid="3" name="Creator">
    <vt:lpwstr>PDF24 Creator</vt:lpwstr>
  </property>
  <property fmtid="{D5CDD505-2E9C-101B-9397-08002B2CF9AE}" pid="4" name="LastSaved">
    <vt:filetime>2025-07-29T00:00:00Z</vt:filetime>
  </property>
  <property fmtid="{D5CDD505-2E9C-101B-9397-08002B2CF9AE}" pid="5" name="Producer">
    <vt:lpwstr>GPL Ghostscript 10.05.1</vt:lpwstr>
  </property>
</Properties>
</file>