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GFS03\G13a\EVergabe\BAM _ V E R F A H R E N\Verfahren 2025\11 25\3. Verdingungsunterlagen\"/>
    </mc:Choice>
  </mc:AlternateContent>
  <xr:revisionPtr revIDLastSave="0" documentId="13_ncr:1_{035482FA-F7DE-4CBA-B3F9-0BA2C943A82A}" xr6:coauthVersionLast="47" xr6:coauthVersionMax="47" xr10:uidLastSave="{00000000-0000-0000-0000-000000000000}"/>
  <bookViews>
    <workbookView xWindow="28680" yWindow="690" windowWidth="29040" windowHeight="15720" xr2:uid="{D1405687-9084-44FF-8EC1-7A55CCF1E46F}"/>
  </bookViews>
  <sheets>
    <sheet name="Flächenkalkulation" sheetId="1" r:id="rId1"/>
    <sheet name="Sonderpreise m² Preise" sheetId="3" r:id="rId2"/>
    <sheet name="Hallen und Werkstätten " sheetId="2" r:id="rId3"/>
    <sheet name="Raumbuch" sheetId="4" r:id="rId4"/>
    <sheet name="Übersicht LC-Codes" sheetId="5" r:id="rId5"/>
  </sheets>
  <definedNames>
    <definedName name="_xlnm._FilterDatabase" localSheetId="3" hidden="1">Raumbuch!$A$1:$F$1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40" i="2" l="1"/>
  <c r="G7" i="1"/>
  <c r="K7" i="1" s="1"/>
  <c r="D32" i="3"/>
  <c r="D28" i="3"/>
  <c r="D24" i="3"/>
  <c r="E11" i="1"/>
  <c r="C11" i="1"/>
  <c r="E7" i="1"/>
  <c r="C7" i="1"/>
  <c r="B38" i="2"/>
  <c r="B37" i="2"/>
  <c r="B36" i="2"/>
  <c r="H7" i="1" l="1"/>
  <c r="J7" i="1" s="1"/>
  <c r="B19" i="2"/>
  <c r="E25" i="2" l="1"/>
  <c r="D24" i="2"/>
  <c r="B23" i="2"/>
  <c r="B21" i="2"/>
  <c r="B20" i="2"/>
  <c r="B18" i="2"/>
  <c r="B17" i="2"/>
  <c r="B16" i="2"/>
  <c r="B15" i="2"/>
  <c r="B14" i="2"/>
  <c r="B13" i="2"/>
  <c r="E13" i="2"/>
  <c r="E12" i="2"/>
  <c r="B12" i="2"/>
  <c r="B11" i="2"/>
  <c r="B10" i="2"/>
  <c r="D8" i="2"/>
  <c r="B30" i="2"/>
  <c r="B29" i="2"/>
  <c r="B9" i="2" l="1"/>
  <c r="D20" i="3" l="1"/>
  <c r="D16" i="3"/>
  <c r="D12" i="3"/>
  <c r="D7" i="3"/>
  <c r="E31" i="2" l="1"/>
  <c r="B31" i="2"/>
  <c r="E26" i="2"/>
  <c r="E33" i="2" s="1"/>
  <c r="C9" i="1" s="1"/>
  <c r="E9" i="1" s="1"/>
  <c r="G9" i="1" s="1"/>
  <c r="D26" i="2"/>
  <c r="D33" i="2" s="1"/>
  <c r="C10" i="1" s="1"/>
  <c r="E10" i="1" s="1"/>
  <c r="G10" i="1" s="1"/>
  <c r="C26" i="2"/>
  <c r="B26" i="2"/>
  <c r="K10" i="1" l="1"/>
  <c r="H10" i="1"/>
  <c r="J10" i="1" s="1"/>
  <c r="K9" i="1"/>
  <c r="H9" i="1"/>
  <c r="J9" i="1" s="1"/>
  <c r="F26" i="2"/>
  <c r="B33" i="2"/>
  <c r="C8" i="1" s="1"/>
  <c r="F31" i="2"/>
  <c r="E8" i="1" l="1"/>
  <c r="F33" i="2"/>
  <c r="G8" i="1" l="1"/>
  <c r="K8" i="1" l="1"/>
  <c r="K11" i="1" s="1"/>
  <c r="H8" i="1"/>
  <c r="G11" i="1"/>
  <c r="J8" i="1" l="1"/>
  <c r="J11" i="1" s="1"/>
  <c r="H11" i="1"/>
</calcChain>
</file>

<file path=xl/sharedStrings.xml><?xml version="1.0" encoding="utf-8"?>
<sst xmlns="http://schemas.openxmlformats.org/spreadsheetml/2006/main" count="513" uniqueCount="210">
  <si>
    <t xml:space="preserve">BAM - LOS 5 - Zusammenstellung Technikräume und Hallen/Werkstätten </t>
  </si>
  <si>
    <t>H 1</t>
  </si>
  <si>
    <t>H 1M</t>
  </si>
  <si>
    <t>H 4J</t>
  </si>
  <si>
    <t>H 2J</t>
  </si>
  <si>
    <t>Haus 3</t>
  </si>
  <si>
    <t>Haus 5</t>
  </si>
  <si>
    <t>Haus 10</t>
  </si>
  <si>
    <t>Haus 12</t>
  </si>
  <si>
    <t>Haus 15</t>
  </si>
  <si>
    <t>Haus 16</t>
  </si>
  <si>
    <t>Haus 20</t>
  </si>
  <si>
    <t>Haus 21</t>
  </si>
  <si>
    <t>Haus 22</t>
  </si>
  <si>
    <t>Haus 23</t>
  </si>
  <si>
    <t>Haus 24</t>
  </si>
  <si>
    <t>Haus 41</t>
  </si>
  <si>
    <t>Haus 44</t>
  </si>
  <si>
    <t>Haus 50</t>
  </si>
  <si>
    <t>Haus 60</t>
  </si>
  <si>
    <t>Haus 96</t>
  </si>
  <si>
    <t>Haus 97</t>
  </si>
  <si>
    <t>Haus 86</t>
  </si>
  <si>
    <t>Haus 88</t>
  </si>
  <si>
    <t xml:space="preserve">Unter den Eichen 87, 12205 Berlin </t>
  </si>
  <si>
    <t xml:space="preserve">Unter den Eichen 44/46, 12203 Berlin </t>
  </si>
  <si>
    <t>Übersicht der LV - Codes</t>
  </si>
  <si>
    <t>Intervall                                                Reinigung</t>
  </si>
  <si>
    <t>H           Hallen und Werkstätten</t>
  </si>
  <si>
    <t>Raumgruppen Bezeichnung</t>
  </si>
  <si>
    <t>1                       1 x wöchentlich</t>
  </si>
  <si>
    <t>1 M                   1 x monatlich</t>
  </si>
  <si>
    <t xml:space="preserve">4 J                     4 x Jahr </t>
  </si>
  <si>
    <t xml:space="preserve">2 J                     2 x Jahr </t>
  </si>
  <si>
    <t xml:space="preserve">1 J                     1 x Jahr </t>
  </si>
  <si>
    <t>In den Hallen und Werkstätten können u.a.folgende Verunreinigungen aufteten: Öl, Kohlefaserstaub, Metallspäne, Kühlschmierstoffe, Betonabrieb, Zementstaubablagerungen, Staubablagerungen aus Verbrennungsrückständen. Maschinelles Nasscheuern des beschichteten Hallenbodens zum Entfernen von Produktionsanhaftungen und Gebrauchsspuren mit Borstenerzeugnissen oder Reinigungspads. Vorlegen des alkalischen Grundreinigers. Reinigung der Rand- und Eckbereiche mit Scheuerpads, maschinelles Scheuern der Bodenberreiche. Absaugen der Schmutzflotte, neutralisierendes Nachwischen.</t>
  </si>
  <si>
    <t>Hallen und Werkstätten (H)</t>
  </si>
  <si>
    <t>Fußboden (wie vorhanden)</t>
  </si>
  <si>
    <t>Kehren bzw. Saugen (z.T. Maschineneinsatz möglich)</t>
  </si>
  <si>
    <t>1 W</t>
  </si>
  <si>
    <t>1 M</t>
  </si>
  <si>
    <t>4 J</t>
  </si>
  <si>
    <t>2 J</t>
  </si>
  <si>
    <t>2-stufiges Nasswischen (2-Eimer-System) bzw. Nassscheuern (z.T. Maschineneinsatz  möglich)</t>
  </si>
  <si>
    <t>Sockelleisten</t>
  </si>
  <si>
    <t>2J</t>
  </si>
  <si>
    <t>Ausrüstung (wenn vorhanden)</t>
  </si>
  <si>
    <t xml:space="preserve">Mülleimer und Papierkörbe </t>
  </si>
  <si>
    <t>Spiegel- und Ablageflächen</t>
  </si>
  <si>
    <t>Türen, Lichtschalter und Schränke</t>
  </si>
  <si>
    <t>Spinnweben</t>
  </si>
  <si>
    <t>Heizkörper-, verkleidungen und -rohre</t>
  </si>
  <si>
    <t>Feuerlöscher</t>
  </si>
  <si>
    <t>Hallen, Werkstätten</t>
  </si>
  <si>
    <t>H2J</t>
  </si>
  <si>
    <t>H 4 J</t>
  </si>
  <si>
    <t>Reinigungsgruppe</t>
  </si>
  <si>
    <t>Turnus</t>
  </si>
  <si>
    <r>
      <t xml:space="preserve">Grundfläche
</t>
    </r>
    <r>
      <rPr>
        <sz val="10"/>
        <color indexed="8"/>
        <rFont val="Calibri"/>
        <family val="2"/>
      </rPr>
      <t>m²</t>
    </r>
  </si>
  <si>
    <t>Verrechenbare
Tage/Jahr</t>
  </si>
  <si>
    <t>Fläche im
Jahr</t>
  </si>
  <si>
    <r>
      <t xml:space="preserve">Leistungswert
m²/h </t>
    </r>
    <r>
      <rPr>
        <b/>
        <sz val="12"/>
        <color rgb="FF000000"/>
        <rFont val="Calibri"/>
        <family val="2"/>
      </rPr>
      <t>(Bieterangabe)</t>
    </r>
  </si>
  <si>
    <t>Stunden im
Jahr</t>
  </si>
  <si>
    <t>Stunden im
Monat</t>
  </si>
  <si>
    <t>anforderungsbezogene Sonderreinigung</t>
  </si>
  <si>
    <t>Grundreinigung/Intensivreinigung</t>
  </si>
  <si>
    <t>SVS</t>
  </si>
  <si>
    <t>m² Leistungswert</t>
  </si>
  <si>
    <t>m²/Preis</t>
  </si>
  <si>
    <t>Grundreinigung/Intensivreinigung mit Einpflege</t>
  </si>
  <si>
    <t>Bauschlussreinigung</t>
  </si>
  <si>
    <t>Preis</t>
  </si>
  <si>
    <t xml:space="preserve">Reinigung von Möbeln , Gegenständen etc.) </t>
  </si>
  <si>
    <t xml:space="preserve">m² Preisermittlungen als Basis zur Ausschreibung: </t>
  </si>
  <si>
    <t>Boden Reinigungsgruppe</t>
  </si>
  <si>
    <t>H4J</t>
  </si>
  <si>
    <t>H1</t>
  </si>
  <si>
    <t>Berlin - FB - 86 - 0</t>
  </si>
  <si>
    <t>101</t>
  </si>
  <si>
    <t>Hartbelag</t>
  </si>
  <si>
    <t>2</t>
  </si>
  <si>
    <t>Berlin - FB - 88 - 0</t>
  </si>
  <si>
    <t>135</t>
  </si>
  <si>
    <t>Fliesen</t>
  </si>
  <si>
    <t>151F</t>
  </si>
  <si>
    <t>5</t>
  </si>
  <si>
    <t>155</t>
  </si>
  <si>
    <t>Berlin - UE - 03 - 0</t>
  </si>
  <si>
    <t>105</t>
  </si>
  <si>
    <t>gestrichener Boden</t>
  </si>
  <si>
    <t>4J</t>
  </si>
  <si>
    <t>116</t>
  </si>
  <si>
    <t>118</t>
  </si>
  <si>
    <t>124</t>
  </si>
  <si>
    <t>Berlin - UE - 03 - 1</t>
  </si>
  <si>
    <t>213</t>
  </si>
  <si>
    <t>214</t>
  </si>
  <si>
    <t>1</t>
  </si>
  <si>
    <t>Berlin - UE - 05 - 0</t>
  </si>
  <si>
    <t>108</t>
  </si>
  <si>
    <t>Fliesen/Hartbelag</t>
  </si>
  <si>
    <t>Berlin - UE - 10 - 0</t>
  </si>
  <si>
    <t>134</t>
  </si>
  <si>
    <t>137</t>
  </si>
  <si>
    <t>141</t>
  </si>
  <si>
    <t>Berlin - UE - 12 - 0</t>
  </si>
  <si>
    <t>114</t>
  </si>
  <si>
    <t>123</t>
  </si>
  <si>
    <t>Berlin - UE - 15 - 0</t>
  </si>
  <si>
    <t>104</t>
  </si>
  <si>
    <t>Berlin - UE - 15 - -1</t>
  </si>
  <si>
    <t>002</t>
  </si>
  <si>
    <t>005</t>
  </si>
  <si>
    <t>Berlin - UE - 16 - 0</t>
  </si>
  <si>
    <t>Berlin - UE - 16 - -1</t>
  </si>
  <si>
    <t>Berlin - UE - 20 - 0</t>
  </si>
  <si>
    <t>100</t>
  </si>
  <si>
    <t>100B</t>
  </si>
  <si>
    <t>Berlin - UE - 21 - 0</t>
  </si>
  <si>
    <t>155F</t>
  </si>
  <si>
    <t>180</t>
  </si>
  <si>
    <t>180F</t>
  </si>
  <si>
    <t>1/348,49 m²</t>
  </si>
  <si>
    <t>Berlin - UE - 22 - 0</t>
  </si>
  <si>
    <t>138</t>
  </si>
  <si>
    <t>Stein</t>
  </si>
  <si>
    <t>1/348,49 m2</t>
  </si>
  <si>
    <t>Berlin - UE - 23 - 0</t>
  </si>
  <si>
    <t>103</t>
  </si>
  <si>
    <t>110</t>
  </si>
  <si>
    <t>122</t>
  </si>
  <si>
    <t>131</t>
  </si>
  <si>
    <t>Berlin - UE - 23 - -1</t>
  </si>
  <si>
    <t>030A</t>
  </si>
  <si>
    <t>Berlin - UE - 23 - -2</t>
  </si>
  <si>
    <t>030</t>
  </si>
  <si>
    <t>Berlin - UE - 24 - -1</t>
  </si>
  <si>
    <t>080</t>
  </si>
  <si>
    <t>1/245m²</t>
  </si>
  <si>
    <t>089</t>
  </si>
  <si>
    <t>095</t>
  </si>
  <si>
    <t>Berlin - UE - 41 - 0</t>
  </si>
  <si>
    <t>Berlin - UE - 41 - -1</t>
  </si>
  <si>
    <t>073</t>
  </si>
  <si>
    <t>Keine Angabe</t>
  </si>
  <si>
    <t>Berlin - UE - 44 - 0</t>
  </si>
  <si>
    <t>Berlin - UE - 50 - 0</t>
  </si>
  <si>
    <t>186</t>
  </si>
  <si>
    <t>Berlin - UE - 60 - 0</t>
  </si>
  <si>
    <t>160</t>
  </si>
  <si>
    <t>172</t>
  </si>
  <si>
    <t>173</t>
  </si>
  <si>
    <t>174</t>
  </si>
  <si>
    <t>176</t>
  </si>
  <si>
    <t>Textil</t>
  </si>
  <si>
    <t>Berlin - UE - 96 - 0</t>
  </si>
  <si>
    <t>106</t>
  </si>
  <si>
    <t>112</t>
  </si>
  <si>
    <t>120</t>
  </si>
  <si>
    <t>Berlin - UE - 97 - 0</t>
  </si>
  <si>
    <t>108B</t>
  </si>
  <si>
    <t>Raum</t>
  </si>
  <si>
    <t>Bodenbelag</t>
  </si>
  <si>
    <t>Standort</t>
  </si>
  <si>
    <t>Raumfläche [m²]</t>
  </si>
  <si>
    <t>Boden Reinigungsrhythmus</t>
  </si>
  <si>
    <t>117</t>
  </si>
  <si>
    <t>Flächen und Reinigungsintervall</t>
  </si>
  <si>
    <t>UdE 87</t>
  </si>
  <si>
    <t>UdE 44-46</t>
  </si>
  <si>
    <t>gesamte Reinigungsfläche UdE 87 in m²</t>
  </si>
  <si>
    <t>gesamte Reinigungsfläche UdE 44-46 in m²</t>
  </si>
  <si>
    <t xml:space="preserve">Wasch-, Labor- und Ausgussbecken </t>
  </si>
  <si>
    <t>Berlin - UE - 30 - -1</t>
  </si>
  <si>
    <t>U1.050</t>
  </si>
  <si>
    <t>Haus 30</t>
  </si>
  <si>
    <t>T1J</t>
  </si>
  <si>
    <t>Berlin - AH - 8.01 - 0</t>
  </si>
  <si>
    <t>115</t>
  </si>
  <si>
    <t>DT.407</t>
  </si>
  <si>
    <t>Berlin - AH - 8.05 - 3</t>
  </si>
  <si>
    <t>DT.462</t>
  </si>
  <si>
    <t>DT.S01</t>
  </si>
  <si>
    <t>DT.S02</t>
  </si>
  <si>
    <t>DT.S03</t>
  </si>
  <si>
    <t>DT.S04</t>
  </si>
  <si>
    <t>DT.S05</t>
  </si>
  <si>
    <t>Richard-Willstätter.Str.11, 12489 Berlin</t>
  </si>
  <si>
    <t>Haus 8.01</t>
  </si>
  <si>
    <t>Haus 8.05</t>
  </si>
  <si>
    <t>R-W.11</t>
  </si>
  <si>
    <t>Technikräume</t>
  </si>
  <si>
    <t xml:space="preserve">    T           Technikräume</t>
  </si>
  <si>
    <t>T 1J</t>
  </si>
  <si>
    <t>1 J</t>
  </si>
  <si>
    <t xml:space="preserve">Zwischenreinigung </t>
  </si>
  <si>
    <t>Bodenreinigung</t>
  </si>
  <si>
    <t>Reinigung von Geräten/Anlagen</t>
  </si>
  <si>
    <t>h/Preis</t>
  </si>
  <si>
    <t>h Leistungswert</t>
  </si>
  <si>
    <t>Für die Reinigung von Technikräumen sind spezielle Reinigungsmittel zuverwenden (Antistatisch,nicht leitend).Die Reinigungstechniken müssen das aufwirbeln von Stäuben verhindern und eine schonende und effektive Reinigung gewährleisten. Staub,Schmutz und ablagerungen sind zu entfernen.</t>
  </si>
  <si>
    <t>Hallen, Werkstätten ab 14 Uhr</t>
  </si>
  <si>
    <t>€/netto 
im Monat</t>
  </si>
  <si>
    <t>€/netto
im Jahr</t>
  </si>
  <si>
    <t>gesamte Reinigungsfläche</t>
  </si>
  <si>
    <t>BAM - Zusammenstellung Technikräume und Hallen/Werkstätten alle Liegenschaften (offenes Verfahren 11/25)</t>
  </si>
  <si>
    <t xml:space="preserve">ca. </t>
  </si>
  <si>
    <t>pro Jahr</t>
  </si>
  <si>
    <t>gem. Erfahrungsschätzung Z.6 - RM</t>
  </si>
  <si>
    <r>
      <t xml:space="preserve">SVS </t>
    </r>
    <r>
      <rPr>
        <b/>
        <sz val="12"/>
        <color rgb="FF000000"/>
        <rFont val="Calibri"/>
        <family val="2"/>
      </rPr>
      <t>(Bieter-angabe)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</si>
</sst>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 #,##0.00\ &quot;€&quot;_-;\-* #,##0.00\ &quot;€&quot;_-;_-* &quot;-&quot;??\ &quot;€&quot;_-;_-@_-"/>
    <numFmt numFmtId="164" formatCode="#,##0.00\ &quot;€&quot;"/>
  </numFmts>
  <fonts count="25" x14ac:knownFonts="1">
    <font>
      <sz val="11"/>
      <color theme="1"/>
      <name val="Calibri"/>
      <family val="2"/>
      <scheme val="minor"/>
    </font>
    <font>
      <b/>
      <sz val="11"/>
      <color theme="1"/>
      <name val="Calibri"/>
      <family val="2"/>
      <scheme val="minor"/>
    </font>
    <font>
      <b/>
      <sz val="12"/>
      <color theme="1"/>
      <name val="Calibri"/>
      <family val="2"/>
      <scheme val="minor"/>
    </font>
    <font>
      <sz val="12"/>
      <color theme="1"/>
      <name val="Calibri"/>
      <family val="2"/>
      <scheme val="minor"/>
    </font>
    <font>
      <b/>
      <sz val="10"/>
      <color theme="1"/>
      <name val="Calibri"/>
      <family val="2"/>
      <scheme val="minor"/>
    </font>
    <font>
      <sz val="11"/>
      <name val="Calibri"/>
      <family val="2"/>
      <scheme val="minor"/>
    </font>
    <font>
      <b/>
      <sz val="11"/>
      <color rgb="FFFF0000"/>
      <name val="Calibri"/>
      <family val="2"/>
      <scheme val="minor"/>
    </font>
    <font>
      <b/>
      <sz val="12"/>
      <color rgb="FFFF0000"/>
      <name val="Calibri"/>
      <family val="2"/>
      <scheme val="minor"/>
    </font>
    <font>
      <sz val="10"/>
      <color theme="1"/>
      <name val="Calibri"/>
      <family val="2"/>
      <scheme val="minor"/>
    </font>
    <font>
      <sz val="11"/>
      <color theme="1"/>
      <name val="Calibri"/>
      <family val="2"/>
      <scheme val="minor"/>
    </font>
    <font>
      <sz val="11"/>
      <color theme="1"/>
      <name val="Calibri"/>
      <family val="2"/>
    </font>
    <font>
      <sz val="11"/>
      <color rgb="FFFF0000"/>
      <name val="Calibri"/>
      <family val="2"/>
    </font>
    <font>
      <b/>
      <sz val="14"/>
      <color indexed="8"/>
      <name val="Calibri"/>
      <family val="2"/>
    </font>
    <font>
      <sz val="10"/>
      <color indexed="8"/>
      <name val="Calibri"/>
      <family val="2"/>
    </font>
    <font>
      <b/>
      <sz val="12"/>
      <color rgb="FF000000"/>
      <name val="Calibri"/>
      <family val="2"/>
    </font>
    <font>
      <b/>
      <u/>
      <sz val="16"/>
      <color indexed="8"/>
      <name val="Calibri"/>
      <family val="2"/>
    </font>
    <font>
      <sz val="9"/>
      <color theme="1"/>
      <name val="Calibri"/>
      <family val="2"/>
    </font>
    <font>
      <b/>
      <sz val="11"/>
      <color theme="1"/>
      <name val="Calibri"/>
      <family val="2"/>
    </font>
    <font>
      <b/>
      <sz val="10"/>
      <color theme="1"/>
      <name val="Verdana"/>
      <family val="2"/>
    </font>
    <font>
      <sz val="10"/>
      <color rgb="FFFF0000"/>
      <name val="Calibri"/>
      <family val="2"/>
      <scheme val="minor"/>
    </font>
    <font>
      <sz val="11"/>
      <color rgb="FFFF0000"/>
      <name val="Calibri"/>
      <family val="2"/>
      <scheme val="minor"/>
    </font>
    <font>
      <sz val="10"/>
      <name val="Calibri"/>
      <family val="2"/>
      <scheme val="minor"/>
    </font>
    <font>
      <sz val="11"/>
      <color rgb="FF000000"/>
      <name val="Calibri"/>
      <family val="2"/>
    </font>
    <font>
      <sz val="11"/>
      <color indexed="8"/>
      <name val="Calibri"/>
      <family val="2"/>
    </font>
    <font>
      <b/>
      <sz val="14"/>
      <color theme="1"/>
      <name val="Calibri"/>
      <family val="2"/>
    </font>
  </fonts>
  <fills count="4">
    <fill>
      <patternFill patternType="none"/>
    </fill>
    <fill>
      <patternFill patternType="gray125"/>
    </fill>
    <fill>
      <patternFill patternType="solid">
        <fgColor rgb="FFFFFF00"/>
        <bgColor indexed="64"/>
      </patternFill>
    </fill>
    <fill>
      <patternFill patternType="solid">
        <fgColor theme="3" tint="0.39997558519241921"/>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ck">
        <color auto="1"/>
      </left>
      <right style="medium">
        <color auto="1"/>
      </right>
      <top style="thick">
        <color auto="1"/>
      </top>
      <bottom style="medium">
        <color auto="1"/>
      </bottom>
      <diagonal/>
    </border>
    <border>
      <left style="medium">
        <color auto="1"/>
      </left>
      <right style="thick">
        <color auto="1"/>
      </right>
      <top style="thick">
        <color auto="1"/>
      </top>
      <bottom style="medium">
        <color auto="1"/>
      </bottom>
      <diagonal/>
    </border>
    <border>
      <left style="thick">
        <color auto="1"/>
      </left>
      <right style="medium">
        <color auto="1"/>
      </right>
      <top style="medium">
        <color auto="1"/>
      </top>
      <bottom style="medium">
        <color auto="1"/>
      </bottom>
      <diagonal/>
    </border>
    <border>
      <left style="medium">
        <color auto="1"/>
      </left>
      <right style="thick">
        <color auto="1"/>
      </right>
      <top style="medium">
        <color auto="1"/>
      </top>
      <bottom style="medium">
        <color auto="1"/>
      </bottom>
      <diagonal/>
    </border>
    <border>
      <left style="thick">
        <color auto="1"/>
      </left>
      <right style="medium">
        <color auto="1"/>
      </right>
      <top style="medium">
        <color auto="1"/>
      </top>
      <bottom style="thick">
        <color auto="1"/>
      </bottom>
      <diagonal/>
    </border>
    <border>
      <left style="medium">
        <color auto="1"/>
      </left>
      <right style="thick">
        <color auto="1"/>
      </right>
      <top style="medium">
        <color auto="1"/>
      </top>
      <bottom style="thick">
        <color auto="1"/>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9" fillId="0" borderId="0" applyFont="0" applyFill="0" applyBorder="0" applyAlignment="0" applyProtection="0"/>
  </cellStyleXfs>
  <cellXfs count="120">
    <xf numFmtId="0" fontId="0" fillId="0" borderId="0" xfId="0"/>
    <xf numFmtId="0" fontId="0" fillId="0" borderId="0" xfId="0" applyAlignment="1">
      <alignment horizontal="center"/>
    </xf>
    <xf numFmtId="0" fontId="2" fillId="0" borderId="0" xfId="0" applyFont="1"/>
    <xf numFmtId="0" fontId="3" fillId="0" borderId="0" xfId="0" applyFont="1" applyAlignment="1">
      <alignment horizontal="center"/>
    </xf>
    <xf numFmtId="0" fontId="1" fillId="0" borderId="0" xfId="0" applyFont="1"/>
    <xf numFmtId="0" fontId="4" fillId="0" borderId="0" xfId="0" applyFont="1"/>
    <xf numFmtId="0" fontId="4" fillId="0" borderId="0" xfId="0" applyFont="1" applyAlignment="1">
      <alignment horizontal="center"/>
    </xf>
    <xf numFmtId="0" fontId="0" fillId="0" borderId="1" xfId="0" applyBorder="1"/>
    <xf numFmtId="4" fontId="0" fillId="0" borderId="1" xfId="0" applyNumberFormat="1" applyBorder="1"/>
    <xf numFmtId="2" fontId="0" fillId="0" borderId="1" xfId="0" applyNumberFormat="1" applyBorder="1"/>
    <xf numFmtId="0" fontId="6" fillId="0" borderId="1" xfId="0" applyFont="1" applyBorder="1"/>
    <xf numFmtId="0" fontId="7" fillId="0" borderId="0" xfId="0" applyFont="1"/>
    <xf numFmtId="4" fontId="2" fillId="0" borderId="0" xfId="0" applyNumberFormat="1" applyFont="1"/>
    <xf numFmtId="0" fontId="8" fillId="0" borderId="0" xfId="0" applyFont="1"/>
    <xf numFmtId="0" fontId="8" fillId="0" borderId="0" xfId="0" applyFont="1" applyAlignment="1">
      <alignment horizontal="center"/>
    </xf>
    <xf numFmtId="0" fontId="3" fillId="0" borderId="0" xfId="0" applyFont="1"/>
    <xf numFmtId="0" fontId="8" fillId="0" borderId="1" xfId="0" applyFont="1" applyBorder="1"/>
    <xf numFmtId="0" fontId="0" fillId="0" borderId="0" xfId="0" applyAlignment="1">
      <alignment vertical="center" wrapText="1"/>
    </xf>
    <xf numFmtId="0" fontId="0" fillId="0" borderId="0" xfId="0" applyAlignment="1">
      <alignment vertical="center"/>
    </xf>
    <xf numFmtId="4" fontId="10" fillId="0" borderId="1" xfId="0" applyNumberFormat="1" applyFont="1" applyBorder="1" applyAlignment="1">
      <alignment vertical="center"/>
    </xf>
    <xf numFmtId="2" fontId="10" fillId="0" borderId="2" xfId="0" applyNumberFormat="1" applyFont="1" applyBorder="1" applyAlignment="1">
      <alignment horizontal="center" vertical="center"/>
    </xf>
    <xf numFmtId="0" fontId="11" fillId="2" borderId="1" xfId="0" applyFont="1" applyFill="1" applyBorder="1" applyAlignment="1">
      <alignment horizontal="center" vertical="center"/>
    </xf>
    <xf numFmtId="44" fontId="11" fillId="2" borderId="1" xfId="1" applyFont="1" applyFill="1" applyBorder="1" applyAlignment="1">
      <alignment vertical="center"/>
    </xf>
    <xf numFmtId="0" fontId="12" fillId="0" borderId="1" xfId="0" applyFont="1" applyBorder="1" applyAlignment="1">
      <alignment horizontal="center" vertical="center" wrapText="1"/>
    </xf>
    <xf numFmtId="0" fontId="12" fillId="0" borderId="2" xfId="0" applyFont="1" applyBorder="1" applyAlignment="1">
      <alignment horizontal="center" vertical="center" wrapText="1"/>
    </xf>
    <xf numFmtId="4" fontId="10" fillId="0" borderId="3" xfId="0" applyNumberFormat="1" applyFont="1" applyBorder="1" applyAlignment="1">
      <alignment vertical="center"/>
    </xf>
    <xf numFmtId="0" fontId="12" fillId="0" borderId="4" xfId="0" applyFont="1" applyBorder="1" applyAlignment="1">
      <alignment horizontal="center" vertical="center"/>
    </xf>
    <xf numFmtId="0" fontId="12" fillId="0" borderId="4" xfId="0" applyFont="1" applyBorder="1" applyAlignment="1">
      <alignment horizontal="center" vertical="center" wrapText="1"/>
    </xf>
    <xf numFmtId="0" fontId="15" fillId="0" borderId="0" xfId="0" applyFont="1" applyAlignment="1">
      <alignment vertical="center"/>
    </xf>
    <xf numFmtId="0" fontId="10" fillId="0" borderId="7" xfId="0" applyFont="1" applyBorder="1"/>
    <xf numFmtId="0" fontId="10" fillId="0" borderId="8" xfId="0" applyFont="1" applyBorder="1"/>
    <xf numFmtId="0" fontId="10" fillId="0" borderId="0" xfId="0" applyFont="1"/>
    <xf numFmtId="0" fontId="17" fillId="0" borderId="0" xfId="0" applyFont="1"/>
    <xf numFmtId="0" fontId="10" fillId="0" borderId="9" xfId="0" applyFont="1" applyBorder="1"/>
    <xf numFmtId="164" fontId="10" fillId="2" borderId="1" xfId="0" applyNumberFormat="1" applyFont="1" applyFill="1" applyBorder="1" applyAlignment="1">
      <alignment horizontal="left"/>
    </xf>
    <xf numFmtId="0" fontId="10" fillId="2" borderId="4" xfId="0" applyFont="1" applyFill="1" applyBorder="1" applyAlignment="1">
      <alignment horizontal="center"/>
    </xf>
    <xf numFmtId="0" fontId="10" fillId="0" borderId="4" xfId="0" applyFont="1" applyBorder="1"/>
    <xf numFmtId="164" fontId="17" fillId="0" borderId="4" xfId="0" applyNumberFormat="1" applyFont="1" applyBorder="1" applyAlignment="1">
      <alignment horizontal="left"/>
    </xf>
    <xf numFmtId="0" fontId="10" fillId="0" borderId="10" xfId="0" applyFont="1" applyBorder="1"/>
    <xf numFmtId="164" fontId="10" fillId="0" borderId="0" xfId="0" applyNumberFormat="1" applyFont="1" applyAlignment="1">
      <alignment horizontal="left"/>
    </xf>
    <xf numFmtId="0" fontId="10" fillId="0" borderId="0" xfId="0" applyFont="1" applyAlignment="1">
      <alignment horizontal="center"/>
    </xf>
    <xf numFmtId="4" fontId="0" fillId="0" borderId="0" xfId="0" applyNumberFormat="1"/>
    <xf numFmtId="49" fontId="0" fillId="0" borderId="0" xfId="0" applyNumberFormat="1"/>
    <xf numFmtId="49" fontId="18" fillId="0" borderId="0" xfId="0" applyNumberFormat="1" applyFont="1"/>
    <xf numFmtId="0" fontId="18" fillId="0" borderId="0" xfId="0" applyFont="1"/>
    <xf numFmtId="2" fontId="0" fillId="0" borderId="0" xfId="0" applyNumberFormat="1"/>
    <xf numFmtId="2" fontId="5" fillId="0" borderId="1" xfId="0" applyNumberFormat="1" applyFont="1" applyBorder="1" applyAlignment="1">
      <alignment horizontal="right"/>
    </xf>
    <xf numFmtId="0" fontId="19" fillId="0" borderId="0" xfId="0" applyFont="1"/>
    <xf numFmtId="0" fontId="0" fillId="0" borderId="0" xfId="0" applyFont="1"/>
    <xf numFmtId="0" fontId="1" fillId="2" borderId="1" xfId="0" applyFont="1" applyFill="1" applyBorder="1" applyAlignment="1">
      <alignment horizontal="center" vertical="center"/>
    </xf>
    <xf numFmtId="4" fontId="1" fillId="2" borderId="1" xfId="0" applyNumberFormat="1" applyFont="1" applyFill="1" applyBorder="1" applyAlignment="1">
      <alignment horizontal="center" vertical="center"/>
    </xf>
    <xf numFmtId="0" fontId="1" fillId="3" borderId="1" xfId="0" applyFont="1" applyFill="1" applyBorder="1" applyAlignment="1">
      <alignment horizontal="center" vertical="center"/>
    </xf>
    <xf numFmtId="0" fontId="21" fillId="0" borderId="1" xfId="0" applyFont="1" applyBorder="1"/>
    <xf numFmtId="0" fontId="21" fillId="0" borderId="1" xfId="0" applyFont="1" applyBorder="1" applyAlignment="1">
      <alignment wrapText="1"/>
    </xf>
    <xf numFmtId="4" fontId="20" fillId="0" borderId="1" xfId="0" applyNumberFormat="1" applyFont="1" applyBorder="1"/>
    <xf numFmtId="0" fontId="20" fillId="0" borderId="1" xfId="0" applyFont="1" applyBorder="1"/>
    <xf numFmtId="0" fontId="0" fillId="0" borderId="0" xfId="0" applyAlignment="1">
      <alignment horizontal="center" vertical="center"/>
    </xf>
    <xf numFmtId="0" fontId="0" fillId="0" borderId="1" xfId="0" applyBorder="1"/>
    <xf numFmtId="0" fontId="0" fillId="0" borderId="1" xfId="0" applyBorder="1" applyAlignment="1">
      <alignment horizontal="center" vertical="center"/>
    </xf>
    <xf numFmtId="0" fontId="0" fillId="0" borderId="0" xfId="0" applyAlignment="1">
      <alignment horizontal="left" vertical="top"/>
    </xf>
    <xf numFmtId="0" fontId="2" fillId="0" borderId="0" xfId="0" applyFont="1" applyAlignment="1">
      <alignment horizontal="left"/>
    </xf>
    <xf numFmtId="0" fontId="1" fillId="3" borderId="11" xfId="0" applyFont="1" applyFill="1" applyBorder="1" applyAlignment="1">
      <alignment horizontal="center" vertical="center"/>
    </xf>
    <xf numFmtId="0" fontId="1" fillId="2" borderId="12" xfId="0" applyFont="1" applyFill="1" applyBorder="1" applyAlignment="1">
      <alignment horizontal="center" vertical="center"/>
    </xf>
    <xf numFmtId="49" fontId="0" fillId="0" borderId="13" xfId="0" applyNumberFormat="1" applyBorder="1"/>
    <xf numFmtId="0" fontId="0" fillId="0" borderId="14" xfId="0" applyBorder="1"/>
    <xf numFmtId="49" fontId="0" fillId="0" borderId="15" xfId="0" applyNumberFormat="1" applyBorder="1"/>
    <xf numFmtId="0" fontId="0" fillId="0" borderId="16" xfId="0" applyBorder="1"/>
    <xf numFmtId="0" fontId="22" fillId="0" borderId="1" xfId="0" applyFont="1" applyBorder="1" applyAlignment="1">
      <alignment horizontal="left" vertical="center" wrapText="1"/>
    </xf>
    <xf numFmtId="0" fontId="23" fillId="0" borderId="1" xfId="0" applyFont="1" applyBorder="1" applyAlignment="1">
      <alignment horizontal="center" vertical="center" wrapText="1"/>
    </xf>
    <xf numFmtId="0" fontId="23" fillId="0" borderId="1" xfId="0" applyFont="1" applyBorder="1" applyAlignment="1">
      <alignment vertical="center"/>
    </xf>
    <xf numFmtId="0" fontId="0" fillId="0" borderId="1" xfId="0" applyFont="1" applyBorder="1" applyAlignment="1">
      <alignment horizontal="center" vertical="center"/>
    </xf>
    <xf numFmtId="4" fontId="0" fillId="0" borderId="1" xfId="0" applyNumberFormat="1" applyFont="1" applyBorder="1" applyAlignment="1">
      <alignment vertical="center"/>
    </xf>
    <xf numFmtId="4" fontId="0" fillId="0" borderId="1" xfId="0" applyNumberFormat="1" applyFont="1" applyBorder="1"/>
    <xf numFmtId="0" fontId="23" fillId="0" borderId="2" xfId="0" applyFont="1" applyBorder="1" applyAlignment="1">
      <alignment horizontal="center" vertical="center" wrapText="1"/>
    </xf>
    <xf numFmtId="2" fontId="23" fillId="0" borderId="1" xfId="0" applyNumberFormat="1" applyFont="1" applyBorder="1" applyAlignment="1">
      <alignment horizontal="right" vertical="center" wrapText="1"/>
    </xf>
    <xf numFmtId="0" fontId="11" fillId="2" borderId="1" xfId="0" applyFont="1" applyFill="1" applyBorder="1" applyAlignment="1">
      <alignment horizontal="center" vertical="center" wrapText="1"/>
    </xf>
    <xf numFmtId="44" fontId="11" fillId="2" borderId="1" xfId="0" applyNumberFormat="1" applyFont="1" applyFill="1" applyBorder="1" applyAlignment="1">
      <alignment vertical="center"/>
    </xf>
    <xf numFmtId="0" fontId="8" fillId="0" borderId="1" xfId="0" applyFont="1" applyFill="1" applyBorder="1" applyAlignment="1">
      <alignment horizontal="center" vertical="center"/>
    </xf>
    <xf numFmtId="0" fontId="1" fillId="0" borderId="1" xfId="0" applyFont="1" applyBorder="1"/>
    <xf numFmtId="0" fontId="8" fillId="0" borderId="1" xfId="0" applyFont="1" applyBorder="1" applyAlignment="1">
      <alignment horizontal="center" vertical="center"/>
    </xf>
    <xf numFmtId="0" fontId="8" fillId="0" borderId="2" xfId="0" applyFont="1" applyBorder="1" applyAlignment="1">
      <alignment horizontal="center" vertical="center"/>
    </xf>
    <xf numFmtId="0" fontId="8" fillId="0" borderId="8" xfId="0" applyFont="1" applyBorder="1" applyAlignment="1">
      <alignment horizontal="center" vertical="center"/>
    </xf>
    <xf numFmtId="0" fontId="8" fillId="0" borderId="0" xfId="0" applyFont="1" applyAlignment="1">
      <alignment horizontal="center" vertical="center"/>
    </xf>
    <xf numFmtId="0" fontId="4" fillId="0" borderId="0" xfId="0" applyFont="1" applyAlignment="1">
      <alignment horizontal="center" vertical="center"/>
    </xf>
    <xf numFmtId="164" fontId="10" fillId="2" borderId="4" xfId="0" applyNumberFormat="1" applyFont="1" applyFill="1" applyBorder="1" applyAlignment="1"/>
    <xf numFmtId="164" fontId="10" fillId="2" borderId="1" xfId="0" applyNumberFormat="1" applyFont="1" applyFill="1" applyBorder="1" applyAlignment="1"/>
    <xf numFmtId="0" fontId="0" fillId="2" borderId="1" xfId="0" applyFill="1" applyBorder="1" applyAlignment="1"/>
    <xf numFmtId="164" fontId="1" fillId="0" borderId="1" xfId="0" applyNumberFormat="1" applyFont="1" applyBorder="1"/>
    <xf numFmtId="0" fontId="20" fillId="0" borderId="0" xfId="0" applyFont="1"/>
    <xf numFmtId="4" fontId="6" fillId="2" borderId="0" xfId="0" applyNumberFormat="1" applyFont="1" applyFill="1"/>
    <xf numFmtId="4" fontId="1" fillId="0" borderId="1" xfId="0" applyNumberFormat="1" applyFont="1" applyFill="1" applyBorder="1"/>
    <xf numFmtId="44" fontId="0" fillId="0" borderId="2" xfId="0" applyNumberFormat="1" applyFont="1" applyFill="1" applyBorder="1" applyAlignment="1">
      <alignment vertical="center"/>
    </xf>
    <xf numFmtId="44" fontId="0" fillId="0" borderId="1" xfId="0" applyNumberFormat="1" applyFont="1" applyFill="1" applyBorder="1" applyAlignment="1">
      <alignment vertical="center"/>
    </xf>
    <xf numFmtId="44" fontId="10" fillId="0" borderId="1" xfId="0" applyNumberFormat="1" applyFont="1" applyFill="1" applyBorder="1" applyAlignment="1">
      <alignment vertical="center"/>
    </xf>
    <xf numFmtId="44" fontId="1" fillId="0" borderId="1" xfId="0" applyNumberFormat="1" applyFont="1" applyFill="1" applyBorder="1"/>
    <xf numFmtId="0" fontId="24" fillId="0" borderId="1" xfId="0" applyFont="1" applyFill="1" applyBorder="1" applyAlignment="1">
      <alignment horizontal="center" vertical="center" wrapText="1"/>
    </xf>
    <xf numFmtId="4" fontId="6" fillId="0" borderId="2" xfId="0" applyNumberFormat="1" applyFont="1" applyBorder="1"/>
    <xf numFmtId="0" fontId="0" fillId="0" borderId="18" xfId="0" applyBorder="1"/>
    <xf numFmtId="0" fontId="0" fillId="0" borderId="8" xfId="0" applyBorder="1"/>
    <xf numFmtId="0" fontId="0" fillId="0" borderId="9" xfId="0" applyBorder="1"/>
    <xf numFmtId="0" fontId="6" fillId="2" borderId="0" xfId="0" applyFont="1" applyFill="1" applyAlignment="1">
      <alignment horizontal="right"/>
    </xf>
    <xf numFmtId="44" fontId="6" fillId="2" borderId="0" xfId="1" applyFont="1" applyFill="1"/>
    <xf numFmtId="0" fontId="6" fillId="2" borderId="0" xfId="0" applyFont="1" applyFill="1"/>
    <xf numFmtId="0" fontId="0" fillId="0" borderId="0" xfId="0" applyAlignment="1">
      <alignment horizontal="center" vertical="center"/>
    </xf>
    <xf numFmtId="0" fontId="0" fillId="0" borderId="1" xfId="0" applyBorder="1" applyAlignment="1">
      <alignment horizontal="left"/>
    </xf>
    <xf numFmtId="0" fontId="16" fillId="0" borderId="5" xfId="0" applyFont="1" applyBorder="1" applyAlignment="1">
      <alignment horizontal="left" vertical="top" wrapText="1"/>
    </xf>
    <xf numFmtId="0" fontId="16" fillId="0" borderId="6" xfId="0" applyFont="1" applyBorder="1" applyAlignment="1">
      <alignment horizontal="left" vertical="top" wrapText="1"/>
    </xf>
    <xf numFmtId="0" fontId="2" fillId="0" borderId="0" xfId="0" applyFont="1" applyAlignment="1">
      <alignment horizontal="center"/>
    </xf>
    <xf numFmtId="0" fontId="7" fillId="0" borderId="0" xfId="0" applyFont="1"/>
    <xf numFmtId="0" fontId="2" fillId="0" borderId="4" xfId="0" applyFont="1" applyBorder="1" applyAlignment="1">
      <alignment horizontal="center"/>
    </xf>
    <xf numFmtId="0" fontId="2" fillId="0" borderId="0" xfId="0" applyFont="1" applyAlignment="1">
      <alignment horizontal="left"/>
    </xf>
    <xf numFmtId="0" fontId="0" fillId="0" borderId="0" xfId="0" applyAlignment="1">
      <alignment horizontal="left" vertical="center" wrapText="1"/>
    </xf>
    <xf numFmtId="0" fontId="2" fillId="0" borderId="1" xfId="0" applyFont="1" applyBorder="1" applyAlignment="1">
      <alignment horizontal="left" vertical="center"/>
    </xf>
    <xf numFmtId="0" fontId="0" fillId="0" borderId="1" xfId="0" applyBorder="1" applyAlignment="1">
      <alignment horizontal="left" vertical="center"/>
    </xf>
    <xf numFmtId="0" fontId="3" fillId="0" borderId="1" xfId="0" applyFont="1" applyBorder="1"/>
    <xf numFmtId="0" fontId="0" fillId="0" borderId="1" xfId="0" applyBorder="1"/>
    <xf numFmtId="0" fontId="3" fillId="0" borderId="1" xfId="0" applyFont="1" applyBorder="1" applyAlignment="1">
      <alignment horizontal="center" vertical="center"/>
    </xf>
    <xf numFmtId="0" fontId="0" fillId="0" borderId="1" xfId="0" applyBorder="1" applyAlignment="1">
      <alignment horizontal="center" vertical="center"/>
    </xf>
    <xf numFmtId="0" fontId="2" fillId="0" borderId="1" xfId="0" applyFont="1" applyBorder="1"/>
    <xf numFmtId="0" fontId="3" fillId="0" borderId="17" xfId="0" applyFont="1" applyBorder="1" applyAlignment="1">
      <alignment horizontal="left"/>
    </xf>
  </cellXfs>
  <cellStyles count="2">
    <cellStyle name="Standard" xfId="0" builtinId="0"/>
    <cellStyle name="Währung" xfId="1" builtin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262031-C18B-40FE-9094-82CB35F39F5F}">
  <sheetPr>
    <tabColor rgb="FFFFFF00"/>
    <pageSetUpPr fitToPage="1"/>
  </sheetPr>
  <dimension ref="A2:K11"/>
  <sheetViews>
    <sheetView tabSelected="1" workbookViewId="0">
      <selection activeCell="F13" sqref="F13"/>
    </sheetView>
  </sheetViews>
  <sheetFormatPr baseColWidth="10" defaultRowHeight="15" x14ac:dyDescent="0.25"/>
  <cols>
    <col min="1" max="1" width="27.7109375" bestFit="1" customWidth="1"/>
    <col min="2" max="2" width="12.5703125" customWidth="1"/>
    <col min="3" max="3" width="16.28515625" customWidth="1"/>
    <col min="4" max="4" width="18.42578125" bestFit="1" customWidth="1"/>
    <col min="5" max="5" width="14.28515625" customWidth="1"/>
    <col min="6" max="6" width="21.28515625" bestFit="1" customWidth="1"/>
    <col min="8" max="8" width="14.140625" customWidth="1"/>
    <col min="9" max="9" width="9.5703125" customWidth="1"/>
    <col min="10" max="10" width="14.28515625" bestFit="1" customWidth="1"/>
    <col min="11" max="11" width="15.28515625" customWidth="1"/>
  </cols>
  <sheetData>
    <row r="2" spans="1:11" x14ac:dyDescent="0.25">
      <c r="A2" s="103" t="s">
        <v>205</v>
      </c>
      <c r="B2" s="103"/>
      <c r="C2" s="103"/>
      <c r="D2" s="103"/>
      <c r="E2" s="103"/>
      <c r="F2" s="103"/>
      <c r="G2" s="103"/>
      <c r="H2" s="103"/>
    </row>
    <row r="3" spans="1:11" x14ac:dyDescent="0.25">
      <c r="A3" s="103"/>
      <c r="B3" s="103"/>
      <c r="C3" s="103"/>
      <c r="D3" s="103"/>
      <c r="E3" s="103"/>
      <c r="F3" s="103"/>
      <c r="G3" s="103"/>
      <c r="H3" s="103"/>
    </row>
    <row r="5" spans="1:11" ht="18.75" x14ac:dyDescent="0.25">
      <c r="A5" s="26"/>
      <c r="B5" s="27"/>
      <c r="C5" s="27"/>
      <c r="D5" s="27"/>
      <c r="E5" s="27"/>
      <c r="F5" s="27"/>
      <c r="G5" s="27"/>
      <c r="H5" s="27"/>
      <c r="I5" s="27"/>
      <c r="J5" s="26"/>
      <c r="K5" s="26"/>
    </row>
    <row r="6" spans="1:11" ht="54.75" customHeight="1" x14ac:dyDescent="0.25">
      <c r="A6" s="23" t="s">
        <v>56</v>
      </c>
      <c r="B6" s="23" t="s">
        <v>57</v>
      </c>
      <c r="C6" s="23" t="s">
        <v>58</v>
      </c>
      <c r="D6" s="24" t="s">
        <v>59</v>
      </c>
      <c r="E6" s="23" t="s">
        <v>60</v>
      </c>
      <c r="F6" s="23" t="s">
        <v>61</v>
      </c>
      <c r="G6" s="23" t="s">
        <v>62</v>
      </c>
      <c r="H6" s="23" t="s">
        <v>63</v>
      </c>
      <c r="I6" s="23" t="s">
        <v>209</v>
      </c>
      <c r="J6" s="95" t="s">
        <v>202</v>
      </c>
      <c r="K6" s="95" t="s">
        <v>203</v>
      </c>
    </row>
    <row r="7" spans="1:11" x14ac:dyDescent="0.25">
      <c r="A7" s="67" t="s">
        <v>191</v>
      </c>
      <c r="B7" s="68" t="s">
        <v>176</v>
      </c>
      <c r="C7" s="74">
        <f>'Hallen und Werkstätten '!B38</f>
        <v>1884.9760000000003</v>
      </c>
      <c r="D7" s="73">
        <v>1</v>
      </c>
      <c r="E7" s="74">
        <f>C7</f>
        <v>1884.9760000000003</v>
      </c>
      <c r="F7" s="75"/>
      <c r="G7" s="71" t="e">
        <f t="shared" ref="G7:G10" si="0">E7/F7</f>
        <v>#DIV/0!</v>
      </c>
      <c r="H7" s="71" t="e">
        <f>G7/12</f>
        <v>#DIV/0!</v>
      </c>
      <c r="I7" s="76">
        <v>0</v>
      </c>
      <c r="J7" s="91" t="e">
        <f t="shared" ref="J7:J10" si="1">H7*I7</f>
        <v>#DIV/0!</v>
      </c>
      <c r="K7" s="93" t="e">
        <f>G7*I7</f>
        <v>#DIV/0!</v>
      </c>
    </row>
    <row r="8" spans="1:11" x14ac:dyDescent="0.25">
      <c r="A8" s="69" t="s">
        <v>53</v>
      </c>
      <c r="B8" s="70" t="s">
        <v>1</v>
      </c>
      <c r="C8" s="19">
        <f>'Hallen und Werkstätten '!B33</f>
        <v>5588.5155999999988</v>
      </c>
      <c r="D8" s="20">
        <v>52</v>
      </c>
      <c r="E8" s="19">
        <f t="shared" ref="E8:E10" si="2">C8*D8</f>
        <v>290602.81119999994</v>
      </c>
      <c r="F8" s="21"/>
      <c r="G8" s="71" t="e">
        <f t="shared" si="0"/>
        <v>#DIV/0!</v>
      </c>
      <c r="H8" s="71" t="e">
        <f t="shared" ref="H8:H10" si="3">G8/12</f>
        <v>#DIV/0!</v>
      </c>
      <c r="I8" s="22">
        <v>0</v>
      </c>
      <c r="J8" s="91" t="e">
        <f t="shared" si="1"/>
        <v>#DIV/0!</v>
      </c>
      <c r="K8" s="92" t="e">
        <f>G8*I8</f>
        <v>#DIV/0!</v>
      </c>
    </row>
    <row r="9" spans="1:11" x14ac:dyDescent="0.25">
      <c r="A9" s="69" t="s">
        <v>53</v>
      </c>
      <c r="B9" s="70" t="s">
        <v>54</v>
      </c>
      <c r="C9" s="19">
        <f>'Hallen und Werkstätten '!E33</f>
        <v>435.94409999999999</v>
      </c>
      <c r="D9" s="20">
        <v>2</v>
      </c>
      <c r="E9" s="19">
        <f t="shared" si="2"/>
        <v>871.88819999999998</v>
      </c>
      <c r="F9" s="21"/>
      <c r="G9" s="71" t="e">
        <f t="shared" si="0"/>
        <v>#DIV/0!</v>
      </c>
      <c r="H9" s="71" t="e">
        <f t="shared" si="3"/>
        <v>#DIV/0!</v>
      </c>
      <c r="I9" s="22">
        <v>0</v>
      </c>
      <c r="J9" s="91" t="e">
        <f t="shared" si="1"/>
        <v>#DIV/0!</v>
      </c>
      <c r="K9" s="92" t="e">
        <f t="shared" ref="K9:K10" si="4">G9*I9</f>
        <v>#DIV/0!</v>
      </c>
    </row>
    <row r="10" spans="1:11" x14ac:dyDescent="0.25">
      <c r="A10" s="69" t="s">
        <v>201</v>
      </c>
      <c r="B10" s="70" t="s">
        <v>55</v>
      </c>
      <c r="C10" s="25">
        <f>'Hallen und Werkstätten '!D33</f>
        <v>1019.7891999999999</v>
      </c>
      <c r="D10" s="20">
        <v>4</v>
      </c>
      <c r="E10" s="19">
        <f t="shared" si="2"/>
        <v>4079.1567999999997</v>
      </c>
      <c r="F10" s="21"/>
      <c r="G10" s="71" t="e">
        <f t="shared" si="0"/>
        <v>#DIV/0!</v>
      </c>
      <c r="H10" s="71" t="e">
        <f t="shared" si="3"/>
        <v>#DIV/0!</v>
      </c>
      <c r="I10" s="22">
        <v>0</v>
      </c>
      <c r="J10" s="91" t="e">
        <f t="shared" si="1"/>
        <v>#DIV/0!</v>
      </c>
      <c r="K10" s="92" t="e">
        <f t="shared" si="4"/>
        <v>#DIV/0!</v>
      </c>
    </row>
    <row r="11" spans="1:11" x14ac:dyDescent="0.25">
      <c r="A11" s="48"/>
      <c r="B11" s="48"/>
      <c r="C11" s="90">
        <f>SUM(C7:C10)</f>
        <v>8929.2248999999993</v>
      </c>
      <c r="D11" s="48"/>
      <c r="E11" s="72">
        <f>SUM(E7:E10)</f>
        <v>297438.83219999995</v>
      </c>
      <c r="F11" s="48"/>
      <c r="G11" s="72" t="e">
        <f>SUM(G8:G10)</f>
        <v>#DIV/0!</v>
      </c>
      <c r="H11" s="72" t="e">
        <f>SUM(H8:H10)</f>
        <v>#DIV/0!</v>
      </c>
      <c r="I11" s="48"/>
      <c r="J11" s="94" t="e">
        <f>SUM(J8:J10)</f>
        <v>#DIV/0!</v>
      </c>
      <c r="K11" s="94" t="e">
        <f>SUM(K8:K10)</f>
        <v>#DIV/0!</v>
      </c>
    </row>
  </sheetData>
  <mergeCells count="1">
    <mergeCell ref="A2:H3"/>
  </mergeCells>
  <pageMargins left="0.7" right="0.7" top="0.78740157499999996" bottom="0.78740157499999996" header="0.3" footer="0.3"/>
  <pageSetup paperSize="9" scale="49"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35AB48-00D2-4AA2-99B7-74C65597108F}">
  <sheetPr>
    <tabColor rgb="FFFFFF00"/>
    <pageSetUpPr fitToPage="1"/>
  </sheetPr>
  <dimension ref="A3:F34"/>
  <sheetViews>
    <sheetView tabSelected="1" topLeftCell="A9" workbookViewId="0">
      <selection activeCell="F13" sqref="F13"/>
    </sheetView>
  </sheetViews>
  <sheetFormatPr baseColWidth="10" defaultRowHeight="15" x14ac:dyDescent="0.25"/>
  <cols>
    <col min="2" max="2" width="12" bestFit="1" customWidth="1"/>
  </cols>
  <sheetData>
    <row r="3" spans="1:6" ht="21" x14ac:dyDescent="0.25">
      <c r="A3" s="28" t="s">
        <v>64</v>
      </c>
    </row>
    <row r="4" spans="1:6" ht="21" x14ac:dyDescent="0.25">
      <c r="A4" s="28" t="s">
        <v>73</v>
      </c>
    </row>
    <row r="5" spans="1:6" x14ac:dyDescent="0.25">
      <c r="A5" s="105" t="s">
        <v>65</v>
      </c>
      <c r="B5" s="106"/>
      <c r="C5" s="106"/>
      <c r="D5" s="106"/>
      <c r="E5" s="106"/>
      <c r="F5" s="29"/>
    </row>
    <row r="6" spans="1:6" x14ac:dyDescent="0.25">
      <c r="A6" s="30" t="s">
        <v>66</v>
      </c>
      <c r="B6" s="31" t="s">
        <v>67</v>
      </c>
      <c r="C6" s="31"/>
      <c r="D6" s="32" t="s">
        <v>68</v>
      </c>
      <c r="E6" s="31"/>
      <c r="F6" s="33"/>
    </row>
    <row r="7" spans="1:6" x14ac:dyDescent="0.25">
      <c r="A7" s="34"/>
      <c r="B7" s="35"/>
      <c r="C7" s="36"/>
      <c r="D7" s="37" t="e">
        <f>A7/B7</f>
        <v>#DIV/0!</v>
      </c>
      <c r="E7" s="36"/>
      <c r="F7" s="38"/>
    </row>
    <row r="8" spans="1:6" x14ac:dyDescent="0.25">
      <c r="A8" s="39"/>
      <c r="B8" s="40"/>
      <c r="C8" s="31"/>
      <c r="D8" s="39"/>
      <c r="E8" s="31"/>
      <c r="F8" s="31"/>
    </row>
    <row r="9" spans="1:6" x14ac:dyDescent="0.25">
      <c r="A9" s="31"/>
      <c r="B9" s="31"/>
      <c r="C9" s="31"/>
      <c r="D9" s="31"/>
      <c r="E9" s="31"/>
      <c r="F9" s="31"/>
    </row>
    <row r="10" spans="1:6" x14ac:dyDescent="0.25">
      <c r="A10" s="105" t="s">
        <v>69</v>
      </c>
      <c r="B10" s="106"/>
      <c r="C10" s="106"/>
      <c r="D10" s="106"/>
      <c r="E10" s="106"/>
      <c r="F10" s="29"/>
    </row>
    <row r="11" spans="1:6" x14ac:dyDescent="0.25">
      <c r="A11" s="30" t="s">
        <v>66</v>
      </c>
      <c r="B11" s="31" t="s">
        <v>67</v>
      </c>
      <c r="C11" s="31"/>
      <c r="D11" s="32" t="s">
        <v>68</v>
      </c>
      <c r="E11" s="31"/>
      <c r="F11" s="33"/>
    </row>
    <row r="12" spans="1:6" x14ac:dyDescent="0.25">
      <c r="A12" s="34"/>
      <c r="B12" s="35"/>
      <c r="C12" s="36"/>
      <c r="D12" s="37" t="e">
        <f>A12/B12</f>
        <v>#DIV/0!</v>
      </c>
      <c r="E12" s="36"/>
      <c r="F12" s="38"/>
    </row>
    <row r="13" spans="1:6" x14ac:dyDescent="0.25">
      <c r="A13" s="31"/>
      <c r="B13" s="31"/>
      <c r="C13" s="31"/>
      <c r="D13" s="31"/>
      <c r="E13" s="31"/>
      <c r="F13" s="31"/>
    </row>
    <row r="14" spans="1:6" x14ac:dyDescent="0.25">
      <c r="A14" s="105" t="s">
        <v>195</v>
      </c>
      <c r="B14" s="106"/>
      <c r="C14" s="106"/>
      <c r="D14" s="106"/>
      <c r="E14" s="106"/>
      <c r="F14" s="29"/>
    </row>
    <row r="15" spans="1:6" x14ac:dyDescent="0.25">
      <c r="A15" s="30" t="s">
        <v>66</v>
      </c>
      <c r="B15" s="31" t="s">
        <v>67</v>
      </c>
      <c r="C15" s="31"/>
      <c r="D15" s="32" t="s">
        <v>68</v>
      </c>
      <c r="E15" s="31"/>
      <c r="F15" s="33"/>
    </row>
    <row r="16" spans="1:6" x14ac:dyDescent="0.25">
      <c r="A16" s="34"/>
      <c r="B16" s="35"/>
      <c r="C16" s="36"/>
      <c r="D16" s="37" t="e">
        <f>A16/B16</f>
        <v>#DIV/0!</v>
      </c>
      <c r="E16" s="36"/>
      <c r="F16" s="38"/>
    </row>
    <row r="17" spans="1:6" x14ac:dyDescent="0.25">
      <c r="A17" s="31"/>
      <c r="B17" s="31"/>
      <c r="C17" s="31"/>
      <c r="D17" s="31"/>
      <c r="E17" s="31"/>
      <c r="F17" s="31"/>
    </row>
    <row r="18" spans="1:6" x14ac:dyDescent="0.25">
      <c r="A18" s="105" t="s">
        <v>196</v>
      </c>
      <c r="B18" s="106"/>
      <c r="C18" s="106"/>
      <c r="D18" s="106"/>
      <c r="E18" s="106"/>
      <c r="F18" s="29"/>
    </row>
    <row r="19" spans="1:6" x14ac:dyDescent="0.25">
      <c r="A19" s="30" t="s">
        <v>66</v>
      </c>
      <c r="B19" s="31" t="s">
        <v>67</v>
      </c>
      <c r="C19" s="31"/>
      <c r="D19" s="32" t="s">
        <v>68</v>
      </c>
      <c r="E19" s="31"/>
      <c r="F19" s="33"/>
    </row>
    <row r="20" spans="1:6" x14ac:dyDescent="0.25">
      <c r="A20" s="34"/>
      <c r="B20" s="35"/>
      <c r="C20" s="36"/>
      <c r="D20" s="37" t="e">
        <f>A20/B20</f>
        <v>#DIV/0!</v>
      </c>
      <c r="E20" s="36"/>
      <c r="F20" s="38"/>
    </row>
    <row r="21" spans="1:6" x14ac:dyDescent="0.25">
      <c r="A21" s="31"/>
      <c r="B21" s="31"/>
      <c r="C21" s="31"/>
      <c r="D21" s="31"/>
      <c r="E21" s="31"/>
      <c r="F21" s="31"/>
    </row>
    <row r="22" spans="1:6" x14ac:dyDescent="0.25">
      <c r="A22" s="105" t="s">
        <v>70</v>
      </c>
      <c r="B22" s="106"/>
      <c r="C22" s="106"/>
      <c r="D22" s="106"/>
      <c r="E22" s="106"/>
      <c r="F22" s="29"/>
    </row>
    <row r="23" spans="1:6" x14ac:dyDescent="0.25">
      <c r="A23" s="30" t="s">
        <v>66</v>
      </c>
      <c r="B23" s="31" t="s">
        <v>67</v>
      </c>
      <c r="C23" s="31"/>
      <c r="D23" s="32" t="s">
        <v>71</v>
      </c>
      <c r="E23" s="31"/>
      <c r="F23" s="33"/>
    </row>
    <row r="24" spans="1:6" x14ac:dyDescent="0.25">
      <c r="A24" s="85"/>
      <c r="B24" s="84"/>
      <c r="C24" s="36"/>
      <c r="D24" s="37" t="e">
        <f>A24/B24</f>
        <v>#DIV/0!</v>
      </c>
      <c r="E24" s="36"/>
      <c r="F24" s="38"/>
    </row>
    <row r="25" spans="1:6" x14ac:dyDescent="0.25">
      <c r="A25" s="31"/>
      <c r="B25" s="31"/>
      <c r="C25" s="31"/>
      <c r="D25" s="31"/>
      <c r="E25" s="31"/>
      <c r="F25" s="31"/>
    </row>
    <row r="26" spans="1:6" x14ac:dyDescent="0.25">
      <c r="A26" s="105" t="s">
        <v>72</v>
      </c>
      <c r="B26" s="106"/>
      <c r="C26" s="106"/>
      <c r="D26" s="106"/>
      <c r="E26" s="106"/>
      <c r="F26" s="29"/>
    </row>
    <row r="27" spans="1:6" x14ac:dyDescent="0.25">
      <c r="A27" s="30" t="s">
        <v>66</v>
      </c>
      <c r="B27" s="31" t="s">
        <v>199</v>
      </c>
      <c r="C27" s="31"/>
      <c r="D27" s="32" t="s">
        <v>198</v>
      </c>
      <c r="E27" s="31"/>
      <c r="F27" s="33"/>
    </row>
    <row r="28" spans="1:6" x14ac:dyDescent="0.25">
      <c r="A28" s="85"/>
      <c r="B28" s="84"/>
      <c r="C28" s="36"/>
      <c r="D28" s="37" t="e">
        <f>A28/B28</f>
        <v>#DIV/0!</v>
      </c>
      <c r="E28" s="36"/>
      <c r="F28" s="38"/>
    </row>
    <row r="30" spans="1:6" x14ac:dyDescent="0.25">
      <c r="A30" s="104" t="s">
        <v>197</v>
      </c>
      <c r="B30" s="104"/>
      <c r="C30" s="104"/>
      <c r="D30" s="104"/>
      <c r="E30" s="104"/>
      <c r="F30" s="104"/>
    </row>
    <row r="31" spans="1:6" x14ac:dyDescent="0.25">
      <c r="A31" s="57" t="s">
        <v>66</v>
      </c>
      <c r="B31" s="57" t="s">
        <v>199</v>
      </c>
      <c r="C31" s="57"/>
      <c r="D31" s="78" t="s">
        <v>198</v>
      </c>
      <c r="E31" s="57"/>
      <c r="F31" s="57"/>
    </row>
    <row r="32" spans="1:6" x14ac:dyDescent="0.25">
      <c r="A32" s="86"/>
      <c r="B32" s="86"/>
      <c r="C32" s="57"/>
      <c r="D32" s="87" t="e">
        <f>A32/B32</f>
        <v>#DIV/0!</v>
      </c>
      <c r="E32" s="57"/>
      <c r="F32" s="57"/>
    </row>
    <row r="34" spans="1:6" x14ac:dyDescent="0.25">
      <c r="A34" s="100" t="s">
        <v>206</v>
      </c>
      <c r="B34" s="101">
        <v>10000</v>
      </c>
      <c r="C34" s="102" t="s">
        <v>207</v>
      </c>
      <c r="D34" s="102" t="s">
        <v>208</v>
      </c>
      <c r="E34" s="102"/>
      <c r="F34" s="102"/>
    </row>
  </sheetData>
  <mergeCells count="7">
    <mergeCell ref="A30:F30"/>
    <mergeCell ref="A26:E26"/>
    <mergeCell ref="A5:E5"/>
    <mergeCell ref="A10:E10"/>
    <mergeCell ref="A14:E14"/>
    <mergeCell ref="A18:E18"/>
    <mergeCell ref="A22:E22"/>
  </mergeCells>
  <pageMargins left="0.7" right="0.7" top="0.78740157499999996" bottom="0.78740157499999996" header="0.3" footer="0.3"/>
  <pageSetup paperSize="9"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FDD093-807B-44C2-B84F-339D69E19346}">
  <sheetPr>
    <pageSetUpPr fitToPage="1"/>
  </sheetPr>
  <dimension ref="A1:K69"/>
  <sheetViews>
    <sheetView tabSelected="1" topLeftCell="A12" workbookViewId="0">
      <selection activeCell="F13" sqref="F13"/>
    </sheetView>
  </sheetViews>
  <sheetFormatPr baseColWidth="10" defaultRowHeight="15" x14ac:dyDescent="0.25"/>
  <cols>
    <col min="7" max="7" width="42.5703125" bestFit="1" customWidth="1"/>
    <col min="14" max="14" width="4.28515625" customWidth="1"/>
    <col min="15" max="15" width="2.140625" customWidth="1"/>
    <col min="17" max="17" width="42.5703125" bestFit="1" customWidth="1"/>
  </cols>
  <sheetData>
    <row r="1" spans="1:11" ht="15.75" x14ac:dyDescent="0.25">
      <c r="A1" s="107" t="s">
        <v>0</v>
      </c>
      <c r="B1" s="107"/>
      <c r="C1" s="107"/>
      <c r="D1" s="107"/>
      <c r="E1" s="107"/>
      <c r="F1" s="107"/>
    </row>
    <row r="2" spans="1:11" ht="15.75" x14ac:dyDescent="0.25">
      <c r="A2" s="2" t="s">
        <v>24</v>
      </c>
      <c r="B2" s="2"/>
      <c r="C2" s="2"/>
      <c r="D2" s="2"/>
      <c r="E2" s="2"/>
      <c r="F2" s="12"/>
      <c r="G2" s="11"/>
    </row>
    <row r="3" spans="1:11" ht="15.75" customHeight="1" x14ac:dyDescent="0.25">
      <c r="A3" s="2" t="s">
        <v>25</v>
      </c>
      <c r="B3" s="2"/>
      <c r="C3" s="2"/>
      <c r="D3" s="2"/>
      <c r="E3" s="108"/>
      <c r="F3" s="108"/>
    </row>
    <row r="4" spans="1:11" ht="15.75" x14ac:dyDescent="0.25">
      <c r="A4" s="110" t="s">
        <v>187</v>
      </c>
      <c r="B4" s="110"/>
      <c r="C4" s="110"/>
      <c r="D4" s="110"/>
      <c r="E4" s="110"/>
      <c r="F4" s="110"/>
    </row>
    <row r="5" spans="1:11" ht="15.75" x14ac:dyDescent="0.25">
      <c r="A5" s="60"/>
      <c r="B5" s="60"/>
      <c r="C5" s="60"/>
      <c r="D5" s="60"/>
      <c r="E5" s="60"/>
      <c r="F5" s="60"/>
    </row>
    <row r="6" spans="1:11" ht="15.75" x14ac:dyDescent="0.25">
      <c r="A6" s="109" t="s">
        <v>167</v>
      </c>
      <c r="B6" s="109"/>
      <c r="C6" s="109"/>
      <c r="D6" s="109"/>
      <c r="E6" s="109"/>
      <c r="F6" s="12"/>
    </row>
    <row r="7" spans="1:11" x14ac:dyDescent="0.25">
      <c r="A7" s="51" t="s">
        <v>168</v>
      </c>
      <c r="B7" s="49" t="s">
        <v>1</v>
      </c>
      <c r="C7" s="49" t="s">
        <v>2</v>
      </c>
      <c r="D7" s="49" t="s">
        <v>3</v>
      </c>
      <c r="E7" s="50" t="s">
        <v>4</v>
      </c>
    </row>
    <row r="8" spans="1:11" x14ac:dyDescent="0.25">
      <c r="A8" s="7" t="s">
        <v>5</v>
      </c>
      <c r="B8" s="9"/>
      <c r="C8" s="7"/>
      <c r="D8" s="9">
        <f>Raumbuch!C6+Raumbuch!C7+Raumbuch!C8+Raumbuch!C9+Raumbuch!C10</f>
        <v>584.43849999999998</v>
      </c>
      <c r="E8" s="8"/>
    </row>
    <row r="9" spans="1:11" x14ac:dyDescent="0.25">
      <c r="A9" s="7" t="s">
        <v>6</v>
      </c>
      <c r="B9" s="9">
        <f>Raumbuch!C13</f>
        <v>70.75500000000001</v>
      </c>
      <c r="C9" s="7"/>
      <c r="D9" s="7"/>
      <c r="E9" s="8"/>
      <c r="G9" s="48"/>
    </row>
    <row r="10" spans="1:11" x14ac:dyDescent="0.25">
      <c r="A10" s="7" t="s">
        <v>7</v>
      </c>
      <c r="B10" s="9">
        <f>Raumbuch!C14+Raumbuch!C15+Raumbuch!C16</f>
        <v>553.70029999999997</v>
      </c>
      <c r="C10" s="7"/>
      <c r="D10" s="7"/>
      <c r="E10" s="8"/>
    </row>
    <row r="11" spans="1:11" x14ac:dyDescent="0.25">
      <c r="A11" s="7" t="s">
        <v>8</v>
      </c>
      <c r="B11" s="46">
        <f>Raumbuch!C17+Raumbuch!C18</f>
        <v>228.85509999999999</v>
      </c>
      <c r="C11" s="7"/>
      <c r="D11" s="7"/>
      <c r="E11" s="8"/>
    </row>
    <row r="12" spans="1:11" x14ac:dyDescent="0.25">
      <c r="A12" s="7" t="s">
        <v>9</v>
      </c>
      <c r="B12" s="9">
        <f>Raumbuch!C19+Raumbuch!C21</f>
        <v>597.11369999999999</v>
      </c>
      <c r="C12" s="7"/>
      <c r="D12" s="7"/>
      <c r="E12" s="8">
        <f>Raumbuch!C20</f>
        <v>135.5171</v>
      </c>
    </row>
    <row r="13" spans="1:11" x14ac:dyDescent="0.25">
      <c r="A13" s="7" t="s">
        <v>10</v>
      </c>
      <c r="B13" s="9">
        <f>Raumbuch!C22</f>
        <v>206.10330000000002</v>
      </c>
      <c r="C13" s="7"/>
      <c r="D13" s="7"/>
      <c r="E13" s="8">
        <f>Raumbuch!C23</f>
        <v>40.104900000000001</v>
      </c>
    </row>
    <row r="14" spans="1:11" ht="15.75" x14ac:dyDescent="0.25">
      <c r="A14" s="7" t="s">
        <v>11</v>
      </c>
      <c r="B14" s="9">
        <f>Raumbuch!C26+Raumbuch!C25+Raumbuch!C24</f>
        <v>119.69040000000001</v>
      </c>
      <c r="C14" s="7"/>
      <c r="D14" s="7"/>
      <c r="E14" s="8"/>
      <c r="I14" s="15"/>
      <c r="J14" s="3"/>
      <c r="K14" s="3"/>
    </row>
    <row r="15" spans="1:11" ht="15.75" x14ac:dyDescent="0.25">
      <c r="A15" s="7" t="s">
        <v>12</v>
      </c>
      <c r="B15" s="9">
        <f>Raumbuch!C27+Raumbuch!C28+Raumbuch!C29</f>
        <v>436.33900000000006</v>
      </c>
      <c r="C15" s="7"/>
      <c r="D15" s="7"/>
      <c r="E15" s="8"/>
      <c r="I15" s="15"/>
      <c r="J15" s="3"/>
      <c r="K15" s="3"/>
    </row>
    <row r="16" spans="1:11" ht="15" customHeight="1" x14ac:dyDescent="0.25">
      <c r="A16" s="7" t="s">
        <v>13</v>
      </c>
      <c r="B16" s="9">
        <f>Raumbuch!C30</f>
        <v>348.49</v>
      </c>
      <c r="C16" s="7"/>
      <c r="D16" s="7"/>
      <c r="E16" s="8"/>
    </row>
    <row r="17" spans="1:7" x14ac:dyDescent="0.25">
      <c r="A17" s="7" t="s">
        <v>14</v>
      </c>
      <c r="B17" s="9">
        <f>Raumbuch!C31+Raumbuch!C32+Raumbuch!C33+Raumbuch!C34+Raumbuch!C35+Raumbuch!C36+Raumbuch!C37</f>
        <v>1297.7121999999999</v>
      </c>
      <c r="C17" s="7"/>
      <c r="D17" s="7"/>
      <c r="E17" s="8"/>
    </row>
    <row r="18" spans="1:7" x14ac:dyDescent="0.25">
      <c r="A18" s="7" t="s">
        <v>15</v>
      </c>
      <c r="B18" s="9">
        <f>Raumbuch!C38+Raumbuch!C39+Raumbuch!C40</f>
        <v>297.14820000000003</v>
      </c>
      <c r="C18" s="7"/>
      <c r="D18" s="7"/>
      <c r="E18" s="8"/>
    </row>
    <row r="19" spans="1:7" x14ac:dyDescent="0.25">
      <c r="A19" s="57" t="s">
        <v>175</v>
      </c>
      <c r="B19" s="9">
        <f>Raumbuch!C41</f>
        <v>120.99</v>
      </c>
      <c r="C19" s="57"/>
      <c r="D19" s="57"/>
      <c r="E19" s="8"/>
    </row>
    <row r="20" spans="1:7" x14ac:dyDescent="0.25">
      <c r="A20" s="7" t="s">
        <v>16</v>
      </c>
      <c r="B20" s="9">
        <f>Raumbuch!C42+Raumbuch!C43</f>
        <v>70.45</v>
      </c>
      <c r="C20" s="7"/>
      <c r="D20" s="7"/>
      <c r="E20" s="8"/>
    </row>
    <row r="21" spans="1:7" x14ac:dyDescent="0.25">
      <c r="A21" s="7" t="s">
        <v>17</v>
      </c>
      <c r="B21" s="9">
        <f>Raumbuch!C44</f>
        <v>30.916800000000002</v>
      </c>
      <c r="C21" s="7"/>
      <c r="D21" s="7"/>
      <c r="E21" s="8"/>
    </row>
    <row r="22" spans="1:7" x14ac:dyDescent="0.25">
      <c r="A22" s="7" t="s">
        <v>18</v>
      </c>
      <c r="B22" s="9">
        <v>77.91</v>
      </c>
      <c r="C22" s="7"/>
      <c r="D22" s="7"/>
      <c r="E22" s="8"/>
    </row>
    <row r="23" spans="1:7" x14ac:dyDescent="0.25">
      <c r="A23" s="7" t="s">
        <v>19</v>
      </c>
      <c r="B23" s="9">
        <f>Raumbuch!C46+Raumbuch!C47+Raumbuch!C48+Raumbuch!C49+Raumbuch!C50</f>
        <v>435.98499999999996</v>
      </c>
      <c r="C23" s="7"/>
      <c r="D23" s="7"/>
      <c r="E23" s="8"/>
    </row>
    <row r="24" spans="1:7" x14ac:dyDescent="0.25">
      <c r="A24" s="7" t="s">
        <v>20</v>
      </c>
      <c r="B24" s="9"/>
      <c r="C24" s="7"/>
      <c r="D24" s="9">
        <f>Raumbuch!C51+Raumbuch!C52+Raumbuch!C53+Raumbuch!C54+Raumbuch!C55+Raumbuch!C56</f>
        <v>435.35069999999996</v>
      </c>
      <c r="E24" s="8"/>
    </row>
    <row r="25" spans="1:7" x14ac:dyDescent="0.25">
      <c r="A25" s="7" t="s">
        <v>21</v>
      </c>
      <c r="B25" s="9"/>
      <c r="C25" s="7"/>
      <c r="D25" s="7"/>
      <c r="E25" s="8">
        <f>Raumbuch!C57+Raumbuch!C58+Raumbuch!C59</f>
        <v>260.32209999999998</v>
      </c>
    </row>
    <row r="26" spans="1:7" x14ac:dyDescent="0.25">
      <c r="A26" s="10"/>
      <c r="B26" s="54">
        <f>SUM(B8:B25)</f>
        <v>4892.1589999999987</v>
      </c>
      <c r="C26" s="55">
        <f>SUM(C8:C25)</f>
        <v>0</v>
      </c>
      <c r="D26" s="54">
        <f>SUM(D8:D25)</f>
        <v>1019.7891999999999</v>
      </c>
      <c r="E26" s="54">
        <f>SUM(E8:E25)</f>
        <v>435.94409999999999</v>
      </c>
      <c r="F26" s="96">
        <f>B26+C26+D26+E26</f>
        <v>6347.8922999999986</v>
      </c>
      <c r="G26" s="97" t="s">
        <v>170</v>
      </c>
    </row>
    <row r="27" spans="1:7" x14ac:dyDescent="0.25">
      <c r="A27" s="7"/>
      <c r="B27" s="7"/>
      <c r="C27" s="7"/>
      <c r="D27" s="7"/>
      <c r="E27" s="8"/>
      <c r="F27" s="98"/>
      <c r="G27" s="99"/>
    </row>
    <row r="28" spans="1:7" x14ac:dyDescent="0.25">
      <c r="A28" s="51" t="s">
        <v>169</v>
      </c>
      <c r="B28" s="49" t="s">
        <v>1</v>
      </c>
      <c r="C28" s="49" t="s">
        <v>2</v>
      </c>
      <c r="D28" s="49" t="s">
        <v>3</v>
      </c>
      <c r="E28" s="50" t="s">
        <v>4</v>
      </c>
      <c r="F28" s="98"/>
      <c r="G28" s="99"/>
    </row>
    <row r="29" spans="1:7" x14ac:dyDescent="0.25">
      <c r="A29" s="7" t="s">
        <v>22</v>
      </c>
      <c r="B29" s="7">
        <f>Raumbuch!C2</f>
        <v>163.13400000000001</v>
      </c>
      <c r="C29" s="7"/>
      <c r="D29" s="7"/>
      <c r="E29" s="8"/>
      <c r="F29" s="98"/>
      <c r="G29" s="99"/>
    </row>
    <row r="30" spans="1:7" x14ac:dyDescent="0.25">
      <c r="A30" s="7" t="s">
        <v>23</v>
      </c>
      <c r="B30" s="9">
        <f>Raumbuch!C4+Raumbuch!C3+Raumbuch!C5</f>
        <v>533.22260000000006</v>
      </c>
      <c r="C30" s="7"/>
      <c r="D30" s="7"/>
      <c r="E30" s="8"/>
      <c r="F30" s="98"/>
      <c r="G30" s="99"/>
    </row>
    <row r="31" spans="1:7" x14ac:dyDescent="0.25">
      <c r="A31" s="10"/>
      <c r="B31" s="54">
        <f>SUM(B29:B30)</f>
        <v>696.35660000000007</v>
      </c>
      <c r="C31" s="10"/>
      <c r="D31" s="10"/>
      <c r="E31" s="54">
        <f>SUM(E29:E30)</f>
        <v>0</v>
      </c>
      <c r="F31" s="96">
        <f>SUM(B31:E31)</f>
        <v>696.35660000000007</v>
      </c>
      <c r="G31" s="97" t="s">
        <v>171</v>
      </c>
    </row>
    <row r="32" spans="1:7" x14ac:dyDescent="0.25">
      <c r="A32" s="7"/>
      <c r="B32" s="7"/>
      <c r="C32" s="7"/>
      <c r="D32" s="7"/>
      <c r="E32" s="8"/>
      <c r="F32" s="98"/>
      <c r="G32" s="99"/>
    </row>
    <row r="33" spans="1:7" x14ac:dyDescent="0.25">
      <c r="B33" s="41">
        <f>B26+B31</f>
        <v>5588.5155999999988</v>
      </c>
      <c r="D33" s="41">
        <f>D26</f>
        <v>1019.7891999999999</v>
      </c>
      <c r="E33" s="41">
        <f>E26</f>
        <v>435.94409999999999</v>
      </c>
      <c r="F33" s="96">
        <f>F26+F31</f>
        <v>7044.2488999999987</v>
      </c>
      <c r="G33" s="97" t="s">
        <v>204</v>
      </c>
    </row>
    <row r="34" spans="1:7" ht="15.75" thickBot="1" x14ac:dyDescent="0.3"/>
    <row r="35" spans="1:7" ht="16.5" thickTop="1" thickBot="1" x14ac:dyDescent="0.3">
      <c r="A35" s="61" t="s">
        <v>190</v>
      </c>
      <c r="B35" s="62" t="s">
        <v>193</v>
      </c>
    </row>
    <row r="36" spans="1:7" ht="15.75" thickBot="1" x14ac:dyDescent="0.3">
      <c r="A36" s="63" t="s">
        <v>188</v>
      </c>
      <c r="B36" s="64">
        <f>Raumbuch!C60+Raumbuch!C61+Raumbuch!C62+Raumbuch!C63</f>
        <v>104.69199999999999</v>
      </c>
    </row>
    <row r="37" spans="1:7" ht="15.75" thickBot="1" x14ac:dyDescent="0.3">
      <c r="A37" s="65" t="s">
        <v>189</v>
      </c>
      <c r="B37" s="66">
        <f>Raumbuch!C64+Raumbuch!C65+Raumbuch!C66+Raumbuch!C67+Raumbuch!C68+Raumbuch!C69+Raumbuch!C70</f>
        <v>1780.2840000000003</v>
      </c>
    </row>
    <row r="38" spans="1:7" ht="15.75" thickTop="1" x14ac:dyDescent="0.25">
      <c r="B38" s="88">
        <f>SUM(B36:B37)</f>
        <v>1884.9760000000003</v>
      </c>
    </row>
    <row r="40" spans="1:7" x14ac:dyDescent="0.25">
      <c r="B40" s="89">
        <f>F33+B38</f>
        <v>8929.2248999999993</v>
      </c>
    </row>
    <row r="54" spans="1:7" ht="15" customHeight="1" x14ac:dyDescent="0.25">
      <c r="G54" s="17"/>
    </row>
    <row r="55" spans="1:7" x14ac:dyDescent="0.25">
      <c r="G55" s="17"/>
    </row>
    <row r="56" spans="1:7" x14ac:dyDescent="0.25">
      <c r="G56" s="17"/>
    </row>
    <row r="57" spans="1:7" x14ac:dyDescent="0.25">
      <c r="G57" s="17"/>
    </row>
    <row r="58" spans="1:7" x14ac:dyDescent="0.25">
      <c r="G58" s="17"/>
    </row>
    <row r="59" spans="1:7" x14ac:dyDescent="0.25">
      <c r="G59" s="17"/>
    </row>
    <row r="60" spans="1:7" x14ac:dyDescent="0.25">
      <c r="G60" s="17"/>
    </row>
    <row r="61" spans="1:7" x14ac:dyDescent="0.25">
      <c r="G61" s="17"/>
    </row>
    <row r="62" spans="1:7" x14ac:dyDescent="0.25">
      <c r="G62" s="17"/>
    </row>
    <row r="63" spans="1:7" x14ac:dyDescent="0.25">
      <c r="G63" s="17"/>
    </row>
    <row r="64" spans="1:7" x14ac:dyDescent="0.25">
      <c r="A64" s="18"/>
      <c r="B64" s="18"/>
      <c r="C64" s="18"/>
      <c r="D64" s="18"/>
      <c r="E64" s="18"/>
      <c r="F64" s="18"/>
      <c r="G64" s="17"/>
    </row>
    <row r="65" spans="1:7" x14ac:dyDescent="0.25">
      <c r="A65" s="18"/>
      <c r="B65" s="18"/>
      <c r="C65" s="18"/>
      <c r="D65" s="18"/>
      <c r="E65" s="18"/>
      <c r="F65" s="18"/>
      <c r="G65" s="17"/>
    </row>
    <row r="66" spans="1:7" x14ac:dyDescent="0.25">
      <c r="A66" s="18"/>
      <c r="B66" s="18"/>
      <c r="C66" s="18"/>
      <c r="D66" s="18"/>
      <c r="E66" s="18"/>
      <c r="F66" s="18"/>
      <c r="G66" s="17"/>
    </row>
    <row r="67" spans="1:7" x14ac:dyDescent="0.25">
      <c r="A67" s="18"/>
      <c r="B67" s="18"/>
      <c r="C67" s="18"/>
      <c r="D67" s="18"/>
      <c r="E67" s="18"/>
      <c r="F67" s="18"/>
      <c r="G67" s="17"/>
    </row>
    <row r="68" spans="1:7" x14ac:dyDescent="0.25">
      <c r="A68" s="17"/>
      <c r="B68" s="17"/>
      <c r="C68" s="17"/>
      <c r="D68" s="17"/>
      <c r="E68" s="17"/>
      <c r="F68" s="17"/>
      <c r="G68" s="17"/>
    </row>
    <row r="69" spans="1:7" x14ac:dyDescent="0.25">
      <c r="A69" s="17"/>
      <c r="B69" s="17"/>
      <c r="C69" s="17"/>
      <c r="D69" s="17"/>
      <c r="E69" s="17"/>
      <c r="F69" s="17"/>
      <c r="G69" s="17"/>
    </row>
  </sheetData>
  <mergeCells count="4">
    <mergeCell ref="A1:F1"/>
    <mergeCell ref="E3:F3"/>
    <mergeCell ref="A6:E6"/>
    <mergeCell ref="A4:F4"/>
  </mergeCells>
  <pageMargins left="0.7" right="0.7" top="0.78740157499999996" bottom="0.78740157499999996" header="0.3" footer="0.3"/>
  <pageSetup paperSize="9" scale="78"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BC65-60D4-447C-A699-34571CB35D12}">
  <sheetPr>
    <pageSetUpPr fitToPage="1"/>
  </sheetPr>
  <dimension ref="A1:H70"/>
  <sheetViews>
    <sheetView tabSelected="1" workbookViewId="0">
      <selection activeCell="F13" sqref="F13"/>
    </sheetView>
  </sheetViews>
  <sheetFormatPr baseColWidth="10" defaultRowHeight="15" x14ac:dyDescent="0.25"/>
  <cols>
    <col min="1" max="1" width="19" customWidth="1"/>
    <col min="2" max="2" width="12.5703125" customWidth="1"/>
    <col min="3" max="3" width="21.42578125" customWidth="1"/>
    <col min="4" max="4" width="18.42578125" bestFit="1" customWidth="1"/>
    <col min="5" max="5" width="27.42578125" bestFit="1" customWidth="1"/>
    <col min="6" max="6" width="30.140625" bestFit="1" customWidth="1"/>
  </cols>
  <sheetData>
    <row r="1" spans="1:8" x14ac:dyDescent="0.25">
      <c r="A1" s="43" t="s">
        <v>163</v>
      </c>
      <c r="B1" s="43" t="s">
        <v>161</v>
      </c>
      <c r="C1" s="44" t="s">
        <v>164</v>
      </c>
      <c r="D1" s="43" t="s">
        <v>162</v>
      </c>
      <c r="E1" s="43" t="s">
        <v>74</v>
      </c>
      <c r="F1" s="43" t="s">
        <v>165</v>
      </c>
    </row>
    <row r="2" spans="1:8" x14ac:dyDescent="0.25">
      <c r="A2" s="42" t="s">
        <v>77</v>
      </c>
      <c r="B2" s="42" t="s">
        <v>78</v>
      </c>
      <c r="C2" s="45">
        <v>163.13400000000001</v>
      </c>
      <c r="D2" s="42" t="s">
        <v>79</v>
      </c>
      <c r="E2" s="42" t="s">
        <v>76</v>
      </c>
      <c r="F2" s="42" t="s">
        <v>80</v>
      </c>
    </row>
    <row r="3" spans="1:8" x14ac:dyDescent="0.25">
      <c r="A3" s="42" t="s">
        <v>81</v>
      </c>
      <c r="B3" s="42" t="s">
        <v>82</v>
      </c>
      <c r="C3" s="45">
        <v>345.08340000000004</v>
      </c>
      <c r="D3" s="42" t="s">
        <v>83</v>
      </c>
      <c r="E3" s="42" t="s">
        <v>76</v>
      </c>
      <c r="F3" s="42"/>
      <c r="G3" s="42"/>
      <c r="H3" s="42"/>
    </row>
    <row r="4" spans="1:8" x14ac:dyDescent="0.25">
      <c r="A4" s="42" t="s">
        <v>81</v>
      </c>
      <c r="B4" s="42" t="s">
        <v>84</v>
      </c>
      <c r="C4" s="45">
        <v>16.006</v>
      </c>
      <c r="D4" s="42" t="s">
        <v>79</v>
      </c>
      <c r="E4" s="42" t="s">
        <v>76</v>
      </c>
      <c r="F4" s="42" t="s">
        <v>85</v>
      </c>
      <c r="G4" s="42"/>
      <c r="H4" s="42"/>
    </row>
    <row r="5" spans="1:8" x14ac:dyDescent="0.25">
      <c r="A5" s="42" t="s">
        <v>81</v>
      </c>
      <c r="B5" s="42" t="s">
        <v>86</v>
      </c>
      <c r="C5" s="45">
        <v>172.13320000000002</v>
      </c>
      <c r="D5" s="42" t="s">
        <v>83</v>
      </c>
      <c r="E5" s="42" t="s">
        <v>76</v>
      </c>
      <c r="F5" s="42"/>
      <c r="G5" s="42"/>
      <c r="H5" s="42"/>
    </row>
    <row r="6" spans="1:8" x14ac:dyDescent="0.25">
      <c r="A6" s="42" t="s">
        <v>87</v>
      </c>
      <c r="B6" s="42" t="s">
        <v>88</v>
      </c>
      <c r="C6" s="45">
        <v>378.23770000000002</v>
      </c>
      <c r="D6" s="42" t="s">
        <v>89</v>
      </c>
      <c r="E6" s="42" t="s">
        <v>75</v>
      </c>
      <c r="F6" s="42" t="s">
        <v>90</v>
      </c>
      <c r="G6" s="42"/>
      <c r="H6" s="42"/>
    </row>
    <row r="7" spans="1:8" x14ac:dyDescent="0.25">
      <c r="A7" s="42" t="s">
        <v>87</v>
      </c>
      <c r="B7" s="42" t="s">
        <v>91</v>
      </c>
      <c r="C7" s="45">
        <v>29.531200000000002</v>
      </c>
      <c r="D7" s="42" t="s">
        <v>83</v>
      </c>
      <c r="E7" s="42" t="s">
        <v>75</v>
      </c>
      <c r="F7" s="42" t="s">
        <v>90</v>
      </c>
      <c r="G7" s="42"/>
      <c r="H7" s="42"/>
    </row>
    <row r="8" spans="1:8" x14ac:dyDescent="0.25">
      <c r="A8" s="42" t="s">
        <v>87</v>
      </c>
      <c r="B8" s="42" t="s">
        <v>166</v>
      </c>
      <c r="C8" s="45">
        <v>14.53</v>
      </c>
      <c r="D8" s="42" t="s">
        <v>83</v>
      </c>
      <c r="E8" s="42" t="s">
        <v>75</v>
      </c>
      <c r="F8" s="42" t="s">
        <v>90</v>
      </c>
      <c r="G8" s="42"/>
      <c r="H8" s="42"/>
    </row>
    <row r="9" spans="1:8" x14ac:dyDescent="0.25">
      <c r="A9" s="42" t="s">
        <v>87</v>
      </c>
      <c r="B9" s="42" t="s">
        <v>92</v>
      </c>
      <c r="C9" s="45">
        <v>28.662400000000002</v>
      </c>
      <c r="D9" s="42" t="s">
        <v>89</v>
      </c>
      <c r="E9" s="42" t="s">
        <v>75</v>
      </c>
      <c r="F9" s="42" t="s">
        <v>90</v>
      </c>
      <c r="G9" s="42"/>
      <c r="H9" s="42"/>
    </row>
    <row r="10" spans="1:8" x14ac:dyDescent="0.25">
      <c r="A10" s="42" t="s">
        <v>87</v>
      </c>
      <c r="B10" s="42" t="s">
        <v>93</v>
      </c>
      <c r="C10" s="45">
        <v>133.47720000000001</v>
      </c>
      <c r="D10" s="42" t="s">
        <v>83</v>
      </c>
      <c r="E10" s="42" t="s">
        <v>75</v>
      </c>
      <c r="F10" s="42" t="s">
        <v>90</v>
      </c>
      <c r="G10" s="42"/>
      <c r="H10" s="42"/>
    </row>
    <row r="11" spans="1:8" x14ac:dyDescent="0.25">
      <c r="A11" s="42" t="s">
        <v>94</v>
      </c>
      <c r="B11" s="42" t="s">
        <v>95</v>
      </c>
      <c r="C11" s="45">
        <v>27.2745</v>
      </c>
      <c r="D11" s="42" t="s">
        <v>79</v>
      </c>
      <c r="E11" s="42" t="s">
        <v>76</v>
      </c>
      <c r="F11" s="42" t="s">
        <v>97</v>
      </c>
      <c r="G11" s="42"/>
      <c r="H11" s="42"/>
    </row>
    <row r="12" spans="1:8" x14ac:dyDescent="0.25">
      <c r="A12" s="42" t="s">
        <v>94</v>
      </c>
      <c r="B12" s="42" t="s">
        <v>96</v>
      </c>
      <c r="C12" s="45">
        <v>30.547600000000003</v>
      </c>
      <c r="D12" s="42" t="s">
        <v>79</v>
      </c>
      <c r="E12" s="42" t="s">
        <v>76</v>
      </c>
      <c r="F12" s="42" t="s">
        <v>80</v>
      </c>
      <c r="G12" s="42"/>
      <c r="H12" s="42"/>
    </row>
    <row r="13" spans="1:8" x14ac:dyDescent="0.25">
      <c r="A13" s="42" t="s">
        <v>98</v>
      </c>
      <c r="B13" s="42" t="s">
        <v>99</v>
      </c>
      <c r="C13" s="45">
        <v>70.75500000000001</v>
      </c>
      <c r="D13" s="42" t="s">
        <v>100</v>
      </c>
      <c r="E13" s="42" t="s">
        <v>76</v>
      </c>
      <c r="F13" s="42" t="s">
        <v>97</v>
      </c>
      <c r="G13" s="42"/>
      <c r="H13" s="42"/>
    </row>
    <row r="14" spans="1:8" x14ac:dyDescent="0.25">
      <c r="A14" s="42" t="s">
        <v>101</v>
      </c>
      <c r="B14" s="42" t="s">
        <v>102</v>
      </c>
      <c r="C14" s="45">
        <v>299.2543</v>
      </c>
      <c r="D14" s="42" t="s">
        <v>79</v>
      </c>
      <c r="E14" s="42" t="s">
        <v>76</v>
      </c>
      <c r="F14" s="42" t="s">
        <v>80</v>
      </c>
      <c r="G14" s="42"/>
      <c r="H14" s="42"/>
    </row>
    <row r="15" spans="1:8" x14ac:dyDescent="0.25">
      <c r="A15" s="42" t="s">
        <v>101</v>
      </c>
      <c r="B15" s="42" t="s">
        <v>103</v>
      </c>
      <c r="C15" s="45">
        <v>77.45</v>
      </c>
      <c r="D15" s="42" t="s">
        <v>79</v>
      </c>
      <c r="E15" s="42" t="s">
        <v>76</v>
      </c>
      <c r="F15" s="42" t="s">
        <v>97</v>
      </c>
      <c r="G15" s="42"/>
      <c r="H15" s="42"/>
    </row>
    <row r="16" spans="1:8" x14ac:dyDescent="0.25">
      <c r="A16" s="42" t="s">
        <v>101</v>
      </c>
      <c r="B16" s="42" t="s">
        <v>104</v>
      </c>
      <c r="C16" s="45">
        <v>176.99600000000001</v>
      </c>
      <c r="D16" s="42" t="s">
        <v>79</v>
      </c>
      <c r="E16" s="42" t="s">
        <v>76</v>
      </c>
      <c r="F16" s="42" t="s">
        <v>97</v>
      </c>
      <c r="G16" s="42"/>
      <c r="H16" s="42"/>
    </row>
    <row r="17" spans="1:8" x14ac:dyDescent="0.25">
      <c r="A17" s="42" t="s">
        <v>105</v>
      </c>
      <c r="B17" s="42" t="s">
        <v>106</v>
      </c>
      <c r="C17" s="45">
        <v>49.3294</v>
      </c>
      <c r="D17" s="42" t="s">
        <v>79</v>
      </c>
      <c r="E17" s="42" t="s">
        <v>76</v>
      </c>
      <c r="F17" s="42" t="s">
        <v>97</v>
      </c>
      <c r="G17" s="42"/>
      <c r="H17" s="42"/>
    </row>
    <row r="18" spans="1:8" x14ac:dyDescent="0.25">
      <c r="A18" s="42" t="s">
        <v>105</v>
      </c>
      <c r="B18" s="42" t="s">
        <v>107</v>
      </c>
      <c r="C18" s="45">
        <v>179.5257</v>
      </c>
      <c r="D18" s="42" t="s">
        <v>79</v>
      </c>
      <c r="E18" s="42" t="s">
        <v>76</v>
      </c>
      <c r="F18" s="42" t="s">
        <v>97</v>
      </c>
      <c r="G18" s="42"/>
      <c r="H18" s="42"/>
    </row>
    <row r="19" spans="1:8" x14ac:dyDescent="0.25">
      <c r="A19" s="42" t="s">
        <v>108</v>
      </c>
      <c r="B19" s="42" t="s">
        <v>109</v>
      </c>
      <c r="C19" s="45">
        <v>525.91629999999998</v>
      </c>
      <c r="D19" s="42" t="s">
        <v>83</v>
      </c>
      <c r="E19" s="42" t="s">
        <v>76</v>
      </c>
      <c r="F19" s="42" t="s">
        <v>97</v>
      </c>
      <c r="G19" s="42"/>
      <c r="H19" s="42"/>
    </row>
    <row r="20" spans="1:8" x14ac:dyDescent="0.25">
      <c r="A20" s="42" t="s">
        <v>110</v>
      </c>
      <c r="B20" s="42" t="s">
        <v>111</v>
      </c>
      <c r="C20" s="45">
        <v>135.5171</v>
      </c>
      <c r="D20" s="42" t="s">
        <v>89</v>
      </c>
      <c r="E20" s="42" t="s">
        <v>54</v>
      </c>
      <c r="F20" s="42" t="s">
        <v>45</v>
      </c>
      <c r="G20" s="42"/>
      <c r="H20" s="42"/>
    </row>
    <row r="21" spans="1:8" x14ac:dyDescent="0.25">
      <c r="A21" s="42" t="s">
        <v>110</v>
      </c>
      <c r="B21" s="42" t="s">
        <v>112</v>
      </c>
      <c r="C21" s="45">
        <v>71.197400000000002</v>
      </c>
      <c r="D21" s="42" t="s">
        <v>89</v>
      </c>
      <c r="E21" s="42" t="s">
        <v>76</v>
      </c>
      <c r="F21" s="42" t="s">
        <v>97</v>
      </c>
      <c r="G21" s="42"/>
      <c r="H21" s="42"/>
    </row>
    <row r="22" spans="1:8" x14ac:dyDescent="0.25">
      <c r="A22" s="42" t="s">
        <v>113</v>
      </c>
      <c r="B22" s="42" t="s">
        <v>88</v>
      </c>
      <c r="C22" s="45">
        <v>206.10330000000002</v>
      </c>
      <c r="D22" s="42" t="s">
        <v>79</v>
      </c>
      <c r="E22" s="42" t="s">
        <v>76</v>
      </c>
      <c r="F22" s="42" t="s">
        <v>97</v>
      </c>
      <c r="G22" s="42"/>
      <c r="H22" s="42"/>
    </row>
    <row r="23" spans="1:8" x14ac:dyDescent="0.25">
      <c r="A23" s="42" t="s">
        <v>114</v>
      </c>
      <c r="B23" s="42" t="s">
        <v>112</v>
      </c>
      <c r="C23" s="45">
        <v>40.104900000000001</v>
      </c>
      <c r="D23" s="42" t="s">
        <v>89</v>
      </c>
      <c r="E23" s="42" t="s">
        <v>54</v>
      </c>
      <c r="F23" s="42" t="s">
        <v>45</v>
      </c>
      <c r="G23" s="42"/>
      <c r="H23" s="42"/>
    </row>
    <row r="24" spans="1:8" x14ac:dyDescent="0.25">
      <c r="A24" s="42" t="s">
        <v>115</v>
      </c>
      <c r="B24" s="42" t="s">
        <v>116</v>
      </c>
      <c r="C24" s="45">
        <v>90.241600000000005</v>
      </c>
      <c r="D24" s="42" t="s">
        <v>83</v>
      </c>
      <c r="E24" s="42" t="s">
        <v>76</v>
      </c>
      <c r="F24" s="42" t="s">
        <v>97</v>
      </c>
      <c r="G24" s="42"/>
      <c r="H24" s="42"/>
    </row>
    <row r="25" spans="1:8" x14ac:dyDescent="0.25">
      <c r="A25" s="42" t="s">
        <v>115</v>
      </c>
      <c r="B25" s="42" t="s">
        <v>117</v>
      </c>
      <c r="C25" s="45">
        <v>2.7110000000000003</v>
      </c>
      <c r="D25" s="42" t="s">
        <v>83</v>
      </c>
      <c r="E25" s="42" t="s">
        <v>76</v>
      </c>
      <c r="F25" s="42" t="s">
        <v>97</v>
      </c>
      <c r="G25" s="42"/>
      <c r="H25" s="42"/>
    </row>
    <row r="26" spans="1:8" x14ac:dyDescent="0.25">
      <c r="A26" s="42" t="s">
        <v>115</v>
      </c>
      <c r="B26" s="42" t="s">
        <v>109</v>
      </c>
      <c r="C26" s="45">
        <v>26.7378</v>
      </c>
      <c r="D26" s="42" t="s">
        <v>83</v>
      </c>
      <c r="E26" s="42" t="s">
        <v>76</v>
      </c>
      <c r="F26" s="42" t="s">
        <v>97</v>
      </c>
      <c r="G26" s="42"/>
      <c r="H26" s="42"/>
    </row>
    <row r="27" spans="1:8" x14ac:dyDescent="0.25">
      <c r="A27" s="42" t="s">
        <v>118</v>
      </c>
      <c r="B27" s="42" t="s">
        <v>119</v>
      </c>
      <c r="C27" s="45">
        <v>44.6</v>
      </c>
      <c r="D27" s="42" t="s">
        <v>89</v>
      </c>
      <c r="E27" s="42" t="s">
        <v>76</v>
      </c>
      <c r="F27" s="42" t="s">
        <v>97</v>
      </c>
      <c r="G27" s="42"/>
      <c r="H27" s="42"/>
    </row>
    <row r="28" spans="1:8" x14ac:dyDescent="0.25">
      <c r="A28" s="42" t="s">
        <v>118</v>
      </c>
      <c r="B28" s="42" t="s">
        <v>120</v>
      </c>
      <c r="C28" s="45">
        <v>348.49</v>
      </c>
      <c r="D28" s="42" t="s">
        <v>89</v>
      </c>
      <c r="E28" s="42" t="s">
        <v>76</v>
      </c>
      <c r="F28" s="42" t="s">
        <v>122</v>
      </c>
      <c r="G28" s="42"/>
      <c r="H28" s="42"/>
    </row>
    <row r="29" spans="1:8" x14ac:dyDescent="0.25">
      <c r="A29" s="42" t="s">
        <v>118</v>
      </c>
      <c r="B29" s="42" t="s">
        <v>121</v>
      </c>
      <c r="C29" s="45">
        <v>43.249000000000002</v>
      </c>
      <c r="D29" s="42" t="s">
        <v>83</v>
      </c>
      <c r="E29" s="42" t="s">
        <v>76</v>
      </c>
      <c r="F29" s="42" t="s">
        <v>97</v>
      </c>
      <c r="G29" s="42"/>
      <c r="H29" s="42"/>
    </row>
    <row r="30" spans="1:8" x14ac:dyDescent="0.25">
      <c r="A30" s="42" t="s">
        <v>123</v>
      </c>
      <c r="B30" s="42" t="s">
        <v>124</v>
      </c>
      <c r="C30" s="45">
        <v>348.49</v>
      </c>
      <c r="D30" s="42" t="s">
        <v>125</v>
      </c>
      <c r="E30" s="42" t="s">
        <v>76</v>
      </c>
      <c r="F30" s="42" t="s">
        <v>126</v>
      </c>
      <c r="G30" s="42"/>
      <c r="H30" s="42"/>
    </row>
    <row r="31" spans="1:8" x14ac:dyDescent="0.25">
      <c r="A31" s="42" t="s">
        <v>127</v>
      </c>
      <c r="B31" s="42" t="s">
        <v>116</v>
      </c>
      <c r="C31" s="45">
        <v>269.63159999999999</v>
      </c>
      <c r="D31" s="42" t="s">
        <v>83</v>
      </c>
      <c r="E31" s="42" t="s">
        <v>76</v>
      </c>
      <c r="F31" s="42" t="s">
        <v>97</v>
      </c>
      <c r="G31" s="42"/>
      <c r="H31" s="42"/>
    </row>
    <row r="32" spans="1:8" x14ac:dyDescent="0.25">
      <c r="A32" s="42" t="s">
        <v>127</v>
      </c>
      <c r="B32" s="42" t="s">
        <v>128</v>
      </c>
      <c r="C32" s="45">
        <v>472.51150000000001</v>
      </c>
      <c r="D32" s="42" t="s">
        <v>83</v>
      </c>
      <c r="E32" s="42" t="s">
        <v>76</v>
      </c>
      <c r="F32" s="42" t="s">
        <v>97</v>
      </c>
      <c r="G32" s="42"/>
      <c r="H32" s="42"/>
    </row>
    <row r="33" spans="1:8" x14ac:dyDescent="0.25">
      <c r="A33" s="42" t="s">
        <v>127</v>
      </c>
      <c r="B33" s="42" t="s">
        <v>129</v>
      </c>
      <c r="C33" s="45">
        <v>53.516100000000002</v>
      </c>
      <c r="D33" s="42" t="s">
        <v>83</v>
      </c>
      <c r="E33" s="42" t="s">
        <v>76</v>
      </c>
      <c r="F33" s="42" t="s">
        <v>97</v>
      </c>
      <c r="G33" s="42"/>
      <c r="H33" s="42"/>
    </row>
    <row r="34" spans="1:8" x14ac:dyDescent="0.25">
      <c r="A34" s="42" t="s">
        <v>127</v>
      </c>
      <c r="B34" s="42" t="s">
        <v>130</v>
      </c>
      <c r="C34" s="45">
        <v>103.0395</v>
      </c>
      <c r="D34" s="42" t="s">
        <v>83</v>
      </c>
      <c r="E34" s="42" t="s">
        <v>76</v>
      </c>
      <c r="F34" s="42" t="s">
        <v>97</v>
      </c>
      <c r="G34" s="42"/>
      <c r="H34" s="42"/>
    </row>
    <row r="35" spans="1:8" x14ac:dyDescent="0.25">
      <c r="A35" s="42" t="s">
        <v>127</v>
      </c>
      <c r="B35" s="42" t="s">
        <v>131</v>
      </c>
      <c r="C35" s="45">
        <v>307.86869999999999</v>
      </c>
      <c r="D35" s="42" t="s">
        <v>83</v>
      </c>
      <c r="E35" s="42" t="s">
        <v>76</v>
      </c>
      <c r="F35" s="42" t="s">
        <v>97</v>
      </c>
      <c r="G35" s="42"/>
      <c r="H35" s="42"/>
    </row>
    <row r="36" spans="1:8" x14ac:dyDescent="0.25">
      <c r="A36" s="42" t="s">
        <v>132</v>
      </c>
      <c r="B36" s="42" t="s">
        <v>133</v>
      </c>
      <c r="C36" s="45">
        <v>35.215900000000005</v>
      </c>
      <c r="D36" s="42" t="s">
        <v>83</v>
      </c>
      <c r="E36" s="42" t="s">
        <v>76</v>
      </c>
      <c r="F36" s="42" t="s">
        <v>97</v>
      </c>
      <c r="G36" s="42"/>
      <c r="H36" s="42"/>
    </row>
    <row r="37" spans="1:8" x14ac:dyDescent="0.25">
      <c r="A37" s="42" t="s">
        <v>134</v>
      </c>
      <c r="B37" s="42" t="s">
        <v>135</v>
      </c>
      <c r="C37" s="45">
        <v>55.928900000000006</v>
      </c>
      <c r="D37" s="42" t="s">
        <v>83</v>
      </c>
      <c r="E37" s="42" t="s">
        <v>76</v>
      </c>
      <c r="F37" s="42" t="s">
        <v>97</v>
      </c>
      <c r="G37" s="42"/>
      <c r="H37" s="42"/>
    </row>
    <row r="38" spans="1:8" x14ac:dyDescent="0.25">
      <c r="A38" s="42" t="s">
        <v>136</v>
      </c>
      <c r="B38" s="42" t="s">
        <v>137</v>
      </c>
      <c r="C38" s="45">
        <v>245</v>
      </c>
      <c r="D38" s="42" t="s">
        <v>89</v>
      </c>
      <c r="E38" s="42" t="s">
        <v>76</v>
      </c>
      <c r="F38" s="42" t="s">
        <v>138</v>
      </c>
      <c r="G38" s="42"/>
      <c r="H38" s="42"/>
    </row>
    <row r="39" spans="1:8" x14ac:dyDescent="0.25">
      <c r="A39" s="42" t="s">
        <v>136</v>
      </c>
      <c r="B39" s="42" t="s">
        <v>139</v>
      </c>
      <c r="C39" s="45">
        <v>35.535900000000005</v>
      </c>
      <c r="D39" s="42" t="s">
        <v>79</v>
      </c>
      <c r="E39" s="42" t="s">
        <v>76</v>
      </c>
      <c r="F39" s="42" t="s">
        <v>97</v>
      </c>
      <c r="G39" s="42"/>
      <c r="H39" s="42"/>
    </row>
    <row r="40" spans="1:8" x14ac:dyDescent="0.25">
      <c r="A40" s="42" t="s">
        <v>136</v>
      </c>
      <c r="B40" s="42" t="s">
        <v>140</v>
      </c>
      <c r="C40" s="45">
        <v>16.612300000000001</v>
      </c>
      <c r="D40" s="42" t="s">
        <v>79</v>
      </c>
      <c r="E40" s="42" t="s">
        <v>76</v>
      </c>
      <c r="F40" s="42" t="s">
        <v>97</v>
      </c>
      <c r="G40" s="42"/>
      <c r="H40" s="42"/>
    </row>
    <row r="41" spans="1:8" x14ac:dyDescent="0.25">
      <c r="A41" s="42" t="s">
        <v>173</v>
      </c>
      <c r="B41" s="42" t="s">
        <v>174</v>
      </c>
      <c r="C41" s="45">
        <v>120.99</v>
      </c>
      <c r="D41" s="42" t="s">
        <v>79</v>
      </c>
      <c r="E41" s="42" t="s">
        <v>76</v>
      </c>
      <c r="F41" s="42" t="s">
        <v>97</v>
      </c>
      <c r="G41" s="42"/>
      <c r="H41" s="42"/>
    </row>
    <row r="42" spans="1:8" x14ac:dyDescent="0.25">
      <c r="A42" s="42" t="s">
        <v>141</v>
      </c>
      <c r="B42" s="42" t="s">
        <v>78</v>
      </c>
      <c r="C42" s="45">
        <v>33.25</v>
      </c>
      <c r="D42" s="42" t="s">
        <v>79</v>
      </c>
      <c r="E42" s="42" t="s">
        <v>76</v>
      </c>
      <c r="F42" s="42" t="s">
        <v>97</v>
      </c>
      <c r="G42" s="42"/>
      <c r="H42" s="42"/>
    </row>
    <row r="43" spans="1:8" x14ac:dyDescent="0.25">
      <c r="A43" s="42" t="s">
        <v>142</v>
      </c>
      <c r="B43" s="42" t="s">
        <v>143</v>
      </c>
      <c r="C43" s="45">
        <v>37.200000000000003</v>
      </c>
      <c r="D43" s="42" t="s">
        <v>144</v>
      </c>
      <c r="E43" s="42" t="s">
        <v>76</v>
      </c>
      <c r="F43" s="42" t="s">
        <v>97</v>
      </c>
      <c r="G43" s="42"/>
      <c r="H43" s="42"/>
    </row>
    <row r="44" spans="1:8" x14ac:dyDescent="0.25">
      <c r="A44" s="42" t="s">
        <v>145</v>
      </c>
      <c r="B44" s="42" t="s">
        <v>129</v>
      </c>
      <c r="C44" s="45">
        <v>30.916800000000002</v>
      </c>
      <c r="D44" s="42" t="s">
        <v>79</v>
      </c>
      <c r="E44" s="42" t="s">
        <v>76</v>
      </c>
      <c r="F44" s="42" t="s">
        <v>97</v>
      </c>
      <c r="G44" s="42"/>
      <c r="H44" s="42"/>
    </row>
    <row r="45" spans="1:8" x14ac:dyDescent="0.25">
      <c r="A45" s="42" t="s">
        <v>146</v>
      </c>
      <c r="B45" s="42" t="s">
        <v>147</v>
      </c>
      <c r="C45" s="45">
        <v>77.914600000000007</v>
      </c>
      <c r="D45" s="42" t="s">
        <v>79</v>
      </c>
      <c r="E45" s="42" t="s">
        <v>76</v>
      </c>
      <c r="F45" s="42" t="s">
        <v>97</v>
      </c>
      <c r="G45" s="42"/>
      <c r="H45" s="42"/>
    </row>
    <row r="46" spans="1:8" x14ac:dyDescent="0.25">
      <c r="A46" s="42" t="s">
        <v>148</v>
      </c>
      <c r="B46" s="42" t="s">
        <v>149</v>
      </c>
      <c r="C46" s="45">
        <v>132.21</v>
      </c>
      <c r="D46" s="42" t="s">
        <v>79</v>
      </c>
      <c r="E46" s="42" t="s">
        <v>76</v>
      </c>
      <c r="F46" s="42" t="s">
        <v>97</v>
      </c>
      <c r="G46" s="42"/>
      <c r="H46" s="42"/>
    </row>
    <row r="47" spans="1:8" x14ac:dyDescent="0.25">
      <c r="A47" s="42" t="s">
        <v>148</v>
      </c>
      <c r="B47" s="42" t="s">
        <v>150</v>
      </c>
      <c r="C47" s="45">
        <v>72.155000000000001</v>
      </c>
      <c r="D47" s="42" t="s">
        <v>154</v>
      </c>
      <c r="E47" s="42" t="s">
        <v>76</v>
      </c>
      <c r="F47" s="42" t="s">
        <v>97</v>
      </c>
      <c r="G47" s="42"/>
      <c r="H47" s="42"/>
    </row>
    <row r="48" spans="1:8" x14ac:dyDescent="0.25">
      <c r="A48" s="42" t="s">
        <v>148</v>
      </c>
      <c r="B48" s="42" t="s">
        <v>151</v>
      </c>
      <c r="C48" s="45">
        <v>114.4</v>
      </c>
      <c r="D48" s="42" t="s">
        <v>79</v>
      </c>
      <c r="E48" s="42" t="s">
        <v>76</v>
      </c>
      <c r="F48" s="42" t="s">
        <v>97</v>
      </c>
      <c r="G48" s="42"/>
      <c r="H48" s="42"/>
    </row>
    <row r="49" spans="1:8" x14ac:dyDescent="0.25">
      <c r="A49" s="42" t="s">
        <v>148</v>
      </c>
      <c r="B49" s="42" t="s">
        <v>152</v>
      </c>
      <c r="C49" s="45">
        <v>93.39</v>
      </c>
      <c r="D49" s="42" t="s">
        <v>79</v>
      </c>
      <c r="E49" s="42" t="s">
        <v>76</v>
      </c>
      <c r="F49" s="42" t="s">
        <v>97</v>
      </c>
      <c r="G49" s="42"/>
      <c r="H49" s="42"/>
    </row>
    <row r="50" spans="1:8" x14ac:dyDescent="0.25">
      <c r="A50" s="42" t="s">
        <v>148</v>
      </c>
      <c r="B50" s="42" t="s">
        <v>153</v>
      </c>
      <c r="C50" s="45">
        <v>23.830000000000002</v>
      </c>
      <c r="D50" s="42" t="s">
        <v>79</v>
      </c>
      <c r="E50" s="42" t="s">
        <v>76</v>
      </c>
      <c r="F50" s="42" t="s">
        <v>97</v>
      </c>
      <c r="G50" s="42"/>
      <c r="H50" s="42"/>
    </row>
    <row r="51" spans="1:8" x14ac:dyDescent="0.25">
      <c r="A51" s="42" t="s">
        <v>155</v>
      </c>
      <c r="B51" s="42" t="s">
        <v>156</v>
      </c>
      <c r="C51" s="45">
        <v>24.358000000000001</v>
      </c>
      <c r="D51" s="42" t="s">
        <v>79</v>
      </c>
      <c r="E51" s="42" t="s">
        <v>75</v>
      </c>
      <c r="F51" s="42" t="s">
        <v>90</v>
      </c>
      <c r="G51" s="42"/>
      <c r="H51" s="42"/>
    </row>
    <row r="52" spans="1:8" x14ac:dyDescent="0.25">
      <c r="A52" s="42" t="s">
        <v>155</v>
      </c>
      <c r="B52" s="42" t="s">
        <v>157</v>
      </c>
      <c r="C52" s="45">
        <v>111.8546</v>
      </c>
      <c r="D52" s="42" t="s">
        <v>83</v>
      </c>
      <c r="E52" s="42" t="s">
        <v>75</v>
      </c>
      <c r="F52" s="42" t="s">
        <v>90</v>
      </c>
      <c r="G52" s="42"/>
      <c r="H52" s="42"/>
    </row>
    <row r="53" spans="1:8" x14ac:dyDescent="0.25">
      <c r="A53" s="42" t="s">
        <v>155</v>
      </c>
      <c r="B53" s="42" t="s">
        <v>106</v>
      </c>
      <c r="C53" s="45">
        <v>62.091700000000003</v>
      </c>
      <c r="D53" s="42" t="s">
        <v>83</v>
      </c>
      <c r="E53" s="42" t="s">
        <v>75</v>
      </c>
      <c r="F53" s="42" t="s">
        <v>90</v>
      </c>
      <c r="G53" s="42"/>
      <c r="H53" s="42"/>
    </row>
    <row r="54" spans="1:8" x14ac:dyDescent="0.25">
      <c r="A54" s="42" t="s">
        <v>155</v>
      </c>
      <c r="B54" s="42" t="s">
        <v>92</v>
      </c>
      <c r="C54" s="45">
        <v>35.2592</v>
      </c>
      <c r="D54" s="42" t="s">
        <v>89</v>
      </c>
      <c r="E54" s="42" t="s">
        <v>75</v>
      </c>
      <c r="F54" s="42" t="s">
        <v>90</v>
      </c>
      <c r="G54" s="42"/>
      <c r="H54" s="42"/>
    </row>
    <row r="55" spans="1:8" x14ac:dyDescent="0.25">
      <c r="A55" s="42" t="s">
        <v>155</v>
      </c>
      <c r="B55" s="42" t="s">
        <v>158</v>
      </c>
      <c r="C55" s="45">
        <v>54.212600000000002</v>
      </c>
      <c r="D55" s="42" t="s">
        <v>89</v>
      </c>
      <c r="E55" s="42" t="s">
        <v>75</v>
      </c>
      <c r="F55" s="42" t="s">
        <v>90</v>
      </c>
      <c r="G55" s="42"/>
      <c r="H55" s="42"/>
    </row>
    <row r="56" spans="1:8" x14ac:dyDescent="0.25">
      <c r="A56" s="42" t="s">
        <v>155</v>
      </c>
      <c r="B56" s="42" t="s">
        <v>93</v>
      </c>
      <c r="C56" s="45">
        <v>147.5746</v>
      </c>
      <c r="D56" s="42" t="s">
        <v>89</v>
      </c>
      <c r="E56" s="42" t="s">
        <v>75</v>
      </c>
      <c r="F56" s="42" t="s">
        <v>90</v>
      </c>
      <c r="G56" s="42"/>
      <c r="H56" s="42"/>
    </row>
    <row r="57" spans="1:8" x14ac:dyDescent="0.25">
      <c r="A57" s="42" t="s">
        <v>159</v>
      </c>
      <c r="B57" s="42" t="s">
        <v>116</v>
      </c>
      <c r="C57" s="45">
        <v>124.12650000000001</v>
      </c>
      <c r="D57" s="42" t="s">
        <v>79</v>
      </c>
      <c r="E57" s="42" t="s">
        <v>54</v>
      </c>
      <c r="F57" s="42" t="s">
        <v>45</v>
      </c>
      <c r="G57" s="42"/>
      <c r="H57" s="42"/>
    </row>
    <row r="58" spans="1:8" x14ac:dyDescent="0.25">
      <c r="A58" s="42" t="s">
        <v>159</v>
      </c>
      <c r="B58" s="42" t="s">
        <v>160</v>
      </c>
      <c r="C58" s="45">
        <v>12.416500000000001</v>
      </c>
      <c r="D58" s="42" t="s">
        <v>79</v>
      </c>
      <c r="E58" s="42" t="s">
        <v>54</v>
      </c>
      <c r="F58" s="42" t="s">
        <v>45</v>
      </c>
      <c r="G58" s="42"/>
      <c r="H58" s="42"/>
    </row>
    <row r="59" spans="1:8" x14ac:dyDescent="0.25">
      <c r="A59" s="42" t="s">
        <v>159</v>
      </c>
      <c r="B59" s="42" t="s">
        <v>91</v>
      </c>
      <c r="C59" s="45">
        <v>123.7791</v>
      </c>
      <c r="D59" s="42" t="s">
        <v>79</v>
      </c>
      <c r="E59" s="42" t="s">
        <v>54</v>
      </c>
      <c r="F59" s="42" t="s">
        <v>45</v>
      </c>
      <c r="G59" s="42"/>
      <c r="H59" s="42"/>
    </row>
    <row r="60" spans="1:8" x14ac:dyDescent="0.25">
      <c r="A60" s="42" t="s">
        <v>177</v>
      </c>
      <c r="B60" s="42" t="s">
        <v>156</v>
      </c>
      <c r="C60">
        <v>9.0165000000000006</v>
      </c>
      <c r="D60" s="42" t="s">
        <v>79</v>
      </c>
      <c r="E60" s="42" t="s">
        <v>176</v>
      </c>
      <c r="F60" s="59">
        <v>1</v>
      </c>
    </row>
    <row r="61" spans="1:8" x14ac:dyDescent="0.25">
      <c r="A61" s="42" t="s">
        <v>177</v>
      </c>
      <c r="B61" s="42" t="s">
        <v>129</v>
      </c>
      <c r="C61">
        <v>61.243000000000002</v>
      </c>
      <c r="D61" s="42" t="s">
        <v>79</v>
      </c>
      <c r="E61" s="42" t="s">
        <v>176</v>
      </c>
      <c r="F61" s="59">
        <v>1</v>
      </c>
    </row>
    <row r="62" spans="1:8" x14ac:dyDescent="0.25">
      <c r="A62" s="42" t="s">
        <v>177</v>
      </c>
      <c r="B62" s="42" t="s">
        <v>178</v>
      </c>
      <c r="C62">
        <v>24.6753</v>
      </c>
      <c r="D62" s="42" t="s">
        <v>79</v>
      </c>
      <c r="E62" s="42" t="s">
        <v>176</v>
      </c>
      <c r="F62" s="59">
        <v>1</v>
      </c>
    </row>
    <row r="63" spans="1:8" x14ac:dyDescent="0.25">
      <c r="A63" s="42" t="s">
        <v>177</v>
      </c>
      <c r="B63" s="42" t="s">
        <v>91</v>
      </c>
      <c r="C63">
        <v>9.757200000000001</v>
      </c>
      <c r="D63" s="42" t="s">
        <v>79</v>
      </c>
      <c r="E63" s="42" t="s">
        <v>176</v>
      </c>
      <c r="F63" s="59">
        <v>1</v>
      </c>
    </row>
    <row r="64" spans="1:8" x14ac:dyDescent="0.25">
      <c r="A64" s="42" t="s">
        <v>180</v>
      </c>
      <c r="B64" s="42" t="s">
        <v>179</v>
      </c>
      <c r="C64">
        <v>846.97670000000005</v>
      </c>
      <c r="D64" s="42" t="s">
        <v>79</v>
      </c>
      <c r="E64" s="42" t="s">
        <v>176</v>
      </c>
      <c r="F64" s="59">
        <v>1</v>
      </c>
    </row>
    <row r="65" spans="1:6" x14ac:dyDescent="0.25">
      <c r="A65" s="42" t="s">
        <v>180</v>
      </c>
      <c r="B65" s="42" t="s">
        <v>181</v>
      </c>
      <c r="C65">
        <v>870.26330000000007</v>
      </c>
      <c r="D65" s="42" t="s">
        <v>79</v>
      </c>
      <c r="E65" s="42" t="s">
        <v>176</v>
      </c>
      <c r="F65" s="59">
        <v>1</v>
      </c>
    </row>
    <row r="66" spans="1:6" x14ac:dyDescent="0.25">
      <c r="A66" s="42" t="s">
        <v>180</v>
      </c>
      <c r="B66" s="42" t="s">
        <v>182</v>
      </c>
      <c r="C66">
        <v>17.501000000000001</v>
      </c>
      <c r="D66" s="42" t="s">
        <v>79</v>
      </c>
      <c r="E66" s="42" t="s">
        <v>176</v>
      </c>
      <c r="F66" s="59">
        <v>1</v>
      </c>
    </row>
    <row r="67" spans="1:6" x14ac:dyDescent="0.25">
      <c r="A67" s="42" t="s">
        <v>180</v>
      </c>
      <c r="B67" s="42" t="s">
        <v>183</v>
      </c>
      <c r="C67">
        <v>11.868500000000001</v>
      </c>
      <c r="D67" s="42" t="s">
        <v>79</v>
      </c>
      <c r="E67" s="42" t="s">
        <v>176</v>
      </c>
      <c r="F67" s="59">
        <v>1</v>
      </c>
    </row>
    <row r="68" spans="1:6" x14ac:dyDescent="0.25">
      <c r="A68" s="42" t="s">
        <v>180</v>
      </c>
      <c r="B68" s="42" t="s">
        <v>184</v>
      </c>
      <c r="C68">
        <v>11.492000000000001</v>
      </c>
      <c r="D68" s="42" t="s">
        <v>79</v>
      </c>
      <c r="E68" s="42" t="s">
        <v>176</v>
      </c>
      <c r="F68" s="59">
        <v>1</v>
      </c>
    </row>
    <row r="69" spans="1:6" x14ac:dyDescent="0.25">
      <c r="A69" s="42" t="s">
        <v>180</v>
      </c>
      <c r="B69" s="42" t="s">
        <v>185</v>
      </c>
      <c r="C69">
        <v>10.7536</v>
      </c>
      <c r="D69" s="42" t="s">
        <v>79</v>
      </c>
      <c r="E69" s="42" t="s">
        <v>176</v>
      </c>
      <c r="F69" s="59">
        <v>1</v>
      </c>
    </row>
    <row r="70" spans="1:6" x14ac:dyDescent="0.25">
      <c r="A70" s="42" t="s">
        <v>180</v>
      </c>
      <c r="B70" s="42" t="s">
        <v>186</v>
      </c>
      <c r="C70">
        <v>11.428900000000001</v>
      </c>
      <c r="D70" s="42" t="s">
        <v>79</v>
      </c>
      <c r="E70" s="42" t="s">
        <v>176</v>
      </c>
      <c r="F70" s="59">
        <v>1</v>
      </c>
    </row>
  </sheetData>
  <autoFilter ref="A1:F1" xr:uid="{A718BC65-60D4-447C-A699-34571CB35D12}"/>
  <pageMargins left="0.7" right="0.7" top="0.78740157499999996" bottom="0.78740157499999996" header="0.3" footer="0.3"/>
  <pageSetup paperSize="9" scale="67"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C0B14-3435-40AE-BB0E-B89D6D3B529D}">
  <sheetPr>
    <pageSetUpPr fitToPage="1"/>
  </sheetPr>
  <dimension ref="A4:J42"/>
  <sheetViews>
    <sheetView tabSelected="1" workbookViewId="0">
      <selection activeCell="F13" sqref="F13"/>
    </sheetView>
  </sheetViews>
  <sheetFormatPr baseColWidth="10" defaultRowHeight="15" x14ac:dyDescent="0.25"/>
  <cols>
    <col min="5" max="5" width="42.140625" bestFit="1" customWidth="1"/>
  </cols>
  <sheetData>
    <row r="4" spans="1:10" x14ac:dyDescent="0.25">
      <c r="A4" s="13" t="s">
        <v>26</v>
      </c>
      <c r="B4" s="14"/>
      <c r="C4" s="14"/>
    </row>
    <row r="5" spans="1:10" ht="15.75" x14ac:dyDescent="0.25">
      <c r="A5" s="112" t="s">
        <v>29</v>
      </c>
      <c r="B5" s="113"/>
      <c r="C5" s="113"/>
      <c r="E5" s="2" t="s">
        <v>36</v>
      </c>
      <c r="F5" s="3"/>
      <c r="G5" s="3"/>
      <c r="H5" s="3"/>
      <c r="I5" s="3"/>
    </row>
    <row r="6" spans="1:10" ht="15.75" x14ac:dyDescent="0.25">
      <c r="A6" s="114"/>
      <c r="B6" s="115"/>
      <c r="C6" s="115"/>
      <c r="E6" s="4"/>
      <c r="F6" s="1"/>
      <c r="G6" s="1"/>
      <c r="H6" s="1"/>
      <c r="I6" s="1"/>
    </row>
    <row r="7" spans="1:10" ht="15.75" x14ac:dyDescent="0.25">
      <c r="A7" s="116" t="s">
        <v>28</v>
      </c>
      <c r="B7" s="117"/>
      <c r="C7" s="117"/>
      <c r="E7" s="5" t="s">
        <v>37</v>
      </c>
      <c r="F7" s="6" t="s">
        <v>1</v>
      </c>
      <c r="G7" s="6" t="s">
        <v>2</v>
      </c>
      <c r="H7" s="6" t="s">
        <v>3</v>
      </c>
      <c r="I7" s="6" t="s">
        <v>4</v>
      </c>
      <c r="J7" s="6" t="s">
        <v>193</v>
      </c>
    </row>
    <row r="8" spans="1:10" ht="15.75" x14ac:dyDescent="0.25">
      <c r="A8" s="119" t="s">
        <v>192</v>
      </c>
      <c r="B8" s="119"/>
      <c r="C8" s="119"/>
      <c r="E8" s="52" t="s">
        <v>38</v>
      </c>
      <c r="F8" s="79" t="s">
        <v>39</v>
      </c>
      <c r="G8" s="79" t="s">
        <v>40</v>
      </c>
      <c r="H8" s="79" t="s">
        <v>41</v>
      </c>
      <c r="I8" s="80" t="s">
        <v>42</v>
      </c>
      <c r="J8" s="77" t="s">
        <v>194</v>
      </c>
    </row>
    <row r="9" spans="1:10" ht="26.25" x14ac:dyDescent="0.25">
      <c r="A9" s="118" t="s">
        <v>27</v>
      </c>
      <c r="B9" s="115"/>
      <c r="C9" s="115"/>
      <c r="E9" s="53" t="s">
        <v>43</v>
      </c>
      <c r="F9" s="79" t="s">
        <v>39</v>
      </c>
      <c r="G9" s="79" t="s">
        <v>40</v>
      </c>
      <c r="H9" s="79" t="s">
        <v>41</v>
      </c>
      <c r="I9" s="81" t="s">
        <v>42</v>
      </c>
      <c r="J9" s="58" t="s">
        <v>194</v>
      </c>
    </row>
    <row r="10" spans="1:10" ht="15.75" x14ac:dyDescent="0.25">
      <c r="A10" s="114" t="s">
        <v>30</v>
      </c>
      <c r="B10" s="115"/>
      <c r="C10" s="115"/>
      <c r="E10" s="47"/>
      <c r="F10" s="82"/>
      <c r="G10" s="82"/>
      <c r="H10" s="82"/>
      <c r="I10" s="80"/>
      <c r="J10" s="58"/>
    </row>
    <row r="11" spans="1:10" ht="15.75" x14ac:dyDescent="0.25">
      <c r="A11" s="114" t="s">
        <v>31</v>
      </c>
      <c r="B11" s="115"/>
      <c r="C11" s="115"/>
      <c r="E11" s="16" t="s">
        <v>44</v>
      </c>
      <c r="F11" s="79" t="s">
        <v>40</v>
      </c>
      <c r="G11" s="79" t="s">
        <v>40</v>
      </c>
      <c r="H11" s="80" t="s">
        <v>41</v>
      </c>
      <c r="I11" s="80" t="s">
        <v>45</v>
      </c>
      <c r="J11" s="58" t="s">
        <v>194</v>
      </c>
    </row>
    <row r="12" spans="1:10" ht="15.75" x14ac:dyDescent="0.25">
      <c r="A12" s="114" t="s">
        <v>32</v>
      </c>
      <c r="B12" s="115"/>
      <c r="C12" s="115"/>
      <c r="E12" s="13"/>
      <c r="F12" s="82"/>
      <c r="G12" s="82"/>
      <c r="H12" s="82"/>
      <c r="I12" s="82"/>
      <c r="J12" s="56"/>
    </row>
    <row r="13" spans="1:10" ht="15.75" x14ac:dyDescent="0.25">
      <c r="A13" s="114" t="s">
        <v>33</v>
      </c>
      <c r="B13" s="115"/>
      <c r="C13" s="115"/>
      <c r="E13" s="5" t="s">
        <v>46</v>
      </c>
      <c r="F13" s="83"/>
      <c r="G13" s="83"/>
      <c r="H13" s="83"/>
      <c r="I13" s="83"/>
      <c r="J13" s="56"/>
    </row>
    <row r="14" spans="1:10" ht="15.75" x14ac:dyDescent="0.25">
      <c r="A14" s="114" t="s">
        <v>34</v>
      </c>
      <c r="B14" s="115"/>
      <c r="C14" s="115"/>
      <c r="E14" s="16" t="s">
        <v>47</v>
      </c>
      <c r="F14" s="79" t="s">
        <v>39</v>
      </c>
      <c r="G14" s="79" t="s">
        <v>39</v>
      </c>
      <c r="H14" s="79" t="s">
        <v>39</v>
      </c>
      <c r="I14" s="79" t="s">
        <v>39</v>
      </c>
      <c r="J14" s="58" t="s">
        <v>194</v>
      </c>
    </row>
    <row r="15" spans="1:10" x14ac:dyDescent="0.25">
      <c r="E15" s="16" t="s">
        <v>172</v>
      </c>
      <c r="F15" s="79" t="s">
        <v>39</v>
      </c>
      <c r="G15" s="79" t="s">
        <v>39</v>
      </c>
      <c r="H15" s="79" t="s">
        <v>39</v>
      </c>
      <c r="I15" s="79" t="s">
        <v>39</v>
      </c>
      <c r="J15" s="58" t="s">
        <v>194</v>
      </c>
    </row>
    <row r="16" spans="1:10" x14ac:dyDescent="0.25">
      <c r="E16" s="16" t="s">
        <v>48</v>
      </c>
      <c r="F16" s="79" t="s">
        <v>39</v>
      </c>
      <c r="G16" s="79" t="s">
        <v>39</v>
      </c>
      <c r="H16" s="79" t="s">
        <v>39</v>
      </c>
      <c r="I16" s="79" t="s">
        <v>39</v>
      </c>
      <c r="J16" s="58" t="s">
        <v>194</v>
      </c>
    </row>
    <row r="17" spans="1:10" x14ac:dyDescent="0.25">
      <c r="E17" s="13"/>
      <c r="F17" s="82"/>
      <c r="G17" s="82"/>
      <c r="H17" s="82"/>
      <c r="I17" s="82"/>
      <c r="J17" s="56"/>
    </row>
    <row r="18" spans="1:10" x14ac:dyDescent="0.25">
      <c r="E18" s="16" t="s">
        <v>49</v>
      </c>
      <c r="F18" s="79" t="s">
        <v>40</v>
      </c>
      <c r="G18" s="79" t="s">
        <v>40</v>
      </c>
      <c r="H18" s="79" t="s">
        <v>40</v>
      </c>
      <c r="I18" s="79" t="s">
        <v>40</v>
      </c>
      <c r="J18" s="58" t="s">
        <v>194</v>
      </c>
    </row>
    <row r="19" spans="1:10" x14ac:dyDescent="0.25">
      <c r="E19" s="16" t="s">
        <v>50</v>
      </c>
      <c r="F19" s="79" t="s">
        <v>40</v>
      </c>
      <c r="G19" s="79" t="s">
        <v>40</v>
      </c>
      <c r="H19" s="79" t="s">
        <v>40</v>
      </c>
      <c r="I19" s="79" t="s">
        <v>40</v>
      </c>
      <c r="J19" s="58" t="s">
        <v>194</v>
      </c>
    </row>
    <row r="20" spans="1:10" x14ac:dyDescent="0.25">
      <c r="E20" s="16" t="s">
        <v>51</v>
      </c>
      <c r="F20" s="79" t="s">
        <v>40</v>
      </c>
      <c r="G20" s="79" t="s">
        <v>40</v>
      </c>
      <c r="H20" s="79" t="s">
        <v>41</v>
      </c>
      <c r="I20" s="79" t="s">
        <v>42</v>
      </c>
      <c r="J20" s="58" t="s">
        <v>194</v>
      </c>
    </row>
    <row r="21" spans="1:10" x14ac:dyDescent="0.25">
      <c r="E21" s="16" t="s">
        <v>52</v>
      </c>
      <c r="F21" s="79" t="s">
        <v>40</v>
      </c>
      <c r="G21" s="79" t="s">
        <v>40</v>
      </c>
      <c r="H21" s="79" t="s">
        <v>41</v>
      </c>
      <c r="I21" s="79" t="s">
        <v>42</v>
      </c>
      <c r="J21" s="58" t="s">
        <v>194</v>
      </c>
    </row>
    <row r="24" spans="1:10" ht="14.45" customHeight="1" x14ac:dyDescent="0.25">
      <c r="A24" s="111" t="s">
        <v>35</v>
      </c>
      <c r="B24" s="111"/>
      <c r="C24" s="111"/>
      <c r="D24" s="111"/>
      <c r="E24" s="111"/>
      <c r="F24" s="111"/>
      <c r="G24" s="111"/>
      <c r="H24" s="111"/>
      <c r="I24" s="111"/>
      <c r="J24" s="111"/>
    </row>
    <row r="25" spans="1:10" x14ac:dyDescent="0.25">
      <c r="A25" s="111"/>
      <c r="B25" s="111"/>
      <c r="C25" s="111"/>
      <c r="D25" s="111"/>
      <c r="E25" s="111"/>
      <c r="F25" s="111"/>
      <c r="G25" s="111"/>
      <c r="H25" s="111"/>
      <c r="I25" s="111"/>
      <c r="J25" s="111"/>
    </row>
    <row r="26" spans="1:10" x14ac:dyDescent="0.25">
      <c r="A26" s="111"/>
      <c r="B26" s="111"/>
      <c r="C26" s="111"/>
      <c r="D26" s="111"/>
      <c r="E26" s="111"/>
      <c r="F26" s="111"/>
      <c r="G26" s="111"/>
      <c r="H26" s="111"/>
      <c r="I26" s="111"/>
      <c r="J26" s="111"/>
    </row>
    <row r="27" spans="1:10" x14ac:dyDescent="0.25">
      <c r="A27" s="111"/>
      <c r="B27" s="111"/>
      <c r="C27" s="111"/>
      <c r="D27" s="111"/>
      <c r="E27" s="111"/>
      <c r="F27" s="111"/>
      <c r="G27" s="111"/>
      <c r="H27" s="111"/>
      <c r="I27" s="111"/>
      <c r="J27" s="111"/>
    </row>
    <row r="28" spans="1:10" x14ac:dyDescent="0.25">
      <c r="A28" s="111"/>
      <c r="B28" s="111"/>
      <c r="C28" s="111"/>
      <c r="D28" s="111"/>
      <c r="E28" s="111"/>
      <c r="F28" s="111"/>
      <c r="G28" s="111"/>
      <c r="H28" s="111"/>
      <c r="I28" s="111"/>
      <c r="J28" s="111"/>
    </row>
    <row r="29" spans="1:10" ht="11.45" customHeight="1" x14ac:dyDescent="0.25">
      <c r="A29" s="111"/>
      <c r="B29" s="111"/>
      <c r="C29" s="111"/>
      <c r="D29" s="111"/>
      <c r="E29" s="111"/>
      <c r="F29" s="111"/>
      <c r="G29" s="111"/>
      <c r="H29" s="111"/>
      <c r="I29" s="111"/>
      <c r="J29" s="111"/>
    </row>
    <row r="30" spans="1:10" ht="6.6" hidden="1" customHeight="1" x14ac:dyDescent="0.25">
      <c r="A30" s="111"/>
      <c r="B30" s="111"/>
      <c r="C30" s="111"/>
      <c r="D30" s="111"/>
      <c r="E30" s="111"/>
      <c r="F30" s="111"/>
      <c r="G30" s="111"/>
      <c r="H30" s="111"/>
      <c r="I30" s="111"/>
      <c r="J30" s="111"/>
    </row>
    <row r="31" spans="1:10" ht="14.45" hidden="1" customHeight="1" x14ac:dyDescent="0.25">
      <c r="A31" s="111"/>
      <c r="B31" s="111"/>
      <c r="C31" s="111"/>
      <c r="D31" s="111"/>
      <c r="E31" s="111"/>
      <c r="F31" s="111"/>
      <c r="G31" s="111"/>
      <c r="H31" s="111"/>
      <c r="I31" s="111"/>
      <c r="J31" s="111"/>
    </row>
    <row r="32" spans="1:10" ht="14.45" hidden="1" customHeight="1" x14ac:dyDescent="0.25">
      <c r="A32" s="111"/>
      <c r="B32" s="111"/>
      <c r="C32" s="111"/>
      <c r="D32" s="111"/>
      <c r="E32" s="111"/>
      <c r="F32" s="111"/>
      <c r="G32" s="111"/>
      <c r="H32" s="111"/>
      <c r="I32" s="111"/>
      <c r="J32" s="111"/>
    </row>
    <row r="33" spans="1:10" ht="14.45" hidden="1" customHeight="1" x14ac:dyDescent="0.25">
      <c r="A33" s="111"/>
      <c r="B33" s="111"/>
      <c r="C33" s="111"/>
      <c r="D33" s="111"/>
      <c r="E33" s="111"/>
      <c r="F33" s="111"/>
      <c r="G33" s="111"/>
      <c r="H33" s="111"/>
      <c r="I33" s="111"/>
      <c r="J33" s="111"/>
    </row>
    <row r="35" spans="1:10" ht="14.45" customHeight="1" x14ac:dyDescent="0.25">
      <c r="A35" s="111" t="s">
        <v>200</v>
      </c>
      <c r="B35" s="111"/>
      <c r="C35" s="111"/>
      <c r="D35" s="111"/>
      <c r="E35" s="111"/>
      <c r="F35" s="111"/>
      <c r="G35" s="111"/>
      <c r="H35" s="111"/>
      <c r="I35" s="111"/>
      <c r="J35" s="111"/>
    </row>
    <row r="36" spans="1:10" x14ac:dyDescent="0.25">
      <c r="A36" s="111"/>
      <c r="B36" s="111"/>
      <c r="C36" s="111"/>
      <c r="D36" s="111"/>
      <c r="E36" s="111"/>
      <c r="F36" s="111"/>
      <c r="G36" s="111"/>
      <c r="H36" s="111"/>
      <c r="I36" s="111"/>
      <c r="J36" s="111"/>
    </row>
    <row r="37" spans="1:10" x14ac:dyDescent="0.25">
      <c r="A37" s="111"/>
      <c r="B37" s="111"/>
      <c r="C37" s="111"/>
      <c r="D37" s="111"/>
      <c r="E37" s="111"/>
      <c r="F37" s="111"/>
      <c r="G37" s="111"/>
      <c r="H37" s="111"/>
      <c r="I37" s="111"/>
      <c r="J37" s="111"/>
    </row>
    <row r="38" spans="1:10" x14ac:dyDescent="0.25">
      <c r="A38" s="111"/>
      <c r="B38" s="111"/>
      <c r="C38" s="111"/>
      <c r="D38" s="111"/>
      <c r="E38" s="111"/>
      <c r="F38" s="111"/>
      <c r="G38" s="111"/>
      <c r="H38" s="111"/>
      <c r="I38" s="111"/>
      <c r="J38" s="111"/>
    </row>
    <row r="39" spans="1:10" ht="4.9000000000000004" customHeight="1" x14ac:dyDescent="0.25">
      <c r="A39" s="111"/>
      <c r="B39" s="111"/>
      <c r="C39" s="111"/>
      <c r="D39" s="111"/>
      <c r="E39" s="111"/>
      <c r="F39" s="111"/>
      <c r="G39" s="111"/>
      <c r="H39" s="111"/>
      <c r="I39" s="111"/>
      <c r="J39" s="111"/>
    </row>
    <row r="40" spans="1:10" hidden="1" x14ac:dyDescent="0.25">
      <c r="A40" s="111"/>
      <c r="B40" s="111"/>
      <c r="C40" s="111"/>
      <c r="D40" s="111"/>
      <c r="E40" s="111"/>
      <c r="F40" s="111"/>
      <c r="G40" s="111"/>
      <c r="H40" s="111"/>
      <c r="I40" s="111"/>
      <c r="J40" s="111"/>
    </row>
    <row r="41" spans="1:10" hidden="1" x14ac:dyDescent="0.25">
      <c r="A41" s="111"/>
      <c r="B41" s="111"/>
      <c r="C41" s="111"/>
      <c r="D41" s="111"/>
      <c r="E41" s="111"/>
      <c r="F41" s="111"/>
      <c r="G41" s="111"/>
      <c r="H41" s="111"/>
      <c r="I41" s="111"/>
      <c r="J41" s="111"/>
    </row>
    <row r="42" spans="1:10" hidden="1" x14ac:dyDescent="0.25">
      <c r="A42" s="111"/>
      <c r="B42" s="111"/>
      <c r="C42" s="111"/>
      <c r="D42" s="111"/>
      <c r="E42" s="111"/>
      <c r="F42" s="111"/>
      <c r="G42" s="111"/>
      <c r="H42" s="111"/>
      <c r="I42" s="111"/>
      <c r="J42" s="111"/>
    </row>
  </sheetData>
  <mergeCells count="12">
    <mergeCell ref="A24:J33"/>
    <mergeCell ref="A35:J42"/>
    <mergeCell ref="A5:C5"/>
    <mergeCell ref="A6:C6"/>
    <mergeCell ref="A7:C7"/>
    <mergeCell ref="A14:C14"/>
    <mergeCell ref="A9:C9"/>
    <mergeCell ref="A10:C10"/>
    <mergeCell ref="A11:C11"/>
    <mergeCell ref="A12:C12"/>
    <mergeCell ref="A13:C13"/>
    <mergeCell ref="A8:C8"/>
  </mergeCells>
  <pageMargins left="0.7" right="0.7" top="0.78740157499999996" bottom="0.78740157499999996" header="0.3" footer="0.3"/>
  <pageSetup paperSize="9" scale="60" fitToHeight="0"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5</vt:i4>
      </vt:variant>
    </vt:vector>
  </HeadingPairs>
  <TitlesOfParts>
    <vt:vector size="5" baseType="lpstr">
      <vt:lpstr>Flächenkalkulation</vt:lpstr>
      <vt:lpstr>Sonderpreise m² Preise</vt:lpstr>
      <vt:lpstr>Hallen und Werkstätten </vt:lpstr>
      <vt:lpstr>Raumbuch</vt:lpstr>
      <vt:lpstr>Übersicht LC-Codes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Nowak, Thomas</dc:creator>
  <cp:lastModifiedBy>Bingöl, Veli</cp:lastModifiedBy>
  <cp:lastPrinted>2026-01-16T08:57:54Z</cp:lastPrinted>
  <dcterms:created xsi:type="dcterms:W3CDTF">2024-11-13T11:50:44Z</dcterms:created>
  <dcterms:modified xsi:type="dcterms:W3CDTF">2026-01-16T08:58:10Z</dcterms:modified>
</cp:coreProperties>
</file>