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effentlich\1.1-1.7_Ausschreibungen\2025\1.1 Offenes Verfahren\U+G Gelsenkirchen (ID 2.533.645)\2 Bewerbungsbedingungen\"/>
    </mc:Choice>
  </mc:AlternateContent>
  <xr:revisionPtr revIDLastSave="0" documentId="13_ncr:1_{A07B92C0-8CD8-47F8-A015-531C47F6FE85}" xr6:coauthVersionLast="47" xr6:coauthVersionMax="47" xr10:uidLastSave="{00000000-0000-0000-0000-000000000000}"/>
  <bookViews>
    <workbookView xWindow="-120" yWindow="-120" windowWidth="38640" windowHeight="21120" xr2:uid="{BC9AF278-E1BD-4437-8287-631C2E3D64F0}"/>
  </bookViews>
  <sheets>
    <sheet name="Anlage 4" sheetId="4" r:id="rId1"/>
  </sheets>
  <definedNames>
    <definedName name="_xlnm.Print_Area" localSheetId="0">'Anlage 4'!$A$1:$F$175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1" i="4" l="1"/>
  <c r="F158" i="4"/>
  <c r="F157" i="4"/>
  <c r="F156" i="4"/>
  <c r="C158" i="4"/>
  <c r="F136" i="4"/>
  <c r="E136" i="4"/>
  <c r="D136" i="4"/>
  <c r="C136" i="4"/>
  <c r="F90" i="4"/>
  <c r="E90" i="4"/>
  <c r="D90" i="4"/>
  <c r="C90" i="4"/>
  <c r="F44" i="4"/>
  <c r="E44" i="4"/>
  <c r="D44" i="4"/>
  <c r="C44" i="4"/>
  <c r="C156" i="4"/>
  <c r="C157" i="4"/>
  <c r="F133" i="4"/>
  <c r="F130" i="4"/>
  <c r="F129" i="4"/>
  <c r="F124" i="4"/>
  <c r="F118" i="4"/>
  <c r="F119" i="4"/>
  <c r="F110" i="4"/>
  <c r="F137" i="4" s="1"/>
  <c r="C148" i="4" s="1"/>
  <c r="F23" i="4"/>
  <c r="C45" i="4"/>
  <c r="F18" i="4"/>
  <c r="C137" i="4"/>
  <c r="F132" i="4"/>
  <c r="F127" i="4"/>
  <c r="F126" i="4"/>
  <c r="F121" i="4"/>
  <c r="F120" i="4"/>
  <c r="F115" i="4"/>
  <c r="F113" i="4"/>
  <c r="F112" i="4"/>
  <c r="F111" i="4"/>
  <c r="F40" i="4"/>
  <c r="F34" i="4"/>
  <c r="F28" i="4"/>
  <c r="F20" i="4"/>
  <c r="F19" i="4"/>
  <c r="C91" i="4"/>
  <c r="F65" i="4"/>
  <c r="F66" i="4"/>
  <c r="F67" i="4"/>
  <c r="F69" i="4"/>
  <c r="F80" i="4"/>
  <c r="F86" i="4"/>
  <c r="F64" i="4"/>
  <c r="F91" i="4" s="1"/>
  <c r="C147" i="4" s="1"/>
  <c r="F45" i="4"/>
  <c r="C146" i="4" s="1"/>
  <c r="C150" i="4" l="1"/>
</calcChain>
</file>

<file path=xl/sharedStrings.xml><?xml version="1.0" encoding="utf-8"?>
<sst xmlns="http://schemas.openxmlformats.org/spreadsheetml/2006/main" count="277" uniqueCount="107">
  <si>
    <t>Bezeichnung</t>
  </si>
  <si>
    <t>A</t>
  </si>
  <si>
    <t>B</t>
  </si>
  <si>
    <t>C</t>
  </si>
  <si>
    <t>G</t>
  </si>
  <si>
    <t>H</t>
  </si>
  <si>
    <t>I</t>
  </si>
  <si>
    <t>L</t>
  </si>
  <si>
    <t>N</t>
  </si>
  <si>
    <t>Gesamt</t>
  </si>
  <si>
    <t>Anzahl der Reinigungskräfte:</t>
  </si>
  <si>
    <t>m²</t>
  </si>
  <si>
    <t>Stundenverrechnungssatz</t>
  </si>
  <si>
    <t>Flure, Flurnischen, Durchgänge</t>
  </si>
  <si>
    <t>Treppenhäuser</t>
  </si>
  <si>
    <t>Archive / Kellerräume</t>
  </si>
  <si>
    <t>Sanitärräume, WC, Duschen</t>
  </si>
  <si>
    <t>(*vom Bieter zwingend einzutragen)</t>
  </si>
  <si>
    <t xml:space="preserve">Reinigungsstunden insgesamt pro Tag: </t>
  </si>
  <si>
    <t xml:space="preserve">(beinhaltet einen tarifvertraglichen Mindestlohn für die Reinigungskraft/-kräfte </t>
  </si>
  <si>
    <t>und ist Grundlage der nachfolgenden Kalkulation)</t>
  </si>
  <si>
    <t>Durchschnittliche Reinigungsfläche pro Tag :</t>
  </si>
  <si>
    <t>Werkstatt</t>
  </si>
  <si>
    <t>D 1</t>
  </si>
  <si>
    <t>D 2</t>
  </si>
  <si>
    <t>D 3</t>
  </si>
  <si>
    <t>D 4</t>
  </si>
  <si>
    <t>D 5</t>
  </si>
  <si>
    <t>E 1</t>
  </si>
  <si>
    <t>E 2</t>
  </si>
  <si>
    <t>E 3</t>
  </si>
  <si>
    <t>E 4</t>
  </si>
  <si>
    <t>F 1</t>
  </si>
  <si>
    <t>F 2</t>
  </si>
  <si>
    <t>F 3</t>
  </si>
  <si>
    <t>Aufzüge / Paternoster</t>
  </si>
  <si>
    <t>Technik-/ Maschinen-/Serverräume</t>
  </si>
  <si>
    <t>Warteräume/Foyer/Info</t>
  </si>
  <si>
    <t>Sonstiges, z.B. Pumi, Lager</t>
  </si>
  <si>
    <t>nach Bedarf</t>
  </si>
  <si>
    <t xml:space="preserve">Objekt: </t>
  </si>
  <si>
    <t xml:space="preserve"> </t>
  </si>
  <si>
    <t>J</t>
  </si>
  <si>
    <t>Arzt-/ Untersuchungsraum</t>
  </si>
  <si>
    <t>K</t>
  </si>
  <si>
    <t>Labor</t>
  </si>
  <si>
    <t>E 5</t>
  </si>
  <si>
    <t>Legende</t>
  </si>
  <si>
    <t>1 x wöchentlich</t>
  </si>
  <si>
    <t xml:space="preserve">  4,33 im Monat</t>
  </si>
  <si>
    <t>2 x wöchentlich</t>
  </si>
  <si>
    <t xml:space="preserve">  8,66 im Monat</t>
  </si>
  <si>
    <t>3 x wöchentlich</t>
  </si>
  <si>
    <t>12,99  im Monat</t>
  </si>
  <si>
    <t>4 x wöchentlich</t>
  </si>
  <si>
    <t>17,32 im Monat</t>
  </si>
  <si>
    <t>5 x wöchentlich</t>
  </si>
  <si>
    <t>21,65 im Monat</t>
  </si>
  <si>
    <t>1 x monatlich</t>
  </si>
  <si>
    <t xml:space="preserve">  1,08 im Monat</t>
  </si>
  <si>
    <t>2 x monatlich</t>
  </si>
  <si>
    <t xml:space="preserve">  2,16 im Monat</t>
  </si>
  <si>
    <t>M 1</t>
  </si>
  <si>
    <t>M 2</t>
  </si>
  <si>
    <t>M 3</t>
  </si>
  <si>
    <t>Haupt- und Nebeneingänge</t>
  </si>
  <si>
    <t>Anlieferung und Rampen</t>
  </si>
  <si>
    <t>*</t>
  </si>
  <si>
    <t xml:space="preserve">        </t>
  </si>
  <si>
    <t>Raum-gruppe</t>
  </si>
  <si>
    <t>Fläche m²</t>
  </si>
  <si>
    <t>Häufigkeit monatlich</t>
  </si>
  <si>
    <t>Preis monatlich netto**</t>
  </si>
  <si>
    <t>Preis                     pro m² netto/Tag</t>
  </si>
  <si>
    <t>Büro- und Verwaltungsräume              mit Publikumsverkehr</t>
  </si>
  <si>
    <t>Büro- und Verwaltungsräume                            ohne Publikumsverkehr</t>
  </si>
  <si>
    <t>Sozialräume, Aufenthaltsräume,                                           Speiseräume, Teeküchen</t>
  </si>
  <si>
    <t>Zusammenfassung</t>
  </si>
  <si>
    <t>(maßgebend für die Bewertung)</t>
  </si>
  <si>
    <t xml:space="preserve">** Fläche m²  x Häufigkeit x Preis pro m² = Preis monatlich netto / geforderte Preise u. sonstige Angaben sind in den gelben Feldern einzutragen! I.d.R. befinden sich in jedem Büro der Raumgruppe B je 2 Papierkörbe, die täglich zu entleeren sind!  </t>
  </si>
  <si>
    <t xml:space="preserve">** Fläche m²  x Häufigkeit x Preis pro m² = Preis monatlich netto / geforderte Preise u. sonstige Angaben sind in den gelben Feldern einzutragen! I.d.R. befinden sich in jedem Büro der Raumgruppe B je 2 Papierkörbe,  die täglich zu entleeren sind!  </t>
  </si>
  <si>
    <t>Monatliche Kosten</t>
  </si>
  <si>
    <t>Pos. A</t>
  </si>
  <si>
    <t>Durchschnittliche Reinigungsleistung pro Stunde (m²):</t>
  </si>
  <si>
    <t>Durchschnittliche Reinigungsleistung pro Stunde  (m²):</t>
  </si>
  <si>
    <t>Durchschnittliche Reinigungsleistung pro Stunde  (m²)</t>
  </si>
  <si>
    <t>Routinemäßige Unterhaltsreinigung siehe Anlage 2 a</t>
  </si>
  <si>
    <t xml:space="preserve">Sozialmedizinischer Dienst Gelsenkirchen-Buer, Schillerstr. 2a / Goldbergstr. 76, 45894 Gelsenkirchen </t>
  </si>
  <si>
    <t>Geschäftsstelle Gelsenkirchen-Buer, Hagenstraße 50, 45894 Gelsenkirchen</t>
  </si>
  <si>
    <t>Monatlicher Gesamtpreis /netto</t>
  </si>
  <si>
    <r>
      <t xml:space="preserve">Durchschnittliche Reinigungsleistung pro Stunde (m²) </t>
    </r>
    <r>
      <rPr>
        <b/>
        <u/>
        <sz val="10"/>
        <color indexed="10"/>
        <rFont val="Arial"/>
        <family val="2"/>
      </rPr>
      <t xml:space="preserve"> </t>
    </r>
  </si>
  <si>
    <t xml:space="preserve">Objekt </t>
  </si>
  <si>
    <t>Durchschnittliche Reinigungsleistung pro Std. (m²)</t>
  </si>
  <si>
    <t>gewichtete durchschnittl. Reinigungsleistung pro Std. (m²)</t>
  </si>
  <si>
    <t xml:space="preserve">Summe der gewichteten durchschnittlichen Reinigungsleistung </t>
  </si>
  <si>
    <t>pro Stunde (m²):</t>
  </si>
  <si>
    <t>Pos. B</t>
  </si>
  <si>
    <t>Pos. C</t>
  </si>
  <si>
    <t>Routinemäßige Unterhaltsreinigung siehe Anlage 2 b</t>
  </si>
  <si>
    <t>Routinemäßige Unterhaltsreinigung siehe Anlage 2 c</t>
  </si>
  <si>
    <t>Geschäftsstelle Gelsenkirchen-Mitte, Husemannstraße 32-34,  45879 Gelsenkirchen</t>
  </si>
  <si>
    <t>Pos. C. SMD GE-Buer</t>
  </si>
  <si>
    <t>Pos. C SMD GE-Buer</t>
  </si>
  <si>
    <t>Pos. A Geschäftsstelle GE-Mitte</t>
  </si>
  <si>
    <t>Pos. B Geschäftsstelle GE-Buer</t>
  </si>
  <si>
    <t>Pos. A. Geschäftsstelle GE-Mitte</t>
  </si>
  <si>
    <t>Pos. B  Geschäftsstelle GE-Buer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</si>
</sst>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\ [$€-1]"/>
    <numFmt numFmtId="165" formatCode="0.0000"/>
    <numFmt numFmtId="166" formatCode="#,##0.00\ [$€-407]"/>
    <numFmt numFmtId="167" formatCode="0.00\ &quot;m²&quot;"/>
    <numFmt numFmtId="168" formatCode="_-* #,##0.00\ [$€-407]_-;\-* #,##0.00\ [$€-407]_-;_-* &quot;-&quot;??\ [$€-407]_-;_-@_-"/>
    <numFmt numFmtId="169" formatCode="0\ &quot;Ma&quot;"/>
    <numFmt numFmtId="170" formatCode="0.00\ &quot;Std.&quot;"/>
    <numFmt numFmtId="171" formatCode="#,##0.000000\ &quot;€&quot;"/>
  </numFmts>
  <fonts count="24" x14ac:knownFonts="1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u/>
      <sz val="10"/>
      <name val="Arial"/>
      <family val="2"/>
    </font>
    <font>
      <u val="double"/>
      <sz val="10"/>
      <name val="Arial"/>
      <family val="2"/>
    </font>
    <font>
      <b/>
      <u val="double"/>
      <sz val="10"/>
      <name val="Arial"/>
      <family val="2"/>
    </font>
    <font>
      <b/>
      <sz val="10"/>
      <color indexed="9"/>
      <name val="Arial"/>
      <family val="2"/>
    </font>
    <font>
      <b/>
      <u/>
      <sz val="10"/>
      <color indexed="10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10"/>
      <color rgb="FF00B050"/>
      <name val="Arial"/>
      <family val="2"/>
    </font>
    <font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50">
    <xf numFmtId="0" fontId="0" fillId="0" borderId="0" xfId="0"/>
    <xf numFmtId="168" fontId="5" fillId="3" borderId="1" xfId="0" applyNumberFormat="1" applyFont="1" applyFill="1" applyBorder="1" applyAlignment="1" applyProtection="1">
      <alignment horizontal="right"/>
      <protection locked="0"/>
    </xf>
    <xf numFmtId="169" fontId="5" fillId="3" borderId="1" xfId="0" applyNumberFormat="1" applyFont="1" applyFill="1" applyBorder="1" applyAlignment="1" applyProtection="1">
      <alignment horizontal="right"/>
      <protection locked="0"/>
    </xf>
    <xf numFmtId="170" fontId="5" fillId="3" borderId="1" xfId="0" applyNumberFormat="1" applyFont="1" applyFill="1" applyBorder="1" applyAlignment="1" applyProtection="1">
      <alignment horizontal="right"/>
      <protection locked="0"/>
    </xf>
    <xf numFmtId="167" fontId="5" fillId="3" borderId="1" xfId="0" applyNumberFormat="1" applyFont="1" applyFill="1" applyBorder="1" applyAlignment="1" applyProtection="1">
      <alignment horizontal="right"/>
      <protection locked="0"/>
    </xf>
    <xf numFmtId="171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/>
    </xf>
    <xf numFmtId="165" fontId="5" fillId="0" borderId="0" xfId="0" applyNumberFormat="1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165" fontId="5" fillId="0" borderId="0" xfId="0" applyNumberFormat="1" applyFont="1" applyBorder="1" applyAlignment="1" applyProtection="1">
      <alignment vertical="center"/>
    </xf>
    <xf numFmtId="165" fontId="4" fillId="0" borderId="0" xfId="0" applyNumberFormat="1" applyFont="1" applyBorder="1" applyAlignment="1" applyProtection="1">
      <alignment vertical="center"/>
    </xf>
    <xf numFmtId="165" fontId="4" fillId="0" borderId="0" xfId="0" applyNumberFormat="1" applyFont="1" applyAlignment="1" applyProtection="1">
      <alignment vertical="center"/>
    </xf>
    <xf numFmtId="165" fontId="3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vertical="center"/>
    </xf>
    <xf numFmtId="171" fontId="5" fillId="3" borderId="6" xfId="0" applyNumberFormat="1" applyFont="1" applyFill="1" applyBorder="1" applyAlignment="1" applyProtection="1">
      <alignment horizontal="center" vertical="center" wrapText="1"/>
      <protection locked="0"/>
    </xf>
    <xf numFmtId="171" fontId="5" fillId="3" borderId="8" xfId="0" applyNumberFormat="1" applyFont="1" applyFill="1" applyBorder="1" applyAlignment="1" applyProtection="1">
      <alignment horizontal="center" vertical="center" wrapText="1"/>
      <protection locked="0"/>
    </xf>
    <xf numFmtId="166" fontId="5" fillId="4" borderId="2" xfId="0" applyNumberFormat="1" applyFont="1" applyFill="1" applyBorder="1" applyAlignment="1" applyProtection="1">
      <alignment horizontal="center" vertical="center" wrapText="1"/>
    </xf>
    <xf numFmtId="166" fontId="5" fillId="5" borderId="2" xfId="0" applyNumberFormat="1" applyFont="1" applyFill="1" applyBorder="1" applyAlignment="1" applyProtection="1">
      <alignment horizontal="center" vertical="center" wrapText="1"/>
    </xf>
    <xf numFmtId="0" fontId="5" fillId="4" borderId="0" xfId="0" applyFont="1" applyFill="1" applyBorder="1" applyAlignment="1" applyProtection="1">
      <alignment vertical="center"/>
    </xf>
    <xf numFmtId="0" fontId="13" fillId="4" borderId="0" xfId="0" applyFont="1" applyFill="1" applyBorder="1" applyAlignment="1" applyProtection="1">
      <alignment vertical="center"/>
    </xf>
    <xf numFmtId="0" fontId="4" fillId="4" borderId="0" xfId="0" applyFont="1" applyFill="1" applyBorder="1" applyAlignment="1" applyProtection="1">
      <alignment horizontal="right" vertical="center"/>
    </xf>
    <xf numFmtId="0" fontId="4" fillId="4" borderId="0" xfId="0" applyFont="1" applyFill="1" applyBorder="1" applyAlignment="1" applyProtection="1">
      <alignment vertical="center"/>
    </xf>
    <xf numFmtId="0" fontId="5" fillId="4" borderId="0" xfId="0" applyFont="1" applyFill="1" applyBorder="1" applyAlignment="1" applyProtection="1">
      <alignment horizontal="right" vertical="center"/>
    </xf>
    <xf numFmtId="0" fontId="3" fillId="4" borderId="0" xfId="0" applyFont="1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166" fontId="5" fillId="0" borderId="2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Protection="1"/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vertical="top"/>
    </xf>
    <xf numFmtId="0" fontId="0" fillId="0" borderId="0" xfId="0" applyProtection="1"/>
    <xf numFmtId="0" fontId="2" fillId="0" borderId="0" xfId="0" applyFont="1" applyProtection="1"/>
    <xf numFmtId="0" fontId="2" fillId="0" borderId="0" xfId="0" applyFont="1" applyAlignment="1" applyProtection="1">
      <alignment horizontal="left"/>
    </xf>
    <xf numFmtId="0" fontId="19" fillId="0" borderId="0" xfId="0" applyFont="1" applyAlignment="1" applyProtection="1">
      <alignment vertical="top"/>
    </xf>
    <xf numFmtId="0" fontId="3" fillId="0" borderId="0" xfId="0" applyFont="1" applyProtection="1"/>
    <xf numFmtId="0" fontId="3" fillId="0" borderId="0" xfId="0" applyFont="1" applyAlignment="1" applyProtection="1">
      <alignment horizontal="right"/>
    </xf>
    <xf numFmtId="165" fontId="3" fillId="0" borderId="0" xfId="0" applyNumberFormat="1" applyFont="1" applyAlignment="1" applyProtection="1">
      <alignment horizontal="right"/>
    </xf>
    <xf numFmtId="0" fontId="12" fillId="0" borderId="0" xfId="0" applyFont="1" applyProtection="1"/>
    <xf numFmtId="0" fontId="7" fillId="4" borderId="0" xfId="1" applyFont="1" applyFill="1" applyAlignment="1" applyProtection="1">
      <alignment horizontal="left" vertical="top"/>
    </xf>
    <xf numFmtId="0" fontId="7" fillId="0" borderId="0" xfId="0" applyFont="1" applyProtection="1"/>
    <xf numFmtId="0" fontId="7" fillId="0" borderId="0" xfId="0" applyFont="1" applyAlignment="1" applyProtection="1">
      <alignment horizontal="center" vertical="top"/>
    </xf>
    <xf numFmtId="0" fontId="5" fillId="0" borderId="0" xfId="0" applyFont="1" applyProtection="1"/>
    <xf numFmtId="0" fontId="5" fillId="0" borderId="0" xfId="0" applyFont="1" applyAlignment="1" applyProtection="1">
      <alignment horizontal="right"/>
    </xf>
    <xf numFmtId="0" fontId="20" fillId="0" borderId="0" xfId="0" applyFont="1" applyAlignment="1" applyProtection="1">
      <alignment vertical="top"/>
    </xf>
    <xf numFmtId="0" fontId="9" fillId="0" borderId="0" xfId="0" applyFont="1" applyAlignment="1" applyProtection="1">
      <alignment vertical="top"/>
    </xf>
    <xf numFmtId="0" fontId="8" fillId="0" borderId="0" xfId="0" applyFont="1" applyProtection="1"/>
    <xf numFmtId="0" fontId="6" fillId="0" borderId="0" xfId="0" applyFont="1" applyAlignment="1" applyProtection="1">
      <alignment horizontal="right"/>
    </xf>
    <xf numFmtId="0" fontId="6" fillId="0" borderId="0" xfId="0" applyFont="1" applyProtection="1"/>
    <xf numFmtId="0" fontId="21" fillId="0" borderId="0" xfId="0" applyFont="1" applyProtection="1"/>
    <xf numFmtId="0" fontId="4" fillId="0" borderId="0" xfId="0" applyFont="1" applyProtection="1"/>
    <xf numFmtId="0" fontId="4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 vertical="center"/>
    </xf>
    <xf numFmtId="4" fontId="7" fillId="4" borderId="0" xfId="0" applyNumberFormat="1" applyFont="1" applyFill="1" applyProtection="1"/>
    <xf numFmtId="165" fontId="7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4" fontId="7" fillId="0" borderId="0" xfId="0" applyNumberFormat="1" applyFont="1" applyAlignment="1" applyProtection="1">
      <alignment vertical="center"/>
    </xf>
    <xf numFmtId="0" fontId="17" fillId="2" borderId="2" xfId="0" applyFont="1" applyFill="1" applyBorder="1" applyAlignment="1" applyProtection="1">
      <alignment horizontal="center" vertical="center" wrapText="1"/>
    </xf>
    <xf numFmtId="0" fontId="17" fillId="2" borderId="2" xfId="0" applyFont="1" applyFill="1" applyBorder="1" applyAlignment="1" applyProtection="1">
      <alignment horizontal="center" vertical="center"/>
    </xf>
    <xf numFmtId="165" fontId="17" fillId="2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4" fontId="5" fillId="4" borderId="2" xfId="0" applyNumberFormat="1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/>
    </xf>
    <xf numFmtId="4" fontId="5" fillId="5" borderId="2" xfId="0" applyNumberFormat="1" applyFont="1" applyFill="1" applyBorder="1" applyAlignment="1" applyProtection="1">
      <alignment horizontal="center" vertical="center" wrapText="1"/>
    </xf>
    <xf numFmtId="0" fontId="5" fillId="5" borderId="2" xfId="0" applyFont="1" applyFill="1" applyBorder="1" applyAlignment="1" applyProtection="1">
      <alignment horizontal="center" vertical="center" wrapText="1"/>
    </xf>
    <xf numFmtId="171" fontId="5" fillId="5" borderId="2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 applyProtection="1"/>
    <xf numFmtId="171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4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165" fontId="5" fillId="0" borderId="2" xfId="0" applyNumberFormat="1" applyFont="1" applyFill="1" applyBorder="1" applyAlignment="1" applyProtection="1">
      <alignment horizontal="center" vertical="center"/>
    </xf>
    <xf numFmtId="164" fontId="7" fillId="4" borderId="2" xfId="0" applyNumberFormat="1" applyFont="1" applyFill="1" applyBorder="1" applyAlignment="1" applyProtection="1">
      <alignment horizontal="center" vertical="center"/>
    </xf>
    <xf numFmtId="4" fontId="13" fillId="0" borderId="0" xfId="0" applyNumberFormat="1" applyFont="1" applyBorder="1" applyAlignment="1" applyProtection="1">
      <alignment horizontal="left" vertical="center" wrapText="1"/>
    </xf>
    <xf numFmtId="0" fontId="7" fillId="4" borderId="0" xfId="0" applyFont="1" applyFill="1" applyAlignment="1" applyProtection="1">
      <alignment horizontal="left" vertical="top" wrapText="1"/>
    </xf>
    <xf numFmtId="0" fontId="19" fillId="0" borderId="0" xfId="0" applyFont="1" applyAlignment="1" applyProtection="1">
      <alignment horizontal="left" vertical="top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2" fontId="5" fillId="4" borderId="8" xfId="0" applyNumberFormat="1" applyFont="1" applyFill="1" applyBorder="1" applyAlignment="1" applyProtection="1">
      <alignment horizontal="center" vertical="center" wrapText="1"/>
    </xf>
    <xf numFmtId="0" fontId="5" fillId="4" borderId="8" xfId="0" applyFont="1" applyFill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171" fontId="7" fillId="5" borderId="2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Protection="1"/>
    <xf numFmtId="4" fontId="22" fillId="5" borderId="2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left" vertical="center" wrapText="1"/>
    </xf>
    <xf numFmtId="4" fontId="5" fillId="4" borderId="6" xfId="0" applyNumberFormat="1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171" fontId="5" fillId="0" borderId="6" xfId="0" applyNumberFormat="1" applyFont="1" applyFill="1" applyBorder="1" applyAlignment="1" applyProtection="1">
      <alignment horizontal="center" vertical="center" wrapText="1"/>
    </xf>
    <xf numFmtId="0" fontId="11" fillId="4" borderId="0" xfId="1" applyFont="1" applyFill="1" applyAlignment="1" applyProtection="1">
      <alignment horizontal="left" vertical="top" wrapText="1"/>
    </xf>
    <xf numFmtId="4" fontId="7" fillId="4" borderId="0" xfId="0" applyNumberFormat="1" applyFont="1" applyFill="1" applyAlignment="1" applyProtection="1">
      <alignment vertical="center"/>
    </xf>
    <xf numFmtId="4" fontId="13" fillId="0" borderId="0" xfId="0" applyNumberFormat="1" applyFont="1" applyBorder="1" applyAlignment="1" applyProtection="1">
      <alignment horizontal="left"/>
    </xf>
    <xf numFmtId="0" fontId="12" fillId="0" borderId="13" xfId="0" applyFont="1" applyBorder="1" applyAlignment="1" applyProtection="1">
      <alignment horizontal="left" vertical="center"/>
    </xf>
    <xf numFmtId="0" fontId="12" fillId="0" borderId="9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right" vertical="center"/>
    </xf>
    <xf numFmtId="0" fontId="5" fillId="0" borderId="9" xfId="0" applyFont="1" applyBorder="1" applyAlignment="1" applyProtection="1">
      <alignment vertical="center"/>
    </xf>
    <xf numFmtId="165" fontId="3" fillId="0" borderId="9" xfId="0" applyNumberFormat="1" applyFont="1" applyBorder="1" applyAlignment="1" applyProtection="1">
      <alignment vertical="center"/>
    </xf>
    <xf numFmtId="0" fontId="3" fillId="0" borderId="10" xfId="0" applyFont="1" applyBorder="1" applyAlignment="1" applyProtection="1">
      <alignment vertical="center"/>
    </xf>
    <xf numFmtId="0" fontId="5" fillId="0" borderId="11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0" fontId="12" fillId="0" borderId="11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/>
    </xf>
    <xf numFmtId="0" fontId="12" fillId="0" borderId="11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/>
    </xf>
    <xf numFmtId="0" fontId="5" fillId="0" borderId="11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164" fontId="5" fillId="6" borderId="0" xfId="0" applyNumberFormat="1" applyFont="1" applyFill="1" applyBorder="1" applyAlignment="1" applyProtection="1">
      <alignment horizontal="right" vertical="center"/>
    </xf>
    <xf numFmtId="0" fontId="5" fillId="0" borderId="12" xfId="0" applyFont="1" applyBorder="1" applyAlignment="1" applyProtection="1">
      <alignment vertical="center"/>
    </xf>
    <xf numFmtId="0" fontId="5" fillId="0" borderId="11" xfId="0" applyFont="1" applyBorder="1" applyAlignment="1" applyProtection="1">
      <alignment horizontal="left" vertical="top"/>
    </xf>
    <xf numFmtId="0" fontId="5" fillId="0" borderId="0" xfId="0" applyFont="1" applyBorder="1" applyAlignment="1" applyProtection="1">
      <alignment horizontal="left" vertical="top"/>
    </xf>
    <xf numFmtId="164" fontId="14" fillId="0" borderId="0" xfId="0" applyNumberFormat="1" applyFont="1" applyFill="1" applyBorder="1" applyAlignment="1" applyProtection="1">
      <alignment horizontal="right" vertical="top"/>
    </xf>
    <xf numFmtId="0" fontId="7" fillId="0" borderId="11" xfId="0" applyFont="1" applyBorder="1" applyAlignment="1" applyProtection="1">
      <alignment horizontal="left" vertical="top" wrapText="1"/>
    </xf>
    <xf numFmtId="0" fontId="7" fillId="0" borderId="0" xfId="0" applyFont="1" applyBorder="1" applyAlignment="1" applyProtection="1">
      <alignment horizontal="left" vertical="top" wrapText="1"/>
    </xf>
    <xf numFmtId="164" fontId="16" fillId="6" borderId="0" xfId="0" applyNumberFormat="1" applyFont="1" applyFill="1" applyBorder="1" applyAlignment="1" applyProtection="1">
      <alignment horizontal="right" vertical="center"/>
    </xf>
    <xf numFmtId="0" fontId="23" fillId="0" borderId="11" xfId="0" applyFont="1" applyBorder="1" applyAlignment="1" applyProtection="1">
      <alignment horizontal="left" vertical="top" wrapText="1"/>
    </xf>
    <xf numFmtId="0" fontId="23" fillId="0" borderId="0" xfId="0" applyFont="1" applyBorder="1" applyAlignment="1" applyProtection="1">
      <alignment horizontal="left" vertical="top" wrapText="1"/>
    </xf>
    <xf numFmtId="164" fontId="16" fillId="4" borderId="0" xfId="0" applyNumberFormat="1" applyFont="1" applyFill="1" applyBorder="1" applyAlignment="1" applyProtection="1">
      <alignment horizontal="right" vertical="center"/>
    </xf>
    <xf numFmtId="164" fontId="15" fillId="0" borderId="0" xfId="0" applyNumberFormat="1" applyFont="1" applyBorder="1" applyAlignment="1" applyProtection="1">
      <alignment horizontal="right" vertical="center"/>
    </xf>
    <xf numFmtId="0" fontId="7" fillId="7" borderId="2" xfId="0" applyFont="1" applyFill="1" applyBorder="1" applyAlignment="1" applyProtection="1">
      <alignment horizontal="center" vertical="center"/>
    </xf>
    <xf numFmtId="0" fontId="7" fillId="7" borderId="2" xfId="0" applyFont="1" applyFill="1" applyBorder="1" applyAlignment="1" applyProtection="1">
      <alignment horizontal="left" vertical="top" wrapText="1"/>
    </xf>
    <xf numFmtId="165" fontId="7" fillId="7" borderId="2" xfId="0" applyNumberFormat="1" applyFont="1" applyFill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center"/>
    </xf>
    <xf numFmtId="167" fontId="5" fillId="6" borderId="14" xfId="0" applyNumberFormat="1" applyFont="1" applyFill="1" applyBorder="1" applyAlignment="1" applyProtection="1">
      <alignment horizontal="center" vertical="center"/>
    </xf>
    <xf numFmtId="167" fontId="5" fillId="6" borderId="15" xfId="0" applyNumberFormat="1" applyFont="1" applyFill="1" applyBorder="1" applyAlignment="1" applyProtection="1">
      <alignment horizontal="center" vertical="center"/>
    </xf>
    <xf numFmtId="10" fontId="5" fillId="4" borderId="2" xfId="0" applyNumberFormat="1" applyFont="1" applyFill="1" applyBorder="1" applyAlignment="1" applyProtection="1">
      <alignment vertical="center"/>
    </xf>
    <xf numFmtId="167" fontId="5" fillId="6" borderId="2" xfId="0" applyNumberFormat="1" applyFont="1" applyFill="1" applyBorder="1" applyAlignment="1" applyProtection="1">
      <alignment vertical="center"/>
    </xf>
    <xf numFmtId="10" fontId="5" fillId="0" borderId="2" xfId="0" applyNumberFormat="1" applyFont="1" applyFill="1" applyBorder="1" applyAlignment="1" applyProtection="1">
      <alignment vertical="center"/>
    </xf>
    <xf numFmtId="167" fontId="15" fillId="4" borderId="0" xfId="0" applyNumberFormat="1" applyFont="1" applyFill="1" applyBorder="1" applyAlignment="1" applyProtection="1">
      <alignment horizontal="right" vertical="center"/>
    </xf>
    <xf numFmtId="0" fontId="7" fillId="0" borderId="11" xfId="0" applyFont="1" applyBorder="1" applyAlignment="1" applyProtection="1">
      <alignment horizontal="left" vertical="top"/>
    </xf>
    <xf numFmtId="0" fontId="7" fillId="0" borderId="0" xfId="0" applyFont="1" applyBorder="1" applyAlignment="1" applyProtection="1">
      <alignment horizontal="left" vertical="top"/>
    </xf>
    <xf numFmtId="0" fontId="7" fillId="0" borderId="11" xfId="0" applyFont="1" applyBorder="1" applyAlignment="1" applyProtection="1">
      <alignment vertical="top"/>
    </xf>
    <xf numFmtId="0" fontId="7" fillId="0" borderId="0" xfId="0" applyFont="1" applyBorder="1" applyAlignment="1" applyProtection="1">
      <alignment vertical="top"/>
    </xf>
    <xf numFmtId="167" fontId="16" fillId="0" borderId="0" xfId="0" applyNumberFormat="1" applyFont="1" applyFill="1" applyBorder="1" applyAlignment="1" applyProtection="1">
      <alignment vertical="center"/>
    </xf>
    <xf numFmtId="167" fontId="16" fillId="6" borderId="0" xfId="0" applyNumberFormat="1" applyFont="1" applyFill="1" applyBorder="1" applyAlignment="1" applyProtection="1">
      <alignment horizontal="right" vertical="center"/>
    </xf>
    <xf numFmtId="167" fontId="16" fillId="6" borderId="12" xfId="0" applyNumberFormat="1" applyFont="1" applyFill="1" applyBorder="1" applyAlignment="1" applyProtection="1">
      <alignment horizontal="right" vertical="center"/>
    </xf>
    <xf numFmtId="0" fontId="23" fillId="0" borderId="11" xfId="0" applyFont="1" applyBorder="1" applyAlignment="1" applyProtection="1">
      <alignment vertical="center"/>
    </xf>
    <xf numFmtId="0" fontId="3" fillId="0" borderId="11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168" fontId="5" fillId="4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Border="1" applyProtection="1"/>
    <xf numFmtId="4" fontId="6" fillId="0" borderId="0" xfId="0" applyNumberFormat="1" applyFont="1" applyBorder="1" applyAlignment="1" applyProtection="1">
      <alignment horizontal="left"/>
    </xf>
    <xf numFmtId="0" fontId="5" fillId="4" borderId="0" xfId="0" applyFont="1" applyFill="1" applyBorder="1" applyAlignment="1" applyProtection="1">
      <alignment horizontal="center" vertical="center"/>
    </xf>
    <xf numFmtId="0" fontId="3" fillId="4" borderId="0" xfId="0" applyFont="1" applyFill="1" applyBorder="1" applyProtection="1"/>
    <xf numFmtId="0" fontId="3" fillId="4" borderId="0" xfId="0" applyFont="1" applyFill="1" applyBorder="1" applyAlignment="1" applyProtection="1">
      <alignment horizontal="right"/>
    </xf>
    <xf numFmtId="0" fontId="0" fillId="4" borderId="0" xfId="0" applyFill="1" applyBorder="1" applyProtection="1"/>
    <xf numFmtId="165" fontId="3" fillId="0" borderId="0" xfId="0" applyNumberFormat="1" applyFont="1" applyProtection="1"/>
  </cellXfs>
  <cellStyles count="2">
    <cellStyle name="Standard" xfId="0" builtinId="0"/>
    <cellStyle name="Standard 2" xfId="1" xr:uid="{C373181C-BEEE-4E5E-9725-287FEBFC9763}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47FF1-2CB2-4D01-8678-EB53A82E4F10}">
  <dimension ref="A1:M267"/>
  <sheetViews>
    <sheetView showGridLines="0" tabSelected="1" zoomScaleNormal="100" workbookViewId="0">
      <selection activeCell="E7" sqref="E7"/>
    </sheetView>
  </sheetViews>
  <sheetFormatPr baseColWidth="10" defaultRowHeight="15" x14ac:dyDescent="0.2"/>
  <cols>
    <col min="1" max="1" width="8.28515625" style="34" customWidth="1"/>
    <col min="2" max="2" width="30.140625" style="34" customWidth="1"/>
    <col min="3" max="3" width="10.7109375" style="35" customWidth="1"/>
    <col min="4" max="4" width="12.28515625" style="34" customWidth="1"/>
    <col min="5" max="5" width="11.7109375" style="149" customWidth="1"/>
    <col min="6" max="6" width="12.7109375" style="34" customWidth="1"/>
    <col min="7" max="7" width="11.42578125" style="30" customWidth="1"/>
    <col min="8" max="16384" width="11.42578125" style="30"/>
  </cols>
  <sheetData>
    <row r="1" spans="1:7" ht="10.5" customHeight="1" x14ac:dyDescent="0.25">
      <c r="A1" s="27"/>
      <c r="B1" s="28"/>
      <c r="C1" s="29"/>
      <c r="D1" s="29"/>
      <c r="E1" s="29"/>
      <c r="F1" s="29"/>
    </row>
    <row r="2" spans="1:7" ht="6" customHeight="1" x14ac:dyDescent="0.25">
      <c r="A2" s="31"/>
      <c r="B2" s="32"/>
      <c r="C2" s="29"/>
      <c r="D2" s="29"/>
      <c r="E2" s="29"/>
      <c r="F2" s="29"/>
    </row>
    <row r="3" spans="1:7" ht="12" customHeight="1" x14ac:dyDescent="0.2">
      <c r="A3" s="33"/>
      <c r="E3" s="36"/>
      <c r="G3" s="34"/>
    </row>
    <row r="4" spans="1:7" ht="12" customHeight="1" x14ac:dyDescent="0.2">
      <c r="A4" s="37" t="s">
        <v>40</v>
      </c>
      <c r="B4" s="38" t="s">
        <v>100</v>
      </c>
      <c r="C4" s="38"/>
      <c r="D4" s="38"/>
      <c r="E4" s="38"/>
      <c r="F4" s="38"/>
      <c r="G4" s="34"/>
    </row>
    <row r="5" spans="1:7" ht="12" customHeight="1" x14ac:dyDescent="0.2">
      <c r="A5" s="33"/>
      <c r="E5" s="36"/>
      <c r="G5" s="34"/>
    </row>
    <row r="6" spans="1:7" ht="12" customHeight="1" thickBot="1" x14ac:dyDescent="0.25">
      <c r="A6" s="37" t="s">
        <v>82</v>
      </c>
      <c r="B6" s="39" t="s">
        <v>86</v>
      </c>
      <c r="C6" s="40"/>
      <c r="D6" s="29"/>
      <c r="E6" s="29"/>
      <c r="F6" s="29"/>
      <c r="G6" s="34"/>
    </row>
    <row r="7" spans="1:7" ht="18.75" customHeight="1" thickBot="1" x14ac:dyDescent="0.25">
      <c r="A7" s="41" t="s">
        <v>12</v>
      </c>
      <c r="B7" s="41"/>
      <c r="C7" s="42"/>
      <c r="D7" s="41"/>
      <c r="E7" s="1"/>
      <c r="F7" s="43" t="s">
        <v>67</v>
      </c>
      <c r="G7" s="34"/>
    </row>
    <row r="8" spans="1:7" ht="12" customHeight="1" x14ac:dyDescent="0.2">
      <c r="A8" s="44" t="s">
        <v>19</v>
      </c>
      <c r="B8" s="45"/>
      <c r="C8" s="46"/>
      <c r="D8" s="47"/>
      <c r="E8" s="36"/>
      <c r="F8" s="48"/>
      <c r="G8" s="34"/>
    </row>
    <row r="9" spans="1:7" ht="15.75" thickBot="1" x14ac:dyDescent="0.25">
      <c r="A9" s="44" t="s">
        <v>20</v>
      </c>
      <c r="B9" s="47"/>
      <c r="C9" s="46"/>
      <c r="D9" s="47"/>
      <c r="E9" s="36"/>
      <c r="F9" s="48"/>
      <c r="G9" s="34"/>
    </row>
    <row r="10" spans="1:7" ht="15.75" thickBot="1" x14ac:dyDescent="0.25">
      <c r="A10" s="41" t="s">
        <v>10</v>
      </c>
      <c r="B10" s="41"/>
      <c r="C10" s="42"/>
      <c r="D10" s="41"/>
      <c r="E10" s="2"/>
      <c r="F10" s="43" t="s">
        <v>67</v>
      </c>
      <c r="G10" s="34"/>
    </row>
    <row r="11" spans="1:7" ht="15.75" thickBot="1" x14ac:dyDescent="0.25">
      <c r="A11" s="6" t="s">
        <v>18</v>
      </c>
      <c r="B11" s="41"/>
      <c r="C11" s="42" t="s">
        <v>41</v>
      </c>
      <c r="D11" s="41"/>
      <c r="E11" s="3"/>
      <c r="F11" s="43" t="s">
        <v>67</v>
      </c>
      <c r="G11" s="34"/>
    </row>
    <row r="12" spans="1:7" ht="18.75" customHeight="1" thickBot="1" x14ac:dyDescent="0.25">
      <c r="A12" s="6" t="s">
        <v>84</v>
      </c>
      <c r="B12" s="49"/>
      <c r="C12" s="50"/>
      <c r="D12" s="49"/>
      <c r="E12" s="4"/>
      <c r="F12" s="43" t="s">
        <v>67</v>
      </c>
      <c r="G12" s="34"/>
    </row>
    <row r="13" spans="1:7" ht="12" customHeight="1" x14ac:dyDescent="0.2">
      <c r="A13" s="33" t="s">
        <v>17</v>
      </c>
      <c r="E13" s="36"/>
      <c r="G13" s="34"/>
    </row>
    <row r="14" spans="1:7" x14ac:dyDescent="0.2">
      <c r="A14" s="33"/>
      <c r="E14" s="36"/>
      <c r="G14" s="34"/>
    </row>
    <row r="15" spans="1:7" x14ac:dyDescent="0.2">
      <c r="A15" s="51" t="s">
        <v>21</v>
      </c>
      <c r="B15" s="51"/>
      <c r="C15" s="51"/>
      <c r="D15" s="52">
        <v>775.88</v>
      </c>
      <c r="E15" s="53" t="s">
        <v>11</v>
      </c>
      <c r="F15" s="30"/>
      <c r="G15" s="34"/>
    </row>
    <row r="16" spans="1:7" x14ac:dyDescent="0.2">
      <c r="A16" s="54"/>
      <c r="B16" s="54"/>
      <c r="C16" s="54"/>
      <c r="D16" s="55"/>
      <c r="E16" s="53"/>
      <c r="F16" s="30"/>
      <c r="G16" s="34"/>
    </row>
    <row r="17" spans="1:9" ht="38.25" x14ac:dyDescent="0.2">
      <c r="A17" s="56" t="s">
        <v>69</v>
      </c>
      <c r="B17" s="57" t="s">
        <v>0</v>
      </c>
      <c r="C17" s="56" t="s">
        <v>70</v>
      </c>
      <c r="D17" s="56" t="s">
        <v>71</v>
      </c>
      <c r="E17" s="58" t="s">
        <v>73</v>
      </c>
      <c r="F17" s="56" t="s">
        <v>72</v>
      </c>
      <c r="G17" s="34"/>
    </row>
    <row r="18" spans="1:9" ht="25.5" x14ac:dyDescent="0.2">
      <c r="A18" s="59" t="s">
        <v>1</v>
      </c>
      <c r="B18" s="60" t="s">
        <v>74</v>
      </c>
      <c r="C18" s="61">
        <v>154.19</v>
      </c>
      <c r="D18" s="62">
        <v>21.65</v>
      </c>
      <c r="E18" s="5"/>
      <c r="F18" s="17">
        <f>SUM(C18*D18*E18)</f>
        <v>0</v>
      </c>
      <c r="G18" s="34"/>
    </row>
    <row r="19" spans="1:9" ht="25.5" x14ac:dyDescent="0.2">
      <c r="A19" s="63" t="s">
        <v>2</v>
      </c>
      <c r="B19" s="60" t="s">
        <v>75</v>
      </c>
      <c r="C19" s="61">
        <v>1551.02</v>
      </c>
      <c r="D19" s="62">
        <v>4.33</v>
      </c>
      <c r="E19" s="5"/>
      <c r="F19" s="17">
        <f>SUM(C19*D19*E19)</f>
        <v>0</v>
      </c>
      <c r="G19" s="34"/>
    </row>
    <row r="20" spans="1:9" ht="25.5" x14ac:dyDescent="0.2">
      <c r="A20" s="63" t="s">
        <v>3</v>
      </c>
      <c r="B20" s="64" t="s">
        <v>76</v>
      </c>
      <c r="C20" s="61">
        <v>97.48</v>
      </c>
      <c r="D20" s="62">
        <v>21.65</v>
      </c>
      <c r="E20" s="5"/>
      <c r="F20" s="17">
        <f>SUM(C20*D20*E20)</f>
        <v>0</v>
      </c>
      <c r="G20" s="34"/>
    </row>
    <row r="21" spans="1:9" x14ac:dyDescent="0.2">
      <c r="A21" s="63" t="s">
        <v>23</v>
      </c>
      <c r="B21" s="64" t="s">
        <v>13</v>
      </c>
      <c r="C21" s="65"/>
      <c r="D21" s="66"/>
      <c r="E21" s="67"/>
      <c r="F21" s="18"/>
      <c r="G21" s="34"/>
    </row>
    <row r="22" spans="1:9" x14ac:dyDescent="0.2">
      <c r="A22" s="63" t="s">
        <v>24</v>
      </c>
      <c r="B22" s="64" t="s">
        <v>13</v>
      </c>
      <c r="C22" s="65"/>
      <c r="D22" s="66"/>
      <c r="E22" s="67"/>
      <c r="F22" s="18"/>
      <c r="G22" s="34"/>
    </row>
    <row r="23" spans="1:9" x14ac:dyDescent="0.2">
      <c r="A23" s="63" t="s">
        <v>25</v>
      </c>
      <c r="B23" s="64" t="s">
        <v>13</v>
      </c>
      <c r="C23" s="61">
        <v>163.44</v>
      </c>
      <c r="D23" s="62">
        <v>4.33</v>
      </c>
      <c r="E23" s="5"/>
      <c r="F23" s="17">
        <f>SUM(C23*D23*E23)</f>
        <v>0</v>
      </c>
      <c r="G23" s="34"/>
    </row>
    <row r="24" spans="1:9" x14ac:dyDescent="0.2">
      <c r="A24" s="63" t="s">
        <v>26</v>
      </c>
      <c r="B24" s="64" t="s">
        <v>13</v>
      </c>
      <c r="C24" s="65"/>
      <c r="D24" s="66"/>
      <c r="E24" s="67"/>
      <c r="F24" s="18"/>
      <c r="G24" s="34"/>
    </row>
    <row r="25" spans="1:9" x14ac:dyDescent="0.2">
      <c r="A25" s="63" t="s">
        <v>27</v>
      </c>
      <c r="B25" s="64" t="s">
        <v>13</v>
      </c>
      <c r="C25" s="65"/>
      <c r="D25" s="66"/>
      <c r="E25" s="67"/>
      <c r="F25" s="18"/>
      <c r="G25" s="34"/>
    </row>
    <row r="26" spans="1:9" x14ac:dyDescent="0.2">
      <c r="A26" s="63" t="s">
        <v>28</v>
      </c>
      <c r="B26" s="64" t="s">
        <v>14</v>
      </c>
      <c r="C26" s="65"/>
      <c r="D26" s="66"/>
      <c r="E26" s="67"/>
      <c r="F26" s="18"/>
      <c r="G26" s="34"/>
    </row>
    <row r="27" spans="1:9" x14ac:dyDescent="0.2">
      <c r="A27" s="63" t="s">
        <v>29</v>
      </c>
      <c r="B27" s="64" t="s">
        <v>14</v>
      </c>
      <c r="C27" s="65"/>
      <c r="D27" s="66"/>
      <c r="E27" s="67"/>
      <c r="F27" s="18"/>
      <c r="G27" s="34"/>
    </row>
    <row r="28" spans="1:9" x14ac:dyDescent="0.2">
      <c r="A28" s="63" t="s">
        <v>30</v>
      </c>
      <c r="B28" s="64" t="s">
        <v>14</v>
      </c>
      <c r="C28" s="61">
        <v>3.95</v>
      </c>
      <c r="D28" s="62">
        <v>4.33</v>
      </c>
      <c r="E28" s="5"/>
      <c r="F28" s="17">
        <f>SUM(C28*D28*E28)</f>
        <v>0</v>
      </c>
      <c r="G28" s="34"/>
    </row>
    <row r="29" spans="1:9" x14ac:dyDescent="0.2">
      <c r="A29" s="63" t="s">
        <v>31</v>
      </c>
      <c r="B29" s="64" t="s">
        <v>14</v>
      </c>
      <c r="C29" s="65"/>
      <c r="D29" s="66"/>
      <c r="E29" s="67"/>
      <c r="F29" s="18"/>
      <c r="G29" s="34"/>
    </row>
    <row r="30" spans="1:9" x14ac:dyDescent="0.2">
      <c r="A30" s="63" t="s">
        <v>46</v>
      </c>
      <c r="B30" s="64" t="s">
        <v>14</v>
      </c>
      <c r="C30" s="65"/>
      <c r="D30" s="66"/>
      <c r="E30" s="67"/>
      <c r="F30" s="18"/>
      <c r="G30" s="34"/>
      <c r="H30" s="68"/>
    </row>
    <row r="31" spans="1:9" x14ac:dyDescent="0.2">
      <c r="A31" s="63" t="s">
        <v>32</v>
      </c>
      <c r="B31" s="64" t="s">
        <v>15</v>
      </c>
      <c r="C31" s="65"/>
      <c r="D31" s="66"/>
      <c r="E31" s="67"/>
      <c r="F31" s="18"/>
      <c r="G31" s="34"/>
      <c r="I31" s="68"/>
    </row>
    <row r="32" spans="1:9" x14ac:dyDescent="0.2">
      <c r="A32" s="63" t="s">
        <v>33</v>
      </c>
      <c r="B32" s="64" t="s">
        <v>15</v>
      </c>
      <c r="C32" s="65"/>
      <c r="D32" s="66"/>
      <c r="E32" s="67"/>
      <c r="F32" s="18"/>
      <c r="G32" s="34"/>
      <c r="H32" s="68"/>
    </row>
    <row r="33" spans="1:9" x14ac:dyDescent="0.2">
      <c r="A33" s="63" t="s">
        <v>34</v>
      </c>
      <c r="B33" s="64" t="s">
        <v>15</v>
      </c>
      <c r="C33" s="61">
        <v>111.1</v>
      </c>
      <c r="D33" s="62" t="s">
        <v>39</v>
      </c>
      <c r="E33" s="5"/>
      <c r="F33" s="18"/>
      <c r="G33" s="34"/>
    </row>
    <row r="34" spans="1:9" x14ac:dyDescent="0.2">
      <c r="A34" s="63" t="s">
        <v>4</v>
      </c>
      <c r="B34" s="64" t="s">
        <v>16</v>
      </c>
      <c r="C34" s="61">
        <v>117.78</v>
      </c>
      <c r="D34" s="62">
        <v>21.65</v>
      </c>
      <c r="E34" s="5"/>
      <c r="F34" s="17">
        <f>SUM(C34*D34*E34)</f>
        <v>0</v>
      </c>
      <c r="G34" s="34"/>
    </row>
    <row r="35" spans="1:9" x14ac:dyDescent="0.2">
      <c r="A35" s="63" t="s">
        <v>5</v>
      </c>
      <c r="B35" s="64" t="s">
        <v>35</v>
      </c>
      <c r="C35" s="65"/>
      <c r="D35" s="66"/>
      <c r="E35" s="67"/>
      <c r="F35" s="18"/>
      <c r="G35" s="34"/>
    </row>
    <row r="36" spans="1:9" x14ac:dyDescent="0.2">
      <c r="A36" s="63" t="s">
        <v>6</v>
      </c>
      <c r="B36" s="64" t="s">
        <v>22</v>
      </c>
      <c r="C36" s="65"/>
      <c r="D36" s="66"/>
      <c r="E36" s="67"/>
      <c r="F36" s="18"/>
      <c r="G36" s="34"/>
    </row>
    <row r="37" spans="1:9" x14ac:dyDescent="0.2">
      <c r="A37" s="63" t="s">
        <v>42</v>
      </c>
      <c r="B37" s="64" t="s">
        <v>43</v>
      </c>
      <c r="C37" s="65"/>
      <c r="D37" s="66"/>
      <c r="E37" s="67"/>
      <c r="F37" s="18"/>
      <c r="G37" s="34"/>
    </row>
    <row r="38" spans="1:9" x14ac:dyDescent="0.2">
      <c r="A38" s="63" t="s">
        <v>44</v>
      </c>
      <c r="B38" s="64" t="s">
        <v>45</v>
      </c>
      <c r="C38" s="65"/>
      <c r="D38" s="66"/>
      <c r="E38" s="67"/>
      <c r="F38" s="18"/>
      <c r="G38" s="34"/>
    </row>
    <row r="39" spans="1:9" x14ac:dyDescent="0.2">
      <c r="A39" s="63" t="s">
        <v>7</v>
      </c>
      <c r="B39" s="64" t="s">
        <v>36</v>
      </c>
      <c r="C39" s="61">
        <v>30.75</v>
      </c>
      <c r="D39" s="62" t="s">
        <v>39</v>
      </c>
      <c r="E39" s="5"/>
      <c r="F39" s="18"/>
      <c r="G39" s="34"/>
    </row>
    <row r="40" spans="1:9" x14ac:dyDescent="0.2">
      <c r="A40" s="63" t="s">
        <v>62</v>
      </c>
      <c r="B40" s="64" t="s">
        <v>37</v>
      </c>
      <c r="C40" s="61">
        <v>62.75</v>
      </c>
      <c r="D40" s="62">
        <v>21.65</v>
      </c>
      <c r="E40" s="5"/>
      <c r="F40" s="17">
        <f>SUM(C40*D40*E40)</f>
        <v>0</v>
      </c>
      <c r="G40" s="34"/>
      <c r="I40" s="68"/>
    </row>
    <row r="41" spans="1:9" x14ac:dyDescent="0.2">
      <c r="A41" s="63" t="s">
        <v>63</v>
      </c>
      <c r="B41" s="64" t="s">
        <v>65</v>
      </c>
      <c r="C41" s="65"/>
      <c r="D41" s="66"/>
      <c r="E41" s="67"/>
      <c r="F41" s="18"/>
      <c r="G41" s="34"/>
    </row>
    <row r="42" spans="1:9" x14ac:dyDescent="0.2">
      <c r="A42" s="63" t="s">
        <v>64</v>
      </c>
      <c r="B42" s="64" t="s">
        <v>66</v>
      </c>
      <c r="C42" s="65"/>
      <c r="D42" s="66"/>
      <c r="E42" s="67"/>
      <c r="F42" s="18"/>
      <c r="G42" s="34"/>
    </row>
    <row r="43" spans="1:9" x14ac:dyDescent="0.2">
      <c r="A43" s="63" t="s">
        <v>8</v>
      </c>
      <c r="B43" s="64" t="s">
        <v>38</v>
      </c>
      <c r="C43" s="61">
        <v>25.06</v>
      </c>
      <c r="D43" s="62" t="s">
        <v>39</v>
      </c>
      <c r="E43" s="5"/>
      <c r="F43" s="18"/>
      <c r="G43" s="34"/>
    </row>
    <row r="44" spans="1:9" hidden="1" x14ac:dyDescent="0.2">
      <c r="A44" s="63"/>
      <c r="B44" s="64"/>
      <c r="C44" s="61" t="e">
        <f>(D15/E11)*0.95</f>
        <v>#DIV/0!</v>
      </c>
      <c r="D44" s="62" t="e">
        <f>(D15/E11)*1.05</f>
        <v>#DIV/0!</v>
      </c>
      <c r="E44" s="69">
        <f>(E7*E11*21.65)*0.95</f>
        <v>0</v>
      </c>
      <c r="F44" s="26">
        <f>(E7*E11*21.65)*1.05</f>
        <v>0</v>
      </c>
      <c r="G44" s="34"/>
    </row>
    <row r="45" spans="1:9" x14ac:dyDescent="0.2">
      <c r="A45" s="70"/>
      <c r="B45" s="71" t="s">
        <v>9</v>
      </c>
      <c r="C45" s="72">
        <f>SUM(C18:C43)</f>
        <v>2317.5200000000004</v>
      </c>
      <c r="D45" s="73"/>
      <c r="E45" s="74"/>
      <c r="F45" s="75">
        <f>SUM(F18:F43)</f>
        <v>0</v>
      </c>
      <c r="G45" s="34"/>
    </row>
    <row r="46" spans="1:9" ht="41.45" customHeight="1" x14ac:dyDescent="0.2">
      <c r="A46" s="76" t="s">
        <v>80</v>
      </c>
      <c r="B46" s="76"/>
      <c r="C46" s="76"/>
      <c r="D46" s="76"/>
      <c r="E46" s="76"/>
      <c r="F46" s="76"/>
      <c r="G46" s="34"/>
    </row>
    <row r="47" spans="1:9" ht="12" customHeight="1" x14ac:dyDescent="0.2">
      <c r="A47" s="33"/>
      <c r="E47" s="36"/>
      <c r="G47" s="34"/>
    </row>
    <row r="48" spans="1:9" ht="12" customHeight="1" x14ac:dyDescent="0.2">
      <c r="A48" s="33"/>
      <c r="E48" s="36"/>
      <c r="G48" s="34"/>
    </row>
    <row r="49" spans="1:7" ht="12" customHeight="1" x14ac:dyDescent="0.2">
      <c r="A49" s="33"/>
      <c r="E49" s="36"/>
      <c r="G49" s="34"/>
    </row>
    <row r="50" spans="1:7" ht="12.75" customHeight="1" x14ac:dyDescent="0.2">
      <c r="A50" s="37" t="s">
        <v>40</v>
      </c>
      <c r="B50" s="77" t="s">
        <v>88</v>
      </c>
      <c r="C50" s="77"/>
      <c r="D50" s="77"/>
      <c r="E50" s="77"/>
      <c r="F50" s="29"/>
    </row>
    <row r="51" spans="1:7" ht="6.75" customHeight="1" x14ac:dyDescent="0.25">
      <c r="A51" s="39"/>
      <c r="B51" s="28"/>
      <c r="C51" s="29"/>
      <c r="D51" s="29"/>
      <c r="E51" s="29"/>
      <c r="F51" s="29"/>
    </row>
    <row r="52" spans="1:7" ht="13.5" customHeight="1" thickBot="1" x14ac:dyDescent="0.25">
      <c r="A52" s="37" t="s">
        <v>96</v>
      </c>
      <c r="B52" s="39" t="s">
        <v>98</v>
      </c>
      <c r="C52" s="40"/>
      <c r="D52" s="29"/>
      <c r="E52" s="29"/>
      <c r="F52" s="29"/>
    </row>
    <row r="53" spans="1:7" ht="18.75" customHeight="1" thickBot="1" x14ac:dyDescent="0.3">
      <c r="A53" s="41" t="s">
        <v>12</v>
      </c>
      <c r="B53" s="41"/>
      <c r="C53" s="42"/>
      <c r="D53" s="41"/>
      <c r="E53" s="1"/>
      <c r="F53" s="43" t="s">
        <v>67</v>
      </c>
      <c r="G53" s="28"/>
    </row>
    <row r="54" spans="1:7" ht="14.25" customHeight="1" x14ac:dyDescent="0.25">
      <c r="A54" s="44" t="s">
        <v>19</v>
      </c>
      <c r="B54" s="45"/>
      <c r="C54" s="46"/>
      <c r="D54" s="47"/>
      <c r="E54" s="36"/>
      <c r="F54" s="48"/>
      <c r="G54" s="28"/>
    </row>
    <row r="55" spans="1:7" ht="11.25" customHeight="1" thickBot="1" x14ac:dyDescent="0.3">
      <c r="A55" s="44" t="s">
        <v>20</v>
      </c>
      <c r="B55" s="47"/>
      <c r="C55" s="46"/>
      <c r="D55" s="47"/>
      <c r="E55" s="36"/>
      <c r="F55" s="48"/>
      <c r="G55" s="28"/>
    </row>
    <row r="56" spans="1:7" ht="21.75" customHeight="1" thickBot="1" x14ac:dyDescent="0.25">
      <c r="A56" s="41" t="s">
        <v>10</v>
      </c>
      <c r="B56" s="41"/>
      <c r="C56" s="42"/>
      <c r="D56" s="41"/>
      <c r="E56" s="2"/>
      <c r="F56" s="43" t="s">
        <v>67</v>
      </c>
      <c r="G56" s="34"/>
    </row>
    <row r="57" spans="1:7" ht="20.25" customHeight="1" thickBot="1" x14ac:dyDescent="0.25">
      <c r="A57" s="6" t="s">
        <v>18</v>
      </c>
      <c r="B57" s="41"/>
      <c r="C57" s="42" t="s">
        <v>41</v>
      </c>
      <c r="D57" s="41"/>
      <c r="E57" s="3"/>
      <c r="F57" s="43" t="s">
        <v>67</v>
      </c>
      <c r="G57" s="34"/>
    </row>
    <row r="58" spans="1:7" ht="22.5" customHeight="1" thickBot="1" x14ac:dyDescent="0.25">
      <c r="A58" s="6" t="s">
        <v>83</v>
      </c>
      <c r="B58" s="49"/>
      <c r="C58" s="50"/>
      <c r="D58" s="49"/>
      <c r="E58" s="4"/>
      <c r="F58" s="43" t="s">
        <v>67</v>
      </c>
      <c r="G58" s="34"/>
    </row>
    <row r="59" spans="1:7" ht="9.75" customHeight="1" x14ac:dyDescent="0.2">
      <c r="A59" s="78" t="s">
        <v>17</v>
      </c>
      <c r="B59" s="78"/>
      <c r="E59" s="36"/>
      <c r="G59" s="34"/>
    </row>
    <row r="60" spans="1:7" ht="9" customHeight="1" x14ac:dyDescent="0.2">
      <c r="A60" s="33"/>
      <c r="E60" s="36"/>
      <c r="G60" s="34"/>
    </row>
    <row r="61" spans="1:7" ht="11.25" customHeight="1" x14ac:dyDescent="0.2">
      <c r="A61" s="51" t="s">
        <v>21</v>
      </c>
      <c r="B61" s="51"/>
      <c r="C61" s="51"/>
      <c r="D61" s="52">
        <v>346.52</v>
      </c>
      <c r="E61" s="53" t="s">
        <v>11</v>
      </c>
      <c r="F61" s="30"/>
      <c r="G61" s="34"/>
    </row>
    <row r="62" spans="1:7" ht="9" customHeight="1" x14ac:dyDescent="0.2">
      <c r="A62" s="54"/>
      <c r="B62" s="54"/>
      <c r="C62" s="54"/>
      <c r="D62" s="55"/>
      <c r="E62" s="53"/>
      <c r="F62" s="30"/>
      <c r="G62" s="34"/>
    </row>
    <row r="63" spans="1:7" ht="36.75" customHeight="1" x14ac:dyDescent="0.2">
      <c r="A63" s="56" t="s">
        <v>69</v>
      </c>
      <c r="B63" s="57" t="s">
        <v>0</v>
      </c>
      <c r="C63" s="56" t="s">
        <v>70</v>
      </c>
      <c r="D63" s="56" t="s">
        <v>71</v>
      </c>
      <c r="E63" s="58" t="s">
        <v>73</v>
      </c>
      <c r="F63" s="56" t="s">
        <v>72</v>
      </c>
      <c r="G63" s="34"/>
    </row>
    <row r="64" spans="1:7" ht="25.5" x14ac:dyDescent="0.2">
      <c r="A64" s="79" t="s">
        <v>1</v>
      </c>
      <c r="B64" s="80" t="s">
        <v>74</v>
      </c>
      <c r="C64" s="81">
        <v>142.49</v>
      </c>
      <c r="D64" s="82">
        <v>21.65</v>
      </c>
      <c r="E64" s="16"/>
      <c r="F64" s="17">
        <f>SUM(C64*D64*E64)</f>
        <v>0</v>
      </c>
      <c r="G64" s="34"/>
    </row>
    <row r="65" spans="1:9" ht="24" customHeight="1" x14ac:dyDescent="0.2">
      <c r="A65" s="83" t="s">
        <v>2</v>
      </c>
      <c r="B65" s="60" t="s">
        <v>75</v>
      </c>
      <c r="C65" s="61">
        <v>534.88</v>
      </c>
      <c r="D65" s="62">
        <v>4.33</v>
      </c>
      <c r="E65" s="5"/>
      <c r="F65" s="17">
        <f>SUM(C65*D65*E65)</f>
        <v>0</v>
      </c>
      <c r="G65" s="34"/>
    </row>
    <row r="66" spans="1:9" ht="24.75" customHeight="1" x14ac:dyDescent="0.2">
      <c r="A66" s="83" t="s">
        <v>3</v>
      </c>
      <c r="B66" s="64" t="s">
        <v>76</v>
      </c>
      <c r="C66" s="61">
        <v>30.98</v>
      </c>
      <c r="D66" s="62">
        <v>21.65</v>
      </c>
      <c r="E66" s="5"/>
      <c r="F66" s="17">
        <f>SUM(C66*D66*E66)</f>
        <v>0</v>
      </c>
      <c r="G66" s="34"/>
    </row>
    <row r="67" spans="1:9" x14ac:dyDescent="0.2">
      <c r="A67" s="83" t="s">
        <v>23</v>
      </c>
      <c r="B67" s="64" t="s">
        <v>13</v>
      </c>
      <c r="C67" s="61">
        <v>5.74</v>
      </c>
      <c r="D67" s="62">
        <v>21.65</v>
      </c>
      <c r="E67" s="5"/>
      <c r="F67" s="17">
        <f>SUM(C67*D67*E67)</f>
        <v>0</v>
      </c>
      <c r="G67" s="34"/>
    </row>
    <row r="68" spans="1:9" x14ac:dyDescent="0.2">
      <c r="A68" s="83" t="s">
        <v>24</v>
      </c>
      <c r="B68" s="64" t="s">
        <v>13</v>
      </c>
      <c r="C68" s="65"/>
      <c r="D68" s="66"/>
      <c r="E68" s="67"/>
      <c r="F68" s="18"/>
      <c r="G68" s="34"/>
    </row>
    <row r="69" spans="1:9" x14ac:dyDescent="0.2">
      <c r="A69" s="83" t="s">
        <v>25</v>
      </c>
      <c r="B69" s="64" t="s">
        <v>13</v>
      </c>
      <c r="C69" s="61">
        <v>78.37</v>
      </c>
      <c r="D69" s="62">
        <v>4.33</v>
      </c>
      <c r="E69" s="5"/>
      <c r="F69" s="17">
        <f>SUM(C69*D69*E69)</f>
        <v>0</v>
      </c>
      <c r="G69" s="34"/>
    </row>
    <row r="70" spans="1:9" x14ac:dyDescent="0.2">
      <c r="A70" s="83" t="s">
        <v>26</v>
      </c>
      <c r="B70" s="64" t="s">
        <v>13</v>
      </c>
      <c r="C70" s="65"/>
      <c r="D70" s="66"/>
      <c r="E70" s="67"/>
      <c r="F70" s="18"/>
      <c r="G70" s="34"/>
    </row>
    <row r="71" spans="1:9" x14ac:dyDescent="0.2">
      <c r="A71" s="83" t="s">
        <v>27</v>
      </c>
      <c r="B71" s="64" t="s">
        <v>13</v>
      </c>
      <c r="C71" s="65"/>
      <c r="D71" s="66"/>
      <c r="E71" s="84"/>
      <c r="F71" s="18"/>
      <c r="G71" s="34"/>
    </row>
    <row r="72" spans="1:9" x14ac:dyDescent="0.2">
      <c r="A72" s="83" t="s">
        <v>28</v>
      </c>
      <c r="B72" s="64" t="s">
        <v>14</v>
      </c>
      <c r="C72" s="65"/>
      <c r="D72" s="66"/>
      <c r="E72" s="67"/>
      <c r="F72" s="18"/>
      <c r="G72" s="34"/>
    </row>
    <row r="73" spans="1:9" x14ac:dyDescent="0.2">
      <c r="A73" s="83" t="s">
        <v>29</v>
      </c>
      <c r="B73" s="64" t="s">
        <v>14</v>
      </c>
      <c r="C73" s="65"/>
      <c r="D73" s="66"/>
      <c r="E73" s="67"/>
      <c r="F73" s="18"/>
      <c r="G73" s="34"/>
    </row>
    <row r="74" spans="1:9" x14ac:dyDescent="0.2">
      <c r="A74" s="83" t="s">
        <v>30</v>
      </c>
      <c r="B74" s="64" t="s">
        <v>14</v>
      </c>
      <c r="C74" s="65"/>
      <c r="D74" s="66"/>
      <c r="E74" s="67"/>
      <c r="F74" s="18"/>
      <c r="G74" s="34"/>
    </row>
    <row r="75" spans="1:9" x14ac:dyDescent="0.2">
      <c r="A75" s="83" t="s">
        <v>31</v>
      </c>
      <c r="B75" s="64" t="s">
        <v>14</v>
      </c>
      <c r="C75" s="65"/>
      <c r="D75" s="66"/>
      <c r="E75" s="67"/>
      <c r="F75" s="18"/>
      <c r="G75" s="34"/>
      <c r="H75" s="85"/>
    </row>
    <row r="76" spans="1:9" x14ac:dyDescent="0.2">
      <c r="A76" s="83" t="s">
        <v>46</v>
      </c>
      <c r="B76" s="64" t="s">
        <v>14</v>
      </c>
      <c r="C76" s="65"/>
      <c r="D76" s="66"/>
      <c r="E76" s="67"/>
      <c r="F76" s="18"/>
      <c r="G76" s="34"/>
    </row>
    <row r="77" spans="1:9" x14ac:dyDescent="0.2">
      <c r="A77" s="83" t="s">
        <v>32</v>
      </c>
      <c r="B77" s="64" t="s">
        <v>15</v>
      </c>
      <c r="C77" s="65"/>
      <c r="D77" s="66"/>
      <c r="E77" s="67"/>
      <c r="F77" s="18"/>
      <c r="G77" s="34"/>
    </row>
    <row r="78" spans="1:9" x14ac:dyDescent="0.2">
      <c r="A78" s="83" t="s">
        <v>33</v>
      </c>
      <c r="B78" s="64" t="s">
        <v>15</v>
      </c>
      <c r="C78" s="65"/>
      <c r="D78" s="66"/>
      <c r="E78" s="67"/>
      <c r="F78" s="18"/>
      <c r="G78" s="34"/>
    </row>
    <row r="79" spans="1:9" x14ac:dyDescent="0.2">
      <c r="A79" s="83" t="s">
        <v>34</v>
      </c>
      <c r="B79" s="64" t="s">
        <v>15</v>
      </c>
      <c r="C79" s="86"/>
      <c r="D79" s="66"/>
      <c r="E79" s="67"/>
      <c r="F79" s="18"/>
      <c r="G79" s="34"/>
    </row>
    <row r="80" spans="1:9" x14ac:dyDescent="0.2">
      <c r="A80" s="83" t="s">
        <v>4</v>
      </c>
      <c r="B80" s="64" t="s">
        <v>16</v>
      </c>
      <c r="C80" s="61">
        <v>33.380000000000003</v>
      </c>
      <c r="D80" s="62">
        <v>21.65</v>
      </c>
      <c r="E80" s="5"/>
      <c r="F80" s="17">
        <f>SUM(C80*D80*E80)</f>
        <v>0</v>
      </c>
      <c r="G80" s="34"/>
      <c r="I80" s="85"/>
    </row>
    <row r="81" spans="1:7" x14ac:dyDescent="0.2">
      <c r="A81" s="83" t="s">
        <v>5</v>
      </c>
      <c r="B81" s="64" t="s">
        <v>35</v>
      </c>
      <c r="C81" s="65"/>
      <c r="D81" s="66"/>
      <c r="E81" s="67"/>
      <c r="F81" s="18"/>
      <c r="G81" s="34"/>
    </row>
    <row r="82" spans="1:7" x14ac:dyDescent="0.2">
      <c r="A82" s="83" t="s">
        <v>6</v>
      </c>
      <c r="B82" s="64" t="s">
        <v>22</v>
      </c>
      <c r="C82" s="65"/>
      <c r="D82" s="66"/>
      <c r="E82" s="67"/>
      <c r="F82" s="18"/>
      <c r="G82" s="34"/>
    </row>
    <row r="83" spans="1:7" x14ac:dyDescent="0.2">
      <c r="A83" s="83" t="s">
        <v>42</v>
      </c>
      <c r="B83" s="64" t="s">
        <v>43</v>
      </c>
      <c r="C83" s="65"/>
      <c r="D83" s="66"/>
      <c r="E83" s="67"/>
      <c r="F83" s="18"/>
      <c r="G83" s="34"/>
    </row>
    <row r="84" spans="1:7" ht="16.5" customHeight="1" x14ac:dyDescent="0.2">
      <c r="A84" s="83" t="s">
        <v>44</v>
      </c>
      <c r="B84" s="64" t="s">
        <v>45</v>
      </c>
      <c r="C84" s="65"/>
      <c r="D84" s="66"/>
      <c r="E84" s="67"/>
      <c r="F84" s="18"/>
      <c r="G84" s="34"/>
    </row>
    <row r="85" spans="1:7" ht="25.5" customHeight="1" x14ac:dyDescent="0.2">
      <c r="A85" s="83" t="s">
        <v>7</v>
      </c>
      <c r="B85" s="64" t="s">
        <v>36</v>
      </c>
      <c r="C85" s="61">
        <v>22.93</v>
      </c>
      <c r="D85" s="62" t="s">
        <v>39</v>
      </c>
      <c r="E85" s="5"/>
      <c r="F85" s="18"/>
      <c r="G85" s="34"/>
    </row>
    <row r="86" spans="1:7" x14ac:dyDescent="0.2">
      <c r="A86" s="83" t="s">
        <v>62</v>
      </c>
      <c r="B86" s="64" t="s">
        <v>37</v>
      </c>
      <c r="C86" s="61">
        <v>11.28</v>
      </c>
      <c r="D86" s="62">
        <v>21.65</v>
      </c>
      <c r="E86" s="5"/>
      <c r="F86" s="17">
        <f>SUM(C86*D86*E86)</f>
        <v>0</v>
      </c>
      <c r="G86" s="34"/>
    </row>
    <row r="87" spans="1:7" ht="13.5" customHeight="1" x14ac:dyDescent="0.2">
      <c r="A87" s="83" t="s">
        <v>63</v>
      </c>
      <c r="B87" s="64" t="s">
        <v>65</v>
      </c>
      <c r="C87" s="65"/>
      <c r="D87" s="66"/>
      <c r="E87" s="67"/>
      <c r="F87" s="18"/>
      <c r="G87" s="34"/>
    </row>
    <row r="88" spans="1:7" x14ac:dyDescent="0.2">
      <c r="A88" s="83" t="s">
        <v>64</v>
      </c>
      <c r="B88" s="64" t="s">
        <v>66</v>
      </c>
      <c r="C88" s="65"/>
      <c r="D88" s="66"/>
      <c r="E88" s="67"/>
      <c r="F88" s="18"/>
      <c r="G88" s="34"/>
    </row>
    <row r="89" spans="1:7" x14ac:dyDescent="0.2">
      <c r="A89" s="87" t="s">
        <v>8</v>
      </c>
      <c r="B89" s="88" t="s">
        <v>38</v>
      </c>
      <c r="C89" s="89">
        <v>3.05</v>
      </c>
      <c r="D89" s="90" t="s">
        <v>39</v>
      </c>
      <c r="E89" s="15"/>
      <c r="F89" s="18"/>
      <c r="G89" s="34"/>
    </row>
    <row r="90" spans="1:7" hidden="1" x14ac:dyDescent="0.2">
      <c r="A90" s="91"/>
      <c r="B90" s="88"/>
      <c r="C90" s="89" t="e">
        <f>(D61/E57)*0.95</f>
        <v>#DIV/0!</v>
      </c>
      <c r="D90" s="90" t="e">
        <f>(D61/E57)*1.05</f>
        <v>#DIV/0!</v>
      </c>
      <c r="E90" s="92">
        <f>(E53*E57*21.65)*0.95</f>
        <v>0</v>
      </c>
      <c r="F90" s="26">
        <f>(E53*E57*21.65)*1.05</f>
        <v>0</v>
      </c>
      <c r="G90" s="34"/>
    </row>
    <row r="91" spans="1:7" x14ac:dyDescent="0.2">
      <c r="A91" s="70"/>
      <c r="B91" s="71" t="s">
        <v>9</v>
      </c>
      <c r="C91" s="72">
        <f>SUM(C64:C89)</f>
        <v>863.09999999999991</v>
      </c>
      <c r="D91" s="73"/>
      <c r="E91" s="74"/>
      <c r="F91" s="75">
        <f>SUM(F64:F89)</f>
        <v>0</v>
      </c>
      <c r="G91" s="34"/>
    </row>
    <row r="92" spans="1:7" ht="35.25" customHeight="1" x14ac:dyDescent="0.2">
      <c r="A92" s="76" t="s">
        <v>79</v>
      </c>
      <c r="B92" s="76"/>
      <c r="C92" s="76"/>
      <c r="D92" s="76"/>
      <c r="E92" s="76"/>
      <c r="F92" s="76"/>
      <c r="G92" s="34"/>
    </row>
    <row r="93" spans="1:7" ht="12" customHeight="1" x14ac:dyDescent="0.2">
      <c r="A93" s="33"/>
      <c r="E93" s="36"/>
      <c r="G93" s="34"/>
    </row>
    <row r="94" spans="1:7" ht="12" customHeight="1" x14ac:dyDescent="0.2">
      <c r="A94" s="33"/>
      <c r="E94" s="36"/>
      <c r="G94" s="34"/>
    </row>
    <row r="95" spans="1:7" ht="12" customHeight="1" x14ac:dyDescent="0.2">
      <c r="A95" s="33"/>
      <c r="E95" s="36"/>
      <c r="G95" s="34"/>
    </row>
    <row r="96" spans="1:7" ht="12" customHeight="1" x14ac:dyDescent="0.2">
      <c r="A96" s="37" t="s">
        <v>40</v>
      </c>
      <c r="B96" s="93" t="s">
        <v>87</v>
      </c>
      <c r="C96" s="93"/>
      <c r="D96" s="93"/>
      <c r="E96" s="93"/>
      <c r="F96" s="93"/>
      <c r="G96" s="93"/>
    </row>
    <row r="97" spans="1:7" ht="12" customHeight="1" x14ac:dyDescent="0.2">
      <c r="A97" s="33"/>
      <c r="E97" s="36"/>
      <c r="G97" s="34"/>
    </row>
    <row r="98" spans="1:7" ht="12" customHeight="1" thickBot="1" x14ac:dyDescent="0.25">
      <c r="A98" s="37" t="s">
        <v>97</v>
      </c>
      <c r="B98" s="39" t="s">
        <v>99</v>
      </c>
      <c r="C98" s="40"/>
      <c r="D98" s="29"/>
      <c r="E98" s="29"/>
      <c r="F98" s="29"/>
      <c r="G98" s="34"/>
    </row>
    <row r="99" spans="1:7" ht="19.5" customHeight="1" thickBot="1" x14ac:dyDescent="0.25">
      <c r="A99" s="41" t="s">
        <v>12</v>
      </c>
      <c r="B99" s="41"/>
      <c r="C99" s="42"/>
      <c r="D99" s="41"/>
      <c r="E99" s="1"/>
      <c r="F99" s="43" t="s">
        <v>67</v>
      </c>
      <c r="G99" s="34"/>
    </row>
    <row r="100" spans="1:7" x14ac:dyDescent="0.2">
      <c r="A100" s="44" t="s">
        <v>19</v>
      </c>
      <c r="B100" s="45"/>
      <c r="C100" s="46"/>
      <c r="D100" s="47"/>
      <c r="E100" s="36"/>
      <c r="F100" s="48"/>
      <c r="G100" s="34"/>
    </row>
    <row r="101" spans="1:7" ht="15.75" thickBot="1" x14ac:dyDescent="0.25">
      <c r="A101" s="44" t="s">
        <v>20</v>
      </c>
      <c r="B101" s="47"/>
      <c r="C101" s="46"/>
      <c r="D101" s="47"/>
      <c r="E101" s="36"/>
      <c r="F101" s="48"/>
      <c r="G101" s="34"/>
    </row>
    <row r="102" spans="1:7" ht="15.75" thickBot="1" x14ac:dyDescent="0.25">
      <c r="A102" s="41" t="s">
        <v>10</v>
      </c>
      <c r="B102" s="41"/>
      <c r="C102" s="42"/>
      <c r="D102" s="41"/>
      <c r="E102" s="2"/>
      <c r="F102" s="43" t="s">
        <v>67</v>
      </c>
      <c r="G102" s="34"/>
    </row>
    <row r="103" spans="1:7" ht="16.5" customHeight="1" thickBot="1" x14ac:dyDescent="0.25">
      <c r="A103" s="6" t="s">
        <v>18</v>
      </c>
      <c r="B103" s="41"/>
      <c r="C103" s="42" t="s">
        <v>41</v>
      </c>
      <c r="D103" s="41"/>
      <c r="E103" s="3"/>
      <c r="F103" s="43" t="s">
        <v>67</v>
      </c>
      <c r="G103" s="34"/>
    </row>
    <row r="104" spans="1:7" ht="21.75" customHeight="1" thickBot="1" x14ac:dyDescent="0.25">
      <c r="A104" s="6" t="s">
        <v>85</v>
      </c>
      <c r="B104" s="49"/>
      <c r="C104" s="50"/>
      <c r="D104" s="49"/>
      <c r="E104" s="4"/>
      <c r="F104" s="43" t="s">
        <v>67</v>
      </c>
      <c r="G104" s="34"/>
    </row>
    <row r="105" spans="1:7" x14ac:dyDescent="0.2">
      <c r="A105" s="33" t="s">
        <v>17</v>
      </c>
      <c r="E105" s="36"/>
      <c r="G105" s="34"/>
    </row>
    <row r="106" spans="1:7" ht="12" customHeight="1" x14ac:dyDescent="0.2">
      <c r="A106" s="33"/>
      <c r="E106" s="36"/>
      <c r="G106" s="34"/>
    </row>
    <row r="107" spans="1:7" ht="39" customHeight="1" x14ac:dyDescent="0.2">
      <c r="A107" s="51" t="s">
        <v>21</v>
      </c>
      <c r="B107" s="51"/>
      <c r="C107" s="51"/>
      <c r="D107" s="94">
        <v>1152.25</v>
      </c>
      <c r="E107" s="53" t="s">
        <v>11</v>
      </c>
      <c r="F107" s="30"/>
      <c r="G107" s="34"/>
    </row>
    <row r="108" spans="1:7" x14ac:dyDescent="0.2">
      <c r="A108" s="54"/>
      <c r="B108" s="54"/>
      <c r="C108" s="54"/>
      <c r="D108" s="55"/>
      <c r="E108" s="53"/>
      <c r="F108" s="30"/>
      <c r="G108" s="34"/>
    </row>
    <row r="109" spans="1:7" ht="38.25" x14ac:dyDescent="0.2">
      <c r="A109" s="56" t="s">
        <v>69</v>
      </c>
      <c r="B109" s="57" t="s">
        <v>0</v>
      </c>
      <c r="C109" s="56" t="s">
        <v>70</v>
      </c>
      <c r="D109" s="56" t="s">
        <v>71</v>
      </c>
      <c r="E109" s="58" t="s">
        <v>73</v>
      </c>
      <c r="F109" s="56" t="s">
        <v>72</v>
      </c>
      <c r="G109" s="34"/>
    </row>
    <row r="110" spans="1:7" ht="25.5" x14ac:dyDescent="0.2">
      <c r="A110" s="59" t="s">
        <v>1</v>
      </c>
      <c r="B110" s="60" t="s">
        <v>74</v>
      </c>
      <c r="C110" s="61">
        <v>83.42</v>
      </c>
      <c r="D110" s="62">
        <v>21.65</v>
      </c>
      <c r="E110" s="5"/>
      <c r="F110" s="17">
        <f>SUM(C110*D110*E110)</f>
        <v>0</v>
      </c>
      <c r="G110" s="34"/>
    </row>
    <row r="111" spans="1:7" ht="25.5" x14ac:dyDescent="0.2">
      <c r="A111" s="63" t="s">
        <v>2</v>
      </c>
      <c r="B111" s="60" t="s">
        <v>75</v>
      </c>
      <c r="C111" s="61">
        <v>533.45000000000005</v>
      </c>
      <c r="D111" s="62">
        <v>4.33</v>
      </c>
      <c r="E111" s="5"/>
      <c r="F111" s="17">
        <f>SUM(C111*D111*E111)</f>
        <v>0</v>
      </c>
      <c r="G111" s="34"/>
    </row>
    <row r="112" spans="1:7" ht="25.5" x14ac:dyDescent="0.2">
      <c r="A112" s="63" t="s">
        <v>3</v>
      </c>
      <c r="B112" s="64" t="s">
        <v>76</v>
      </c>
      <c r="C112" s="61">
        <v>39.299999999999997</v>
      </c>
      <c r="D112" s="62">
        <v>21.65</v>
      </c>
      <c r="E112" s="5"/>
      <c r="F112" s="17">
        <f>SUM(C112*D112*E112)</f>
        <v>0</v>
      </c>
      <c r="G112" s="34"/>
    </row>
    <row r="113" spans="1:13" x14ac:dyDescent="0.2">
      <c r="A113" s="63" t="s">
        <v>23</v>
      </c>
      <c r="B113" s="64" t="s">
        <v>13</v>
      </c>
      <c r="C113" s="61">
        <v>191.32</v>
      </c>
      <c r="D113" s="62">
        <v>21.65</v>
      </c>
      <c r="E113" s="5"/>
      <c r="F113" s="17">
        <f>SUM(C113*D113*E113)</f>
        <v>0</v>
      </c>
      <c r="G113" s="34"/>
    </row>
    <row r="114" spans="1:13" x14ac:dyDescent="0.2">
      <c r="A114" s="63" t="s">
        <v>24</v>
      </c>
      <c r="B114" s="64" t="s">
        <v>13</v>
      </c>
      <c r="C114" s="65"/>
      <c r="D114" s="66"/>
      <c r="E114" s="67"/>
      <c r="F114" s="18"/>
      <c r="G114" s="34"/>
    </row>
    <row r="115" spans="1:13" x14ac:dyDescent="0.2">
      <c r="A115" s="63" t="s">
        <v>25</v>
      </c>
      <c r="B115" s="64" t="s">
        <v>13</v>
      </c>
      <c r="C115" s="61">
        <v>31.7</v>
      </c>
      <c r="D115" s="62">
        <v>4.33</v>
      </c>
      <c r="E115" s="5"/>
      <c r="F115" s="17">
        <f>SUM(C115*D115*E115)</f>
        <v>0</v>
      </c>
      <c r="G115" s="34"/>
    </row>
    <row r="116" spans="1:13" x14ac:dyDescent="0.2">
      <c r="A116" s="63" t="s">
        <v>26</v>
      </c>
      <c r="B116" s="64" t="s">
        <v>13</v>
      </c>
      <c r="C116" s="65"/>
      <c r="D116" s="66"/>
      <c r="E116" s="67"/>
      <c r="F116" s="18"/>
      <c r="G116" s="34"/>
    </row>
    <row r="117" spans="1:13" x14ac:dyDescent="0.2">
      <c r="A117" s="63" t="s">
        <v>27</v>
      </c>
      <c r="B117" s="64" t="s">
        <v>13</v>
      </c>
      <c r="C117" s="61">
        <v>103.07</v>
      </c>
      <c r="D117" s="62" t="s">
        <v>39</v>
      </c>
      <c r="E117" s="5"/>
      <c r="F117" s="18"/>
      <c r="G117" s="34"/>
    </row>
    <row r="118" spans="1:13" x14ac:dyDescent="0.2">
      <c r="A118" s="63" t="s">
        <v>28</v>
      </c>
      <c r="B118" s="64" t="s">
        <v>14</v>
      </c>
      <c r="C118" s="61">
        <v>37.090000000000003</v>
      </c>
      <c r="D118" s="62">
        <v>21.65</v>
      </c>
      <c r="E118" s="5"/>
      <c r="F118" s="17">
        <f>SUM(C118*D118*E118)</f>
        <v>0</v>
      </c>
      <c r="G118" s="34"/>
    </row>
    <row r="119" spans="1:13" x14ac:dyDescent="0.2">
      <c r="A119" s="63" t="s">
        <v>29</v>
      </c>
      <c r="B119" s="64" t="s">
        <v>14</v>
      </c>
      <c r="C119" s="61">
        <v>4.72</v>
      </c>
      <c r="D119" s="62">
        <v>8.66</v>
      </c>
      <c r="E119" s="5"/>
      <c r="F119" s="17">
        <f>SUM(C119*D119*E119)</f>
        <v>0</v>
      </c>
      <c r="G119" s="34"/>
    </row>
    <row r="120" spans="1:13" x14ac:dyDescent="0.2">
      <c r="A120" s="63" t="s">
        <v>30</v>
      </c>
      <c r="B120" s="64" t="s">
        <v>14</v>
      </c>
      <c r="C120" s="61">
        <v>47.75</v>
      </c>
      <c r="D120" s="62">
        <v>4.33</v>
      </c>
      <c r="E120" s="5"/>
      <c r="F120" s="17">
        <f>SUM(C120*D120*E120)</f>
        <v>0</v>
      </c>
      <c r="G120" s="34"/>
    </row>
    <row r="121" spans="1:13" x14ac:dyDescent="0.2">
      <c r="A121" s="63" t="s">
        <v>31</v>
      </c>
      <c r="B121" s="64" t="s">
        <v>14</v>
      </c>
      <c r="C121" s="61">
        <v>2.42</v>
      </c>
      <c r="D121" s="62">
        <v>1.08</v>
      </c>
      <c r="E121" s="5"/>
      <c r="F121" s="17">
        <f>SUM(C121*D121*E121)</f>
        <v>0</v>
      </c>
      <c r="G121" s="34"/>
    </row>
    <row r="122" spans="1:13" x14ac:dyDescent="0.2">
      <c r="A122" s="63" t="s">
        <v>46</v>
      </c>
      <c r="B122" s="64" t="s">
        <v>14</v>
      </c>
      <c r="C122" s="61">
        <v>4.88</v>
      </c>
      <c r="D122" s="62" t="s">
        <v>39</v>
      </c>
      <c r="E122" s="5"/>
      <c r="F122" s="18"/>
      <c r="G122" s="34"/>
    </row>
    <row r="123" spans="1:13" x14ac:dyDescent="0.2">
      <c r="A123" s="63" t="s">
        <v>32</v>
      </c>
      <c r="B123" s="64" t="s">
        <v>15</v>
      </c>
      <c r="C123" s="65"/>
      <c r="D123" s="66"/>
      <c r="E123" s="67"/>
      <c r="F123" s="18"/>
      <c r="G123" s="34"/>
    </row>
    <row r="124" spans="1:13" x14ac:dyDescent="0.2">
      <c r="A124" s="63" t="s">
        <v>33</v>
      </c>
      <c r="B124" s="64" t="s">
        <v>15</v>
      </c>
      <c r="C124" s="61">
        <v>23.27</v>
      </c>
      <c r="D124" s="62">
        <v>2.16</v>
      </c>
      <c r="E124" s="5"/>
      <c r="F124" s="17">
        <f>SUM(C124*D124*E124)</f>
        <v>0</v>
      </c>
      <c r="G124" s="34"/>
      <c r="H124" s="68"/>
      <c r="I124" s="68"/>
    </row>
    <row r="125" spans="1:13" x14ac:dyDescent="0.2">
      <c r="A125" s="63" t="s">
        <v>34</v>
      </c>
      <c r="B125" s="64" t="s">
        <v>15</v>
      </c>
      <c r="C125" s="61">
        <v>230.43</v>
      </c>
      <c r="D125" s="62" t="s">
        <v>39</v>
      </c>
      <c r="E125" s="5"/>
      <c r="F125" s="18"/>
      <c r="G125" s="34"/>
    </row>
    <row r="126" spans="1:13" x14ac:dyDescent="0.2">
      <c r="A126" s="63" t="s">
        <v>4</v>
      </c>
      <c r="B126" s="64" t="s">
        <v>16</v>
      </c>
      <c r="C126" s="61">
        <v>63.61</v>
      </c>
      <c r="D126" s="62">
        <v>21.65</v>
      </c>
      <c r="E126" s="5"/>
      <c r="F126" s="17">
        <f>SUM(C126*D126*E126)</f>
        <v>0</v>
      </c>
      <c r="G126" s="34"/>
    </row>
    <row r="127" spans="1:13" x14ac:dyDescent="0.2">
      <c r="A127" s="63" t="s">
        <v>5</v>
      </c>
      <c r="B127" s="64" t="s">
        <v>35</v>
      </c>
      <c r="C127" s="61">
        <v>6.68</v>
      </c>
      <c r="D127" s="62">
        <v>21.65</v>
      </c>
      <c r="E127" s="5"/>
      <c r="F127" s="17">
        <f>SUM(C127*D127*E127)</f>
        <v>0</v>
      </c>
      <c r="G127" s="34"/>
    </row>
    <row r="128" spans="1:13" x14ac:dyDescent="0.2">
      <c r="A128" s="63" t="s">
        <v>6</v>
      </c>
      <c r="B128" s="64" t="s">
        <v>22</v>
      </c>
      <c r="C128" s="65"/>
      <c r="D128" s="66"/>
      <c r="E128" s="67"/>
      <c r="F128" s="18"/>
      <c r="G128" s="34"/>
      <c r="M128" s="41"/>
    </row>
    <row r="129" spans="1:9" x14ac:dyDescent="0.2">
      <c r="A129" s="63" t="s">
        <v>42</v>
      </c>
      <c r="B129" s="64" t="s">
        <v>43</v>
      </c>
      <c r="C129" s="61">
        <v>357.48</v>
      </c>
      <c r="D129" s="62">
        <v>21.65</v>
      </c>
      <c r="E129" s="5"/>
      <c r="F129" s="17">
        <f>SUM(C129*D129*E129)</f>
        <v>0</v>
      </c>
      <c r="G129" s="34"/>
    </row>
    <row r="130" spans="1:9" x14ac:dyDescent="0.2">
      <c r="A130" s="63" t="s">
        <v>44</v>
      </c>
      <c r="B130" s="64" t="s">
        <v>45</v>
      </c>
      <c r="C130" s="61">
        <v>13.3</v>
      </c>
      <c r="D130" s="62">
        <v>21.65</v>
      </c>
      <c r="E130" s="5"/>
      <c r="F130" s="17">
        <f>SUM(C130*D130*E130)</f>
        <v>0</v>
      </c>
      <c r="G130" s="34"/>
    </row>
    <row r="131" spans="1:9" ht="20.25" customHeight="1" x14ac:dyDescent="0.2">
      <c r="A131" s="63" t="s">
        <v>7</v>
      </c>
      <c r="B131" s="64" t="s">
        <v>36</v>
      </c>
      <c r="C131" s="61">
        <v>24.5</v>
      </c>
      <c r="D131" s="62" t="s">
        <v>39</v>
      </c>
      <c r="E131" s="5"/>
      <c r="F131" s="18"/>
      <c r="G131" s="34"/>
    </row>
    <row r="132" spans="1:9" x14ac:dyDescent="0.2">
      <c r="A132" s="63" t="s">
        <v>62</v>
      </c>
      <c r="B132" s="64" t="s">
        <v>37</v>
      </c>
      <c r="C132" s="61">
        <v>232.12</v>
      </c>
      <c r="D132" s="62">
        <v>21.65</v>
      </c>
      <c r="E132" s="5"/>
      <c r="F132" s="17">
        <f>SUM(C132*D132*E132)</f>
        <v>0</v>
      </c>
      <c r="G132" s="34"/>
    </row>
    <row r="133" spans="1:9" x14ac:dyDescent="0.2">
      <c r="A133" s="63" t="s">
        <v>63</v>
      </c>
      <c r="B133" s="64" t="s">
        <v>65</v>
      </c>
      <c r="C133" s="61">
        <v>5.09</v>
      </c>
      <c r="D133" s="62">
        <v>4.33</v>
      </c>
      <c r="E133" s="5"/>
      <c r="F133" s="17">
        <f>SUM(C133*D133*E133)</f>
        <v>0</v>
      </c>
      <c r="G133" s="34"/>
    </row>
    <row r="134" spans="1:9" ht="12" customHeight="1" x14ac:dyDescent="0.2">
      <c r="A134" s="63" t="s">
        <v>64</v>
      </c>
      <c r="B134" s="64" t="s">
        <v>66</v>
      </c>
      <c r="C134" s="65"/>
      <c r="D134" s="66"/>
      <c r="E134" s="67"/>
      <c r="F134" s="18"/>
      <c r="G134" s="34"/>
    </row>
    <row r="135" spans="1:9" ht="33.75" customHeight="1" x14ac:dyDescent="0.2">
      <c r="A135" s="63" t="s">
        <v>8</v>
      </c>
      <c r="B135" s="64" t="s">
        <v>38</v>
      </c>
      <c r="C135" s="61">
        <v>92.36</v>
      </c>
      <c r="D135" s="62" t="s">
        <v>39</v>
      </c>
      <c r="E135" s="5"/>
      <c r="F135" s="18"/>
      <c r="G135" s="34"/>
    </row>
    <row r="136" spans="1:9" ht="18" hidden="1" customHeight="1" x14ac:dyDescent="0.2">
      <c r="A136" s="63"/>
      <c r="B136" s="64"/>
      <c r="C136" s="61" t="e">
        <f>(D107/E103)*0.95</f>
        <v>#DIV/0!</v>
      </c>
      <c r="D136" s="62" t="e">
        <f>(D107/E103)*1.05</f>
        <v>#DIV/0!</v>
      </c>
      <c r="E136" s="69">
        <f>(E99*E103*21.65)*0.95</f>
        <v>0</v>
      </c>
      <c r="F136" s="26">
        <f>(E99*E103*21.65)*1.05</f>
        <v>0</v>
      </c>
      <c r="G136" s="34"/>
    </row>
    <row r="137" spans="1:9" x14ac:dyDescent="0.2">
      <c r="A137" s="70"/>
      <c r="B137" s="71" t="s">
        <v>9</v>
      </c>
      <c r="C137" s="72">
        <f>SUM(C110:C135)</f>
        <v>2127.96</v>
      </c>
      <c r="D137" s="73"/>
      <c r="E137" s="74"/>
      <c r="F137" s="75">
        <f>SUM(F110:F135)</f>
        <v>0</v>
      </c>
      <c r="G137" s="34"/>
    </row>
    <row r="138" spans="1:9" ht="35.25" customHeight="1" x14ac:dyDescent="0.2">
      <c r="A138" s="76" t="s">
        <v>79</v>
      </c>
      <c r="B138" s="76"/>
      <c r="C138" s="76"/>
      <c r="D138" s="76"/>
      <c r="E138" s="76"/>
      <c r="F138" s="76"/>
      <c r="G138" s="34"/>
    </row>
    <row r="139" spans="1:9" ht="16.899999999999999" customHeight="1" x14ac:dyDescent="0.2">
      <c r="A139" s="33"/>
      <c r="E139" s="36"/>
      <c r="G139" s="34"/>
      <c r="I139" s="68"/>
    </row>
    <row r="140" spans="1:9" ht="12" customHeight="1" x14ac:dyDescent="0.2">
      <c r="A140" s="33"/>
      <c r="E140" s="36"/>
      <c r="G140" s="34"/>
    </row>
    <row r="141" spans="1:9" ht="12" customHeight="1" x14ac:dyDescent="0.2">
      <c r="A141" s="95"/>
      <c r="B141" s="95"/>
      <c r="C141" s="95"/>
      <c r="D141" s="95"/>
      <c r="E141" s="95"/>
      <c r="F141" s="95"/>
      <c r="G141" s="34"/>
    </row>
    <row r="142" spans="1:9" ht="12" customHeight="1" x14ac:dyDescent="0.2">
      <c r="A142" s="96" t="s">
        <v>77</v>
      </c>
      <c r="B142" s="97"/>
      <c r="C142" s="98"/>
      <c r="D142" s="99"/>
      <c r="E142" s="100"/>
      <c r="F142" s="101"/>
      <c r="G142" s="34"/>
    </row>
    <row r="143" spans="1:9" ht="12" customHeight="1" x14ac:dyDescent="0.2">
      <c r="A143" s="102"/>
      <c r="B143" s="8"/>
      <c r="C143" s="13"/>
      <c r="D143" s="8"/>
      <c r="E143" s="12"/>
      <c r="F143" s="103"/>
      <c r="G143" s="34"/>
    </row>
    <row r="144" spans="1:9" ht="12" customHeight="1" x14ac:dyDescent="0.2">
      <c r="A144" s="104" t="s">
        <v>81</v>
      </c>
      <c r="B144" s="105"/>
      <c r="C144" s="13"/>
      <c r="D144" s="8"/>
      <c r="E144" s="12"/>
      <c r="F144" s="103"/>
      <c r="G144" s="34"/>
    </row>
    <row r="145" spans="1:7" ht="12" customHeight="1" x14ac:dyDescent="0.2">
      <c r="A145" s="106"/>
      <c r="B145" s="107"/>
      <c r="C145" s="13"/>
      <c r="D145" s="8"/>
      <c r="E145" s="12"/>
      <c r="F145" s="103"/>
      <c r="G145" s="34"/>
    </row>
    <row r="146" spans="1:7" x14ac:dyDescent="0.2">
      <c r="A146" s="108" t="s">
        <v>103</v>
      </c>
      <c r="B146" s="109"/>
      <c r="C146" s="110">
        <f>F45</f>
        <v>0</v>
      </c>
      <c r="D146" s="8"/>
      <c r="E146" s="9"/>
      <c r="F146" s="111"/>
      <c r="G146" s="34"/>
    </row>
    <row r="147" spans="1:7" x14ac:dyDescent="0.2">
      <c r="A147" s="108" t="s">
        <v>104</v>
      </c>
      <c r="B147" s="109"/>
      <c r="C147" s="110">
        <f>F91</f>
        <v>0</v>
      </c>
      <c r="D147" s="8"/>
      <c r="E147" s="9"/>
      <c r="F147" s="111"/>
      <c r="G147" s="34"/>
    </row>
    <row r="148" spans="1:7" x14ac:dyDescent="0.2">
      <c r="A148" s="108" t="s">
        <v>102</v>
      </c>
      <c r="B148" s="109"/>
      <c r="C148" s="110">
        <f>F137</f>
        <v>0</v>
      </c>
      <c r="D148" s="8"/>
      <c r="E148" s="9"/>
      <c r="F148" s="111"/>
      <c r="G148" s="34"/>
    </row>
    <row r="149" spans="1:7" ht="12" customHeight="1" x14ac:dyDescent="0.2">
      <c r="A149" s="112"/>
      <c r="B149" s="113"/>
      <c r="C149" s="114"/>
      <c r="D149" s="8"/>
      <c r="E149" s="9"/>
      <c r="F149" s="111"/>
      <c r="G149" s="34"/>
    </row>
    <row r="150" spans="1:7" ht="12" customHeight="1" x14ac:dyDescent="0.2">
      <c r="A150" s="115" t="s">
        <v>89</v>
      </c>
      <c r="B150" s="116"/>
      <c r="C150" s="117">
        <f>SUM(C146:C148)</f>
        <v>0</v>
      </c>
      <c r="D150" s="8"/>
      <c r="E150" s="9"/>
      <c r="F150" s="111"/>
      <c r="G150" s="34"/>
    </row>
    <row r="151" spans="1:7" ht="15" customHeight="1" x14ac:dyDescent="0.2">
      <c r="A151" s="118" t="s">
        <v>78</v>
      </c>
      <c r="B151" s="119"/>
      <c r="C151" s="120"/>
      <c r="D151" s="8"/>
      <c r="E151" s="9"/>
      <c r="F151" s="111"/>
      <c r="G151" s="34"/>
    </row>
    <row r="152" spans="1:7" ht="12" customHeight="1" x14ac:dyDescent="0.2">
      <c r="A152" s="102"/>
      <c r="B152" s="8"/>
      <c r="C152" s="121"/>
      <c r="D152" s="8"/>
      <c r="E152" s="9"/>
      <c r="F152" s="111"/>
      <c r="G152" s="34"/>
    </row>
    <row r="153" spans="1:7" ht="40.5" customHeight="1" x14ac:dyDescent="0.2">
      <c r="A153" s="104" t="s">
        <v>90</v>
      </c>
      <c r="B153" s="105"/>
      <c r="C153" s="105"/>
      <c r="D153" s="105"/>
      <c r="E153" s="12"/>
      <c r="F153" s="103"/>
      <c r="G153" s="34"/>
    </row>
    <row r="154" spans="1:7" x14ac:dyDescent="0.2">
      <c r="A154" s="106"/>
      <c r="B154" s="107"/>
      <c r="C154" s="107"/>
      <c r="D154" s="107"/>
      <c r="E154" s="12"/>
      <c r="F154" s="103"/>
      <c r="G154" s="34"/>
    </row>
    <row r="155" spans="1:7" ht="45" customHeight="1" x14ac:dyDescent="0.2">
      <c r="A155" s="122" t="s">
        <v>91</v>
      </c>
      <c r="B155" s="122"/>
      <c r="C155" s="123" t="s">
        <v>92</v>
      </c>
      <c r="D155" s="123"/>
      <c r="E155" s="124" t="s">
        <v>93</v>
      </c>
      <c r="F155" s="124"/>
      <c r="G155" s="34"/>
    </row>
    <row r="156" spans="1:7" x14ac:dyDescent="0.2">
      <c r="A156" s="125" t="s">
        <v>105</v>
      </c>
      <c r="B156" s="125"/>
      <c r="C156" s="126">
        <f>E12</f>
        <v>0</v>
      </c>
      <c r="D156" s="127"/>
      <c r="E156" s="128">
        <v>0.43659999999999999</v>
      </c>
      <c r="F156" s="129">
        <f xml:space="preserve"> C156*E156</f>
        <v>0</v>
      </c>
      <c r="G156" s="34"/>
    </row>
    <row r="157" spans="1:7" x14ac:dyDescent="0.2">
      <c r="A157" s="125" t="s">
        <v>106</v>
      </c>
      <c r="B157" s="125"/>
      <c r="C157" s="126">
        <f>E58</f>
        <v>0</v>
      </c>
      <c r="D157" s="127"/>
      <c r="E157" s="128">
        <v>0.16259999999999999</v>
      </c>
      <c r="F157" s="129">
        <f xml:space="preserve"> C157*E157</f>
        <v>0</v>
      </c>
      <c r="G157" s="34"/>
    </row>
    <row r="158" spans="1:7" x14ac:dyDescent="0.2">
      <c r="A158" s="125" t="s">
        <v>101</v>
      </c>
      <c r="B158" s="125"/>
      <c r="C158" s="126">
        <f>E104</f>
        <v>0</v>
      </c>
      <c r="D158" s="127"/>
      <c r="E158" s="130">
        <v>0.40079999999999999</v>
      </c>
      <c r="F158" s="129">
        <f xml:space="preserve"> C158*E158</f>
        <v>0</v>
      </c>
      <c r="G158" s="34"/>
    </row>
    <row r="159" spans="1:7" x14ac:dyDescent="0.2">
      <c r="A159" s="102"/>
      <c r="B159" s="8"/>
      <c r="C159" s="131"/>
      <c r="D159" s="8"/>
      <c r="E159" s="12"/>
      <c r="F159" s="103"/>
      <c r="G159" s="34"/>
    </row>
    <row r="160" spans="1:7" x14ac:dyDescent="0.2">
      <c r="A160" s="132" t="s">
        <v>94</v>
      </c>
      <c r="B160" s="133"/>
      <c r="C160" s="133"/>
      <c r="D160" s="133"/>
      <c r="E160" s="12"/>
      <c r="F160" s="103"/>
      <c r="G160" s="34"/>
    </row>
    <row r="161" spans="1:8" x14ac:dyDescent="0.2">
      <c r="A161" s="134" t="s">
        <v>95</v>
      </c>
      <c r="B161" s="135"/>
      <c r="C161" s="136"/>
      <c r="D161" s="136"/>
      <c r="E161" s="137">
        <f xml:space="preserve"> SUM(F156:F158)</f>
        <v>0</v>
      </c>
      <c r="F161" s="138"/>
      <c r="G161" s="34"/>
    </row>
    <row r="162" spans="1:8" x14ac:dyDescent="0.2">
      <c r="A162" s="139" t="s">
        <v>78</v>
      </c>
      <c r="B162" s="23"/>
      <c r="C162" s="136"/>
      <c r="D162" s="136"/>
      <c r="E162" s="12"/>
      <c r="F162" s="103"/>
      <c r="G162" s="34"/>
    </row>
    <row r="163" spans="1:8" x14ac:dyDescent="0.2">
      <c r="A163" s="140"/>
      <c r="B163" s="141"/>
      <c r="C163" s="136"/>
      <c r="D163" s="136"/>
      <c r="E163" s="12"/>
      <c r="F163" s="103"/>
      <c r="G163" s="34"/>
    </row>
    <row r="164" spans="1:8" x14ac:dyDescent="0.2">
      <c r="A164" s="8"/>
      <c r="B164" s="8" t="s">
        <v>68</v>
      </c>
      <c r="C164" s="13"/>
      <c r="D164" s="30"/>
      <c r="E164" s="142"/>
      <c r="F164" s="143"/>
      <c r="G164" s="34"/>
    </row>
    <row r="165" spans="1:8" x14ac:dyDescent="0.2">
      <c r="A165" s="14" t="s">
        <v>47</v>
      </c>
      <c r="B165" s="8"/>
      <c r="C165" s="13"/>
      <c r="D165" s="6"/>
      <c r="E165" s="9"/>
      <c r="F165" s="143"/>
      <c r="G165" s="34"/>
    </row>
    <row r="166" spans="1:8" x14ac:dyDescent="0.2">
      <c r="A166" s="8"/>
      <c r="B166" s="8"/>
      <c r="C166" s="13"/>
      <c r="D166" s="6"/>
      <c r="E166" s="9"/>
      <c r="F166" s="143"/>
      <c r="G166" s="34"/>
      <c r="H166" s="68"/>
    </row>
    <row r="167" spans="1:8" x14ac:dyDescent="0.2">
      <c r="A167" s="8" t="s">
        <v>48</v>
      </c>
      <c r="B167" s="8"/>
      <c r="C167" s="13" t="s">
        <v>49</v>
      </c>
      <c r="D167" s="6"/>
      <c r="E167" s="142"/>
      <c r="F167" s="143"/>
      <c r="G167" s="34"/>
    </row>
    <row r="168" spans="1:8" x14ac:dyDescent="0.2">
      <c r="A168" s="8" t="s">
        <v>50</v>
      </c>
      <c r="B168" s="8"/>
      <c r="C168" s="13" t="s">
        <v>51</v>
      </c>
      <c r="D168" s="30"/>
      <c r="E168" s="25"/>
      <c r="F168" s="143"/>
      <c r="G168" s="34"/>
    </row>
    <row r="169" spans="1:8" x14ac:dyDescent="0.2">
      <c r="A169" s="8" t="s">
        <v>52</v>
      </c>
      <c r="B169" s="8"/>
      <c r="C169" s="13" t="s">
        <v>53</v>
      </c>
      <c r="D169" s="6"/>
      <c r="E169" s="7"/>
      <c r="G169" s="34"/>
    </row>
    <row r="170" spans="1:8" x14ac:dyDescent="0.2">
      <c r="A170" s="8" t="s">
        <v>54</v>
      </c>
      <c r="B170" s="8"/>
      <c r="C170" s="13" t="s">
        <v>55</v>
      </c>
      <c r="D170" s="6"/>
      <c r="E170" s="7"/>
      <c r="G170" s="34"/>
    </row>
    <row r="171" spans="1:8" x14ac:dyDescent="0.2">
      <c r="A171" s="8" t="s">
        <v>56</v>
      </c>
      <c r="B171" s="8"/>
      <c r="C171" s="13" t="s">
        <v>57</v>
      </c>
      <c r="D171" s="6"/>
      <c r="E171" s="7"/>
      <c r="F171" s="144"/>
      <c r="G171" s="34"/>
      <c r="H171" s="68"/>
    </row>
    <row r="172" spans="1:8" x14ac:dyDescent="0.2">
      <c r="A172" s="8" t="s">
        <v>58</v>
      </c>
      <c r="B172" s="8"/>
      <c r="C172" s="13" t="s">
        <v>59</v>
      </c>
      <c r="D172" s="6"/>
      <c r="E172" s="7"/>
      <c r="F172" s="144"/>
      <c r="G172" s="34"/>
    </row>
    <row r="173" spans="1:8" x14ac:dyDescent="0.2">
      <c r="A173" s="8" t="s">
        <v>60</v>
      </c>
      <c r="B173" s="8"/>
      <c r="C173" s="13" t="s">
        <v>61</v>
      </c>
      <c r="D173" s="6"/>
      <c r="E173" s="7"/>
      <c r="F173" s="144"/>
      <c r="G173" s="34"/>
    </row>
    <row r="174" spans="1:8" x14ac:dyDescent="0.2">
      <c r="A174" s="8"/>
      <c r="B174" s="8"/>
      <c r="C174" s="13"/>
      <c r="D174" s="6"/>
      <c r="E174" s="7"/>
      <c r="F174" s="144"/>
      <c r="G174" s="34"/>
    </row>
    <row r="175" spans="1:8" x14ac:dyDescent="0.2">
      <c r="A175" s="19"/>
      <c r="B175" s="19"/>
      <c r="C175" s="21"/>
      <c r="D175" s="19"/>
      <c r="E175" s="7"/>
      <c r="F175" s="144"/>
      <c r="G175" s="34"/>
    </row>
    <row r="176" spans="1:8" x14ac:dyDescent="0.2">
      <c r="A176" s="145"/>
      <c r="B176" s="145"/>
      <c r="C176" s="145"/>
      <c r="D176" s="19"/>
      <c r="E176" s="9"/>
      <c r="F176" s="144"/>
      <c r="G176" s="34"/>
    </row>
    <row r="177" spans="1:7" ht="32.25" customHeight="1" x14ac:dyDescent="0.2">
      <c r="A177" s="145"/>
      <c r="B177" s="145"/>
      <c r="C177" s="145"/>
      <c r="D177" s="22"/>
      <c r="E177" s="10"/>
      <c r="F177" s="144"/>
      <c r="G177" s="34"/>
    </row>
    <row r="178" spans="1:7" ht="12" customHeight="1" x14ac:dyDescent="0.2">
      <c r="A178" s="20"/>
      <c r="B178" s="19"/>
      <c r="C178" s="21"/>
      <c r="D178" s="22"/>
      <c r="E178" s="10"/>
      <c r="G178" s="34"/>
    </row>
    <row r="179" spans="1:7" ht="12" customHeight="1" x14ac:dyDescent="0.2">
      <c r="A179" s="145"/>
      <c r="B179" s="145"/>
      <c r="C179" s="145"/>
      <c r="D179" s="22"/>
      <c r="E179" s="10"/>
      <c r="G179" s="34"/>
    </row>
    <row r="180" spans="1:7" ht="12" customHeight="1" x14ac:dyDescent="0.2">
      <c r="A180" s="145"/>
      <c r="B180" s="145"/>
      <c r="C180" s="145"/>
      <c r="D180" s="22"/>
      <c r="E180" s="10"/>
      <c r="G180" s="34"/>
    </row>
    <row r="181" spans="1:7" ht="12" customHeight="1" x14ac:dyDescent="0.2">
      <c r="A181" s="145"/>
      <c r="B181" s="145"/>
      <c r="C181" s="145"/>
      <c r="D181" s="22"/>
      <c r="E181" s="10"/>
      <c r="G181" s="34"/>
    </row>
    <row r="182" spans="1:7" ht="12" customHeight="1" x14ac:dyDescent="0.2">
      <c r="A182" s="20"/>
      <c r="B182" s="20"/>
      <c r="C182" s="23"/>
      <c r="D182" s="22"/>
      <c r="E182" s="10"/>
      <c r="G182" s="34"/>
    </row>
    <row r="183" spans="1:7" ht="12" customHeight="1" x14ac:dyDescent="0.2">
      <c r="A183" s="146"/>
      <c r="B183" s="146"/>
      <c r="C183" s="147"/>
      <c r="D183" s="22"/>
      <c r="E183" s="11"/>
      <c r="G183" s="34"/>
    </row>
    <row r="184" spans="1:7" ht="12" customHeight="1" x14ac:dyDescent="0.2">
      <c r="A184" s="146"/>
      <c r="B184" s="146"/>
      <c r="C184" s="147"/>
      <c r="D184" s="148"/>
      <c r="E184" s="30"/>
      <c r="G184" s="34"/>
    </row>
    <row r="185" spans="1:7" ht="12" customHeight="1" x14ac:dyDescent="0.2">
      <c r="A185" s="146"/>
      <c r="B185" s="146"/>
      <c r="C185" s="147"/>
      <c r="D185" s="24"/>
      <c r="E185" s="12"/>
      <c r="G185" s="34"/>
    </row>
    <row r="186" spans="1:7" ht="12" customHeight="1" x14ac:dyDescent="0.2">
      <c r="A186" s="146"/>
      <c r="B186" s="146"/>
      <c r="C186" s="147"/>
      <c r="D186" s="24"/>
      <c r="E186" s="12"/>
      <c r="G186" s="34"/>
    </row>
    <row r="187" spans="1:7" x14ac:dyDescent="0.2">
      <c r="A187" s="146"/>
      <c r="B187" s="146"/>
      <c r="C187" s="147"/>
      <c r="D187" s="146"/>
      <c r="G187" s="34"/>
    </row>
    <row r="188" spans="1:7" x14ac:dyDescent="0.2">
      <c r="G188" s="34"/>
    </row>
    <row r="189" spans="1:7" x14ac:dyDescent="0.2">
      <c r="G189" s="34"/>
    </row>
    <row r="190" spans="1:7" ht="12" customHeight="1" x14ac:dyDescent="0.2">
      <c r="G190" s="34"/>
    </row>
    <row r="191" spans="1:7" ht="12" customHeight="1" x14ac:dyDescent="0.2">
      <c r="G191" s="34"/>
    </row>
    <row r="192" spans="1:7" x14ac:dyDescent="0.2">
      <c r="G192" s="34"/>
    </row>
    <row r="193" spans="7:7" ht="12" customHeight="1" x14ac:dyDescent="0.2">
      <c r="G193" s="34"/>
    </row>
    <row r="194" spans="7:7" ht="41.25" customHeight="1" x14ac:dyDescent="0.2">
      <c r="G194" s="34"/>
    </row>
    <row r="195" spans="7:7" x14ac:dyDescent="0.2">
      <c r="G195" s="34"/>
    </row>
    <row r="196" spans="7:7" x14ac:dyDescent="0.2">
      <c r="G196" s="34"/>
    </row>
    <row r="197" spans="7:7" x14ac:dyDescent="0.2">
      <c r="G197" s="34"/>
    </row>
    <row r="198" spans="7:7" x14ac:dyDescent="0.2">
      <c r="G198" s="34"/>
    </row>
    <row r="199" spans="7:7" x14ac:dyDescent="0.2">
      <c r="G199" s="34"/>
    </row>
    <row r="200" spans="7:7" x14ac:dyDescent="0.2">
      <c r="G200" s="34"/>
    </row>
    <row r="201" spans="7:7" x14ac:dyDescent="0.2">
      <c r="G201" s="34"/>
    </row>
    <row r="202" spans="7:7" x14ac:dyDescent="0.2">
      <c r="G202" s="34"/>
    </row>
    <row r="203" spans="7:7" x14ac:dyDescent="0.2">
      <c r="G203" s="34"/>
    </row>
    <row r="204" spans="7:7" x14ac:dyDescent="0.2">
      <c r="G204" s="34"/>
    </row>
    <row r="205" spans="7:7" x14ac:dyDescent="0.2">
      <c r="G205" s="34"/>
    </row>
    <row r="206" spans="7:7" x14ac:dyDescent="0.2">
      <c r="G206" s="34"/>
    </row>
    <row r="207" spans="7:7" x14ac:dyDescent="0.2">
      <c r="G207" s="34"/>
    </row>
    <row r="208" spans="7:7" x14ac:dyDescent="0.2">
      <c r="G208" s="34"/>
    </row>
    <row r="209" spans="7:9" x14ac:dyDescent="0.2">
      <c r="G209" s="34"/>
    </row>
    <row r="210" spans="7:9" x14ac:dyDescent="0.2">
      <c r="G210" s="34"/>
    </row>
    <row r="211" spans="7:9" x14ac:dyDescent="0.2">
      <c r="G211" s="34"/>
    </row>
    <row r="212" spans="7:9" x14ac:dyDescent="0.2">
      <c r="G212" s="34"/>
    </row>
    <row r="213" spans="7:9" x14ac:dyDescent="0.2">
      <c r="G213" s="34"/>
    </row>
    <row r="214" spans="7:9" x14ac:dyDescent="0.2">
      <c r="G214" s="34"/>
    </row>
    <row r="215" spans="7:9" x14ac:dyDescent="0.2">
      <c r="G215" s="34"/>
    </row>
    <row r="216" spans="7:9" x14ac:dyDescent="0.2">
      <c r="G216" s="34"/>
    </row>
    <row r="217" spans="7:9" x14ac:dyDescent="0.2">
      <c r="G217" s="34"/>
    </row>
    <row r="218" spans="7:9" x14ac:dyDescent="0.2">
      <c r="G218" s="34"/>
    </row>
    <row r="219" spans="7:9" x14ac:dyDescent="0.2">
      <c r="G219" s="34"/>
    </row>
    <row r="220" spans="7:9" x14ac:dyDescent="0.2">
      <c r="G220" s="34"/>
      <c r="I220" s="68"/>
    </row>
    <row r="221" spans="7:9" x14ac:dyDescent="0.2">
      <c r="G221" s="34"/>
      <c r="H221" s="68"/>
      <c r="I221" s="68"/>
    </row>
    <row r="222" spans="7:9" ht="36.75" customHeight="1" x14ac:dyDescent="0.2">
      <c r="G222" s="34"/>
    </row>
    <row r="223" spans="7:9" ht="12" customHeight="1" x14ac:dyDescent="0.2">
      <c r="G223" s="34"/>
    </row>
    <row r="224" spans="7:9" ht="12" customHeight="1" x14ac:dyDescent="0.2">
      <c r="G224" s="34"/>
    </row>
    <row r="225" spans="7:9" ht="8.25" customHeight="1" x14ac:dyDescent="0.2">
      <c r="G225" s="34"/>
      <c r="I225" s="85"/>
    </row>
    <row r="227" spans="7:9" ht="11.25" customHeight="1" x14ac:dyDescent="0.2"/>
    <row r="228" spans="7:9" x14ac:dyDescent="0.2">
      <c r="H228" s="85"/>
    </row>
    <row r="229" spans="7:9" x14ac:dyDescent="0.2">
      <c r="H229" s="85"/>
    </row>
    <row r="230" spans="7:9" x14ac:dyDescent="0.2">
      <c r="H230" s="85"/>
    </row>
    <row r="231" spans="7:9" x14ac:dyDescent="0.2">
      <c r="H231" s="85"/>
    </row>
    <row r="232" spans="7:9" x14ac:dyDescent="0.2">
      <c r="H232" s="85"/>
    </row>
    <row r="233" spans="7:9" x14ac:dyDescent="0.2">
      <c r="H233" s="85"/>
    </row>
    <row r="234" spans="7:9" x14ac:dyDescent="0.2">
      <c r="H234" s="85"/>
    </row>
    <row r="235" spans="7:9" x14ac:dyDescent="0.2">
      <c r="H235" s="85"/>
    </row>
    <row r="236" spans="7:9" ht="9.75" customHeight="1" x14ac:dyDescent="0.2">
      <c r="H236" s="85"/>
    </row>
    <row r="237" spans="7:9" x14ac:dyDescent="0.2">
      <c r="H237" s="85"/>
    </row>
    <row r="238" spans="7:9" x14ac:dyDescent="0.2">
      <c r="H238" s="85"/>
    </row>
    <row r="239" spans="7:9" x14ac:dyDescent="0.2">
      <c r="H239" s="85"/>
    </row>
    <row r="240" spans="7:9" x14ac:dyDescent="0.2">
      <c r="H240" s="85"/>
    </row>
    <row r="241" spans="8:8" x14ac:dyDescent="0.2">
      <c r="H241" s="85"/>
    </row>
    <row r="242" spans="8:8" x14ac:dyDescent="0.2">
      <c r="H242" s="85"/>
    </row>
    <row r="243" spans="8:8" x14ac:dyDescent="0.2">
      <c r="H243" s="85"/>
    </row>
    <row r="244" spans="8:8" ht="15.75" customHeight="1" x14ac:dyDescent="0.2">
      <c r="H244" s="85"/>
    </row>
    <row r="245" spans="8:8" ht="15" customHeight="1" x14ac:dyDescent="0.2">
      <c r="H245" s="85"/>
    </row>
    <row r="246" spans="8:8" ht="12.75" customHeight="1" x14ac:dyDescent="0.2">
      <c r="H246" s="85"/>
    </row>
    <row r="247" spans="8:8" x14ac:dyDescent="0.2">
      <c r="H247" s="85"/>
    </row>
    <row r="248" spans="8:8" x14ac:dyDescent="0.2">
      <c r="H248" s="85"/>
    </row>
    <row r="249" spans="8:8" x14ac:dyDescent="0.2">
      <c r="H249" s="85"/>
    </row>
    <row r="250" spans="8:8" ht="10.5" customHeight="1" x14ac:dyDescent="0.2">
      <c r="H250" s="85"/>
    </row>
    <row r="251" spans="8:8" x14ac:dyDescent="0.2">
      <c r="H251" s="85"/>
    </row>
    <row r="252" spans="8:8" x14ac:dyDescent="0.2">
      <c r="H252" s="85"/>
    </row>
    <row r="253" spans="8:8" ht="12" customHeight="1" x14ac:dyDescent="0.2">
      <c r="H253" s="85"/>
    </row>
    <row r="255" spans="8:8" ht="10.5" customHeight="1" x14ac:dyDescent="0.2"/>
    <row r="267" ht="13.5" customHeight="1" x14ac:dyDescent="0.2"/>
  </sheetData>
  <sheetProtection algorithmName="SHA-512" hashValue="5sZMsaV3yXr4mNE4JrFD9ekK2oC5kqI/hu1RwB6gumg0eS6dSQdSyEgaP/ohXljVoFjussTJY0YJPflvbX6eJw==" saltValue="lQKI4IQtRWZzT8UcEXE0JA==" spinCount="100000" sheet="1" objects="1" scenarios="1" selectLockedCells="1"/>
  <mergeCells count="32">
    <mergeCell ref="E155:F155"/>
    <mergeCell ref="C156:D156"/>
    <mergeCell ref="E161:F161"/>
    <mergeCell ref="C157:D157"/>
    <mergeCell ref="A158:B158"/>
    <mergeCell ref="C158:D158"/>
    <mergeCell ref="A160:D160"/>
    <mergeCell ref="A179:C181"/>
    <mergeCell ref="A155:B155"/>
    <mergeCell ref="A142:B142"/>
    <mergeCell ref="A144:B144"/>
    <mergeCell ref="A149:B149"/>
    <mergeCell ref="A157:B157"/>
    <mergeCell ref="A176:C177"/>
    <mergeCell ref="A156:B156"/>
    <mergeCell ref="A148:B148"/>
    <mergeCell ref="A146:B146"/>
    <mergeCell ref="A150:B150"/>
    <mergeCell ref="A151:B151"/>
    <mergeCell ref="A153:D153"/>
    <mergeCell ref="C155:D155"/>
    <mergeCell ref="A15:C15"/>
    <mergeCell ref="A46:F46"/>
    <mergeCell ref="B4:F4"/>
    <mergeCell ref="B96:G96"/>
    <mergeCell ref="A147:B147"/>
    <mergeCell ref="B50:E50"/>
    <mergeCell ref="A107:C107"/>
    <mergeCell ref="A138:F138"/>
    <mergeCell ref="A61:C61"/>
    <mergeCell ref="A92:F92"/>
    <mergeCell ref="A59:B59"/>
  </mergeCells>
  <conditionalFormatting sqref="E12">
    <cfRule type="cellIs" dxfId="5" priority="5" operator="notBetween">
      <formula>$C$44</formula>
      <formula>$D$44</formula>
    </cfRule>
  </conditionalFormatting>
  <conditionalFormatting sqref="E58">
    <cfRule type="cellIs" dxfId="4" priority="4" operator="notBetween">
      <formula>$C$90</formula>
      <formula>$D$90</formula>
    </cfRule>
  </conditionalFormatting>
  <conditionalFormatting sqref="E104">
    <cfRule type="cellIs" dxfId="3" priority="2" operator="notBetween">
      <formula>$C$136</formula>
      <formula>$D$136</formula>
    </cfRule>
  </conditionalFormatting>
  <conditionalFormatting sqref="F45">
    <cfRule type="cellIs" dxfId="2" priority="6" operator="notBetween">
      <formula>$E$44</formula>
      <formula>$F$44</formula>
    </cfRule>
  </conditionalFormatting>
  <conditionalFormatting sqref="F91">
    <cfRule type="cellIs" dxfId="1" priority="3" operator="notBetween">
      <formula>$E$90</formula>
      <formula>$F$90</formula>
    </cfRule>
  </conditionalFormatting>
  <conditionalFormatting sqref="F137">
    <cfRule type="cellIs" dxfId="0" priority="1" operator="notBetween">
      <formula>$E$136</formula>
      <formula>$F$136</formula>
    </cfRule>
  </conditionalFormatting>
  <pageMargins left="0.78740157499999996" right="0.78740157499999996" top="0.984251969" bottom="0.984251969" header="0.4921259845" footer="0.4921259845"/>
  <pageSetup paperSize="9" scale="90" orientation="portrait" r:id="rId1"/>
  <headerFooter alignWithMargins="0">
    <oddHeader>&amp;C&amp;"Arial,Fett"Anlage 4 - Preisblatt für die Unterhaltsreinigung&amp;"Arial,Standard"
Offenes Verfahren gemäß  § 119 Absatz 3 GWB i.V.m. § 15 VgV
"Unterhalts- und Glasreinigung für die Liegenschaften in Gelsenkirchen"</oddHeader>
    <oddFooter>&amp;LID: 2.533.645&amp;CSeite &amp;P von &amp;N&amp;R19.01.2026</oddFooter>
  </headerFooter>
  <rowBreaks count="3" manualBreakCount="3">
    <brk id="46" max="5" man="1"/>
    <brk id="92" max="5" man="1"/>
    <brk id="13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Anlage 4</vt:lpstr>
      <vt:lpstr>'Anlage 4'!Druckbereich</vt:lpstr>
    </vt:vector>
  </TitlesOfParts>
  <Company>Bundesknappschaft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claems</dc:creator>
  <cp:lastModifiedBy>Bendieck, Yvonne</cp:lastModifiedBy>
  <cp:lastPrinted>2026-01-19T08:35:50Z</cp:lastPrinted>
  <dcterms:created xsi:type="dcterms:W3CDTF">2002-07-26T11:19:31Z</dcterms:created>
  <dcterms:modified xsi:type="dcterms:W3CDTF">2026-01-22T11:10:52Z</dcterms:modified>
</cp:coreProperties>
</file>