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ebalciunas\Desktop\VGU\"/>
    </mc:Choice>
  </mc:AlternateContent>
  <xr:revisionPtr revIDLastSave="0" documentId="13_ncr:1_{7F9F85D6-A093-480C-B6AE-B628B24FC47A}" xr6:coauthVersionLast="47" xr6:coauthVersionMax="47" xr10:uidLastSave="{00000000-0000-0000-0000-000000000000}"/>
  <workbookProtection workbookAlgorithmName="SHA-512" workbookHashValue="mRfsZNcwmJT/mzQqWvgMO37wnxnMmb1ih3f3llAF0nCE4IlcT6X9SYZPw3aM/VlsBS9LkcciHB9/iVRnGHDkfA==" workbookSaltValue="EllIYR/YXk8CL/PtDC2mKA==" workbookSpinCount="100000" lockStructure="1"/>
  <bookViews>
    <workbookView xWindow="38280" yWindow="-120" windowWidth="29040" windowHeight="15720" xr2:uid="{00000000-000D-0000-FFFF-FFFF00000000}"/>
  </bookViews>
  <sheets>
    <sheet name="Los 5" sheetId="26" r:id="rId1"/>
    <sheet name="Annahmen Los 5" sheetId="27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27" l="1"/>
  <c r="E23" i="26" l="1"/>
  <c r="G23" i="26" s="1"/>
  <c r="E18" i="26"/>
  <c r="E17" i="26" s="1"/>
  <c r="C14" i="27"/>
  <c r="C18" i="27"/>
  <c r="G18" i="26" l="1"/>
  <c r="E36" i="26" l="1"/>
  <c r="E32" i="26"/>
  <c r="E33" i="26"/>
  <c r="E31" i="26"/>
  <c r="E30" i="26"/>
  <c r="E26" i="26"/>
  <c r="E25" i="26"/>
  <c r="E22" i="26"/>
  <c r="E24" i="26" s="1"/>
  <c r="E21" i="26"/>
  <c r="E20" i="26"/>
  <c r="E19" i="26"/>
  <c r="E13" i="26"/>
  <c r="C19" i="27"/>
  <c r="C20" i="27"/>
  <c r="C9" i="27"/>
  <c r="D8" i="27"/>
  <c r="C5" i="27"/>
  <c r="C4" i="27" s="1"/>
  <c r="D9" i="27" l="1"/>
  <c r="D5" i="27"/>
  <c r="G22" i="26" l="1"/>
  <c r="G20" i="26"/>
  <c r="G19" i="26"/>
  <c r="G26" i="26"/>
  <c r="G43" i="26"/>
  <c r="G42" i="26"/>
  <c r="G41" i="26"/>
  <c r="G40" i="26"/>
  <c r="G39" i="26"/>
  <c r="G36" i="26"/>
  <c r="G31" i="26"/>
  <c r="G32" i="26"/>
  <c r="G33" i="26"/>
  <c r="G30" i="26"/>
  <c r="G25" i="26"/>
  <c r="G27" i="26"/>
  <c r="G17" i="26"/>
  <c r="G14" i="26"/>
  <c r="G13" i="26"/>
  <c r="G10" i="26"/>
  <c r="G24" i="26" l="1"/>
  <c r="G21" i="26"/>
  <c r="G45" i="26" s="1"/>
  <c r="G46" i="26" s="1"/>
</calcChain>
</file>

<file path=xl/sharedStrings.xml><?xml version="1.0" encoding="utf-8"?>
<sst xmlns="http://schemas.openxmlformats.org/spreadsheetml/2006/main" count="160" uniqueCount="106">
  <si>
    <t>Pos.</t>
  </si>
  <si>
    <t>Bezeichnung</t>
  </si>
  <si>
    <t>Einheit</t>
  </si>
  <si>
    <t>Menge</t>
  </si>
  <si>
    <t>Einzelpreis in € (netto)</t>
  </si>
  <si>
    <t>Kommentar</t>
  </si>
  <si>
    <t>psch.</t>
  </si>
  <si>
    <t>Arbeitspaket 1: Übergreifendes Projektmanagement</t>
  </si>
  <si>
    <t>1.1</t>
  </si>
  <si>
    <t>Projektmanagement inkl. Kommunikation mit AG, Kommunikation mit Errichter und Betreiber der LIS, Kommunikation mit VNB und Qualitätssicherung</t>
  </si>
  <si>
    <t>Arbeitspaket 2: Kick-off und Rolloutplanung</t>
  </si>
  <si>
    <t>2.1</t>
  </si>
  <si>
    <t>2.2</t>
  </si>
  <si>
    <t>Gesamtpreis in € (netto)</t>
  </si>
  <si>
    <t>3.1</t>
  </si>
  <si>
    <t>3.2</t>
  </si>
  <si>
    <t>3.3</t>
  </si>
  <si>
    <t>3.4</t>
  </si>
  <si>
    <t>3.6</t>
  </si>
  <si>
    <t>3.7</t>
  </si>
  <si>
    <t>3.8</t>
  </si>
  <si>
    <t>3.9</t>
  </si>
  <si>
    <t>Kick-off-Meetings</t>
  </si>
  <si>
    <t>4.1</t>
  </si>
  <si>
    <t>4.2</t>
  </si>
  <si>
    <t>4.3</t>
  </si>
  <si>
    <t>Ein zentraler Kick-off Termin + ein Kick-off Termin je Amt inkl. Vor- und Nachbereitung der Termine</t>
  </si>
  <si>
    <t>5.1</t>
  </si>
  <si>
    <t>Stk.</t>
  </si>
  <si>
    <t>Arbeitspaket 3: Lieferung, Installation und Inbetriebnahme der Ladeeinrichtungen</t>
  </si>
  <si>
    <t>Arbeitspaket 4: Betrieb</t>
  </si>
  <si>
    <t>Arbeitspaket 5: Strombereitstellung</t>
  </si>
  <si>
    <t>Aufstellen und Installation inkl. Spannungsversorgung AC-Ladesäule</t>
  </si>
  <si>
    <t>Aufstellen und Installation inkl. Spannungsversorgung DC-Ladesäule</t>
  </si>
  <si>
    <t>Aufstellen und Installation inkl. Spannungsversorgung Wallbox</t>
  </si>
  <si>
    <t>Funktionsprüfung</t>
  </si>
  <si>
    <t>Stk. je LP</t>
  </si>
  <si>
    <t>Bearbeitung Fortschrittsreport und Dokumentation</t>
  </si>
  <si>
    <t>kWh</t>
  </si>
  <si>
    <t>Strompreis</t>
  </si>
  <si>
    <t>4.4</t>
  </si>
  <si>
    <t>Pauschale Vergütung für den fortlaufenden Betrieb der Ladeinfrastruktur einer AC-Ladesäule (inkl.der vorgelagerten Ladeinfrastruktur)</t>
  </si>
  <si>
    <t>Pauschale Vergütung für den fortlaufenden Betrieb der Ladeinfrastruktur einer DC-Ladesäule (inkl. der vorgelagerten Ladeinfrastruktur)</t>
  </si>
  <si>
    <t>Pauschale Vergütung für den fortlaufenden Betrieb der Ladeinfrastruktur einer Wallbox (Innenbereich) (inkl. der vorgelagerten Ladeinfrastruktur)</t>
  </si>
  <si>
    <t>Pauschale Vergütung für den fortlaufenden Betrieb der Ladeinfrastruktur einer Wallbox (Außenbereich) (inkl. der vorgelagerten Ladeinfrastruktur)</t>
  </si>
  <si>
    <t>psch. LS/Monat</t>
  </si>
  <si>
    <t>psch. Wallbox/Monat</t>
  </si>
  <si>
    <t>Übernahme bestehende Ladeeinrichtung</t>
  </si>
  <si>
    <t>Stundensatz für Projektleiter (AN-Koordinator)</t>
  </si>
  <si>
    <t>Stundensatz für Projektmitarbeiter</t>
  </si>
  <si>
    <t>Stundensatz für Facharbeiter</t>
  </si>
  <si>
    <t>Stundensatz für Vorarbeiter</t>
  </si>
  <si>
    <t>Stundensatz für Helfer</t>
  </si>
  <si>
    <t>8.1</t>
  </si>
  <si>
    <t>8.2</t>
  </si>
  <si>
    <t>8.3</t>
  </si>
  <si>
    <t>8.4</t>
  </si>
  <si>
    <t>8.5</t>
  </si>
  <si>
    <t>Wertungssumme</t>
  </si>
  <si>
    <t>h</t>
  </si>
  <si>
    <t>Schulungsvideo</t>
  </si>
  <si>
    <t>Stundensätze</t>
  </si>
  <si>
    <t>Annahmen</t>
  </si>
  <si>
    <t>Verteilung</t>
  </si>
  <si>
    <t>Erläuterung</t>
  </si>
  <si>
    <t>Vertragslaufzeit</t>
  </si>
  <si>
    <t>Anzahl AC-LP Wallbox (Innenbereich)</t>
  </si>
  <si>
    <t>Anzahl AC-LP Wallbox (Außenbereich)</t>
  </si>
  <si>
    <t>Anzahl Ämter</t>
  </si>
  <si>
    <t>Anzahl Liegenschaften</t>
  </si>
  <si>
    <t>Anzahl Liegenschaften mit Bedarf im Innenbereich</t>
  </si>
  <si>
    <t>Liegenschaft ohne Trafostation und ohne neuen Netzanschluss</t>
  </si>
  <si>
    <t>Liegenschaft ohne Trafostation mit neuem Netzanschluss</t>
  </si>
  <si>
    <t>Liegenschaft mit Trafostation</t>
  </si>
  <si>
    <t>Stunden für Projektleiter (AN-Koordinator)</t>
  </si>
  <si>
    <t>Stunden für Projektmitarbeiter</t>
  </si>
  <si>
    <t>Stunden für Facharbeiter</t>
  </si>
  <si>
    <t>Stunden für Vorarbeiter</t>
  </si>
  <si>
    <t>Stunden für Helfer</t>
  </si>
  <si>
    <t>Anzahl LP</t>
  </si>
  <si>
    <t>Anzahl AC-LP Ladesäule</t>
  </si>
  <si>
    <t>Anzahl AC Ladesäule</t>
  </si>
  <si>
    <t>2 LP pro Ladesäule</t>
  </si>
  <si>
    <t>Anzahl DC-LP Ladesäule</t>
  </si>
  <si>
    <t>Anzahl DC Ladesäule</t>
  </si>
  <si>
    <t>Betriebslaufzeit Ladesäulen/Wallboxen /Jahre</t>
  </si>
  <si>
    <t>Geladene kWh/Ladepunkt/Tag</t>
  </si>
  <si>
    <t>Quelle: https://nationale-leitstelle.de/wp-content/pdf/broschuere-lis-2025-2030-final.pdf</t>
  </si>
  <si>
    <t>Anzahl Bestandsladepunkte</t>
  </si>
  <si>
    <t>Wert</t>
  </si>
  <si>
    <t>Gesamt (netto)</t>
  </si>
  <si>
    <t>Gesamt (brutto)</t>
  </si>
  <si>
    <t>3.10</t>
  </si>
  <si>
    <t>3.11</t>
  </si>
  <si>
    <t>Barrierefreie Ladepunkte</t>
  </si>
  <si>
    <t>Barrierefreie AC-Ladesäulen</t>
  </si>
  <si>
    <t>Barrierefreie Wallboxen</t>
  </si>
  <si>
    <t>Lieferung barrierefreie DC-Ladesäule 100 kW</t>
  </si>
  <si>
    <t>Lieferung AC-Ladesäule 22 kW</t>
  </si>
  <si>
    <t>Lieferung barriefreie AC-Ladesäule 22kW</t>
  </si>
  <si>
    <t>3.12</t>
  </si>
  <si>
    <t>Lieferung Wallbox für Außenbereich 22 kW</t>
  </si>
  <si>
    <t>Lieferung Wallbox für Innenbereich 22 kW</t>
  </si>
  <si>
    <t>Preisblatt für die Dienstleistungen für Errichtung und Betrieb der Ladeinfrastruktur - Los 5</t>
  </si>
  <si>
    <t>Errichtung und Betrieb von Ladeeinrichtungen für E-Fahrzeuge der WSV (2025-I-084)</t>
  </si>
  <si>
    <t>Vertragsanlage 4_Preisblatt_Los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</si>
</sst>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0.000"/>
  </numFmts>
  <fonts count="23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aj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ajor"/>
    </font>
    <font>
      <b/>
      <sz val="15.5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rgb="FF3F3F3F"/>
      <name val="Calibri"/>
      <family val="2"/>
      <scheme val="major"/>
    </font>
    <font>
      <b/>
      <sz val="11"/>
      <color theme="9"/>
      <name val="Calibri"/>
      <family val="2"/>
      <scheme val="major"/>
    </font>
    <font>
      <sz val="11"/>
      <color theme="4"/>
      <name val="Arial"/>
      <family val="2"/>
    </font>
    <font>
      <sz val="11"/>
      <color theme="8"/>
      <name val="Calibri"/>
      <family val="2"/>
      <scheme val="minor"/>
    </font>
    <font>
      <b/>
      <sz val="12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D2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/>
      <bottom style="double">
        <color theme="4"/>
      </bottom>
      <diagonal/>
    </border>
    <border>
      <left/>
      <right/>
      <top/>
      <bottom style="double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6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9" fillId="0" borderId="0" applyNumberFormat="0" applyFill="0" applyAlignment="0" applyProtection="0"/>
    <xf numFmtId="0" fontId="6" fillId="0" borderId="0" applyNumberFormat="0" applyFill="0" applyAlignment="0" applyProtection="0"/>
    <xf numFmtId="0" fontId="10" fillId="0" borderId="0" applyNumberFormat="0" applyFill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2" fillId="20" borderId="0" applyNumberFormat="0" applyBorder="0" applyAlignment="0" applyProtection="0"/>
    <xf numFmtId="0" fontId="4" fillId="0" borderId="2" applyNumberFormat="0" applyAlignment="0" applyProtection="0"/>
    <xf numFmtId="0" fontId="11" fillId="0" borderId="1" applyNumberFormat="0" applyAlignment="0" applyProtection="0"/>
    <xf numFmtId="0" fontId="12" fillId="0" borderId="0" applyNumberFormat="0" applyAlignment="0" applyProtection="0"/>
    <xf numFmtId="0" fontId="4" fillId="0" borderId="3" applyNumberFormat="0" applyFill="0" applyAlignment="0" applyProtection="0"/>
    <xf numFmtId="0" fontId="3" fillId="24" borderId="0" applyNumberFormat="0" applyAlignment="0" applyProtection="0"/>
    <xf numFmtId="0" fontId="14" fillId="0" borderId="0" applyNumberFormat="0" applyBorder="0" applyAlignment="0" applyProtection="0"/>
    <xf numFmtId="0" fontId="13" fillId="0" borderId="2" applyNumberFormat="0" applyAlignment="0" applyProtection="0"/>
    <xf numFmtId="0" fontId="5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Border="0" applyAlignment="0" applyProtection="0"/>
    <xf numFmtId="0" fontId="3" fillId="22" borderId="0" applyBorder="0" applyAlignment="0" applyProtection="0"/>
    <xf numFmtId="0" fontId="3" fillId="27" borderId="0" applyBorder="0" applyAlignment="0" applyProtection="0"/>
    <xf numFmtId="0" fontId="3" fillId="23" borderId="0" applyBorder="0" applyAlignment="0" applyProtection="0"/>
    <xf numFmtId="0" fontId="3" fillId="24" borderId="0" applyBorder="0" applyAlignment="0" applyProtection="0"/>
    <xf numFmtId="0" fontId="3" fillId="21" borderId="0" applyBorder="0" applyAlignment="0" applyProtection="0"/>
    <xf numFmtId="44" fontId="7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15" fillId="28" borderId="10" xfId="0" applyFont="1" applyFill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29" borderId="10" xfId="0" applyFont="1" applyFill="1" applyBorder="1" applyAlignment="1">
      <alignment vertical="center" wrapText="1"/>
    </xf>
    <xf numFmtId="44" fontId="10" fillId="0" borderId="10" xfId="42" applyFont="1" applyFill="1" applyBorder="1" applyAlignment="1">
      <alignment vertical="center" wrapText="1"/>
    </xf>
    <xf numFmtId="49" fontId="16" fillId="0" borderId="10" xfId="0" applyNumberFormat="1" applyFont="1" applyBorder="1" applyAlignment="1">
      <alignment horizontal="left" vertical="center" wrapText="1"/>
    </xf>
    <xf numFmtId="49" fontId="15" fillId="28" borderId="10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0" fontId="7" fillId="0" borderId="10" xfId="0" applyFont="1" applyBorder="1" applyAlignment="1">
      <alignment wrapText="1"/>
    </xf>
    <xf numFmtId="0" fontId="7" fillId="0" borderId="0" xfId="0" applyFont="1" applyBorder="1" applyAlignment="1">
      <alignment wrapText="1"/>
    </xf>
    <xf numFmtId="49" fontId="20" fillId="26" borderId="11" xfId="0" applyNumberFormat="1" applyFont="1" applyFill="1" applyBorder="1" applyAlignment="1">
      <alignment wrapText="1"/>
    </xf>
    <xf numFmtId="0" fontId="20" fillId="26" borderId="11" xfId="0" applyFont="1" applyFill="1" applyBorder="1" applyAlignment="1">
      <alignment wrapText="1"/>
    </xf>
    <xf numFmtId="49" fontId="7" fillId="0" borderId="11" xfId="0" applyNumberFormat="1" applyFont="1" applyBorder="1" applyAlignment="1">
      <alignment wrapText="1"/>
    </xf>
    <xf numFmtId="0" fontId="7" fillId="0" borderId="11" xfId="0" applyFont="1" applyBorder="1" applyAlignment="1">
      <alignment wrapText="1"/>
    </xf>
    <xf numFmtId="49" fontId="7" fillId="0" borderId="0" xfId="0" applyNumberFormat="1" applyFont="1" applyBorder="1" applyAlignment="1">
      <alignment wrapText="1"/>
    </xf>
    <xf numFmtId="0" fontId="0" fillId="0" borderId="0" xfId="0" applyBorder="1"/>
    <xf numFmtId="164" fontId="7" fillId="0" borderId="11" xfId="0" applyNumberFormat="1" applyFont="1" applyBorder="1" applyAlignment="1">
      <alignment wrapText="1"/>
    </xf>
    <xf numFmtId="0" fontId="3" fillId="26" borderId="11" xfId="0" applyFont="1" applyFill="1" applyBorder="1" applyAlignment="1">
      <alignment wrapText="1"/>
    </xf>
    <xf numFmtId="44" fontId="15" fillId="28" borderId="10" xfId="42" applyFont="1" applyFill="1" applyBorder="1" applyAlignment="1">
      <alignment horizontal="left" vertical="center" wrapText="1"/>
    </xf>
    <xf numFmtId="49" fontId="16" fillId="0" borderId="10" xfId="0" applyNumberFormat="1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vertical="center" wrapText="1"/>
    </xf>
    <xf numFmtId="0" fontId="3" fillId="22" borderId="11" xfId="0" applyFont="1" applyFill="1" applyBorder="1" applyAlignment="1">
      <alignment wrapText="1"/>
    </xf>
    <xf numFmtId="0" fontId="0" fillId="0" borderId="11" xfId="0" applyFont="1" applyFill="1" applyBorder="1" applyAlignment="1">
      <alignment wrapText="1"/>
    </xf>
    <xf numFmtId="44" fontId="10" fillId="0" borderId="10" xfId="42" applyFont="1" applyFill="1" applyBorder="1" applyAlignment="1" applyProtection="1">
      <alignment vertical="center" wrapText="1"/>
      <protection locked="0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18" fillId="22" borderId="8" xfId="37" applyFont="1" applyBorder="1" applyAlignment="1">
      <alignment horizontal="center" vertical="center" wrapText="1"/>
    </xf>
    <xf numFmtId="0" fontId="18" fillId="22" borderId="9" xfId="37" applyFont="1" applyBorder="1" applyAlignment="1">
      <alignment horizontal="center" vertical="center" wrapText="1"/>
    </xf>
    <xf numFmtId="0" fontId="19" fillId="26" borderId="5" xfId="36" applyFont="1" applyBorder="1" applyAlignment="1">
      <alignment horizontal="center" vertical="center" wrapText="1"/>
    </xf>
    <xf numFmtId="0" fontId="19" fillId="26" borderId="0" xfId="36" applyFont="1" applyAlignment="1">
      <alignment horizontal="center" vertical="center" wrapText="1"/>
    </xf>
    <xf numFmtId="0" fontId="19" fillId="26" borderId="6" xfId="36" applyFont="1" applyBorder="1" applyAlignment="1">
      <alignment horizontal="center" vertical="center" wrapText="1"/>
    </xf>
    <xf numFmtId="0" fontId="19" fillId="26" borderId="7" xfId="36" applyFont="1" applyBorder="1" applyAlignment="1">
      <alignment horizontal="center" vertical="center" wrapText="1"/>
    </xf>
  </cellXfs>
  <cellStyles count="44">
    <cellStyle name="20 % - Akzent1" xfId="18" builtinId="30" hidden="1"/>
    <cellStyle name="20 % - Akzent2" xfId="21" builtinId="34" hidden="1"/>
    <cellStyle name="20 % - Akzent3" xfId="24" builtinId="38" hidden="1"/>
    <cellStyle name="20 % - Akzent4" xfId="27" builtinId="42" hidden="1"/>
    <cellStyle name="20 % - Akzent5" xfId="30" builtinId="46" hidden="1"/>
    <cellStyle name="20 % - Akzent6" xfId="33" builtinId="50" hidden="1"/>
    <cellStyle name="40 % - Akzent1" xfId="19" builtinId="31" hidden="1"/>
    <cellStyle name="40 % - Akzent2" xfId="22" builtinId="35" hidden="1"/>
    <cellStyle name="40 % - Akzent3" xfId="25" builtinId="39" hidden="1"/>
    <cellStyle name="40 % - Akzent4" xfId="28" builtinId="43" hidden="1"/>
    <cellStyle name="40 % - Akzent5" xfId="31" builtinId="47" hidden="1"/>
    <cellStyle name="40 % - Akzent6" xfId="34" builtinId="51" hidden="1"/>
    <cellStyle name="60 % - Akzent1" xfId="20" builtinId="32" hidden="1"/>
    <cellStyle name="60 % - Akzent2" xfId="23" builtinId="36" hidden="1"/>
    <cellStyle name="60 % - Akzent3" xfId="26" builtinId="40" hidden="1"/>
    <cellStyle name="60 % - Akzent4" xfId="29" builtinId="44" hidden="1"/>
    <cellStyle name="60 % - Akzent5" xfId="32" builtinId="48" hidden="1"/>
    <cellStyle name="60 % - Akzent6" xfId="35" builtinId="52" hidden="1"/>
    <cellStyle name="Akzent 1 Petrol" xfId="36" xr:uid="{00000000-0005-0000-0000-000012000000}"/>
    <cellStyle name="Akzent 2 Dunkelblau" xfId="37" xr:uid="{00000000-0005-0000-0000-000013000000}"/>
    <cellStyle name="Akzent 3 Grün" xfId="38" xr:uid="{00000000-0005-0000-0000-000014000000}"/>
    <cellStyle name="Akzent 4 Dunkelgrün" xfId="39" xr:uid="{00000000-0005-0000-0000-000015000000}"/>
    <cellStyle name="Akzent 5 Rot" xfId="40" xr:uid="{00000000-0005-0000-0000-000016000000}"/>
    <cellStyle name="Akzent 6 Dunkelrot" xfId="41" xr:uid="{00000000-0005-0000-0000-000017000000}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Standard 3" xfId="43" xr:uid="{19EEFEFC-067D-4D70-A59C-9A31DAD81805}"/>
    <cellStyle name="Überschrift" xfId="1" builtinId="15" hidden="1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ährung" xfId="42" builtinId="4"/>
    <cellStyle name="Warnender Text" xfId="14" builtinId="11" customBuiltin="1"/>
    <cellStyle name="Zelle überprüfen" xfId="13" builtinId="23" customBuiltin="1"/>
  </cellStyles>
  <dxfs count="156"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9"/>
          <bgColor theme="9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8"/>
          <bgColor theme="8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7"/>
          <bgColor theme="7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6"/>
          <bgColor theme="6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5"/>
          <bgColor theme="5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9"/>
          <bgColor theme="9"/>
        </patternFill>
      </fill>
      <border>
        <left style="thin">
          <color theme="9"/>
        </left>
        <right style="thin">
          <color theme="9"/>
        </right>
        <vertical style="thin">
          <color theme="9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8"/>
          <bgColor theme="8"/>
        </patternFill>
      </fill>
      <border>
        <left style="thin">
          <color theme="8"/>
        </left>
        <right style="thin">
          <color theme="8"/>
        </right>
        <vertical style="thin">
          <color theme="8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7"/>
          <bgColor theme="7"/>
        </patternFill>
      </fill>
      <border>
        <left style="thin">
          <color theme="7"/>
        </left>
        <right style="thin">
          <color theme="7"/>
        </right>
        <vertical style="thin">
          <color theme="7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6"/>
          <bgColor theme="6"/>
        </patternFill>
      </fill>
      <border>
        <left style="thin">
          <color theme="6"/>
        </left>
        <right style="thin">
          <color theme="6"/>
        </right>
        <vertical style="thin">
          <color theme="6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5"/>
          <bgColor theme="5"/>
        </patternFill>
      </fill>
      <border>
        <left style="thin">
          <color theme="5"/>
        </left>
        <right style="thin">
          <color theme="5"/>
        </right>
        <vertical style="thin">
          <color theme="5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font>
        <b/>
        <i val="0"/>
        <color theme="0"/>
      </font>
    </dxf>
    <dxf>
      <font>
        <b/>
        <i val="0"/>
        <color theme="1"/>
      </font>
      <fill>
        <patternFill patternType="solid">
          <bgColor theme="0"/>
        </patternFill>
      </fill>
      <border>
        <left style="thin">
          <color theme="0"/>
        </left>
        <right style="thin">
          <color theme="0"/>
        </right>
        <bottom style="thin">
          <color theme="1"/>
        </bottom>
        <vertical style="thin">
          <color theme="0"/>
        </vertic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auto="1"/>
      </font>
      <fill>
        <patternFill patternType="solid">
          <bgColor theme="0"/>
        </patternFill>
      </fill>
      <border>
        <horizontal style="thin">
          <color theme="1"/>
        </horizontal>
      </border>
    </dxf>
    <dxf>
      <font>
        <b/>
        <i val="0"/>
        <color theme="1"/>
      </font>
      <fill>
        <patternFill>
          <bgColor theme="0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/>
        <i val="0"/>
        <color theme="1"/>
      </font>
      <fill>
        <patternFill>
          <bgColor theme="0"/>
        </patternFill>
      </fill>
      <border diagonalUp="0" diagonalDown="0">
        <left/>
        <right/>
        <top/>
        <bottom style="thin">
          <color theme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vertical/>
        <horizontal style="thin">
          <color auto="1"/>
        </horizontal>
      </border>
    </dxf>
    <dxf>
      <font>
        <b/>
        <i val="0"/>
        <color auto="1"/>
      </font>
      <border>
        <top style="thin">
          <color auto="1"/>
        </top>
      </border>
    </dxf>
    <dxf>
      <font>
        <b/>
        <i val="0"/>
        <color theme="0"/>
      </font>
      <fill>
        <patternFill patternType="solid">
          <bgColor theme="1"/>
        </patternFill>
      </fill>
      <border>
        <left/>
        <right/>
        <vertical/>
      </border>
    </dxf>
    <dxf>
      <fill>
        <patternFill>
          <bgColor rgb="FFF2F2F2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F2F2F2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  <border>
        <horizontal style="thin">
          <color theme="1"/>
        </horizontal>
      </border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>
          <bgColor theme="1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ont>
        <b/>
        <i val="0"/>
        <color theme="1"/>
      </font>
      <border>
        <top style="thin">
          <color theme="1"/>
        </top>
      </border>
    </dxf>
    <dxf>
      <font>
        <b/>
        <i val="0"/>
        <color theme="0"/>
      </font>
      <fill>
        <patternFill patternType="solid">
          <bgColor theme="1"/>
        </patternFill>
      </fill>
      <border>
        <left/>
        <right/>
        <bottom/>
        <vertical/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auto="1"/>
      </font>
      <fill>
        <patternFill patternType="none">
          <bgColor auto="1"/>
        </patternFill>
      </fill>
      <border>
        <horizontal style="thin">
          <color theme="1"/>
        </horizontal>
      </border>
    </dxf>
    <dxf>
      <font>
        <b/>
        <i val="0"/>
        <color theme="1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/>
        <i val="0"/>
        <color theme="0"/>
      </font>
      <fill>
        <patternFill>
          <bgColor theme="1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>
        <vertical/>
        <horizontal style="thin">
          <color auto="1"/>
        </horizontal>
      </border>
    </dxf>
    <dxf>
      <font>
        <b/>
        <i val="0"/>
        <color theme="0"/>
      </font>
    </dxf>
    <dxf>
      <font>
        <b/>
        <i val="0"/>
        <color theme="4"/>
      </font>
      <fill>
        <patternFill patternType="solid">
          <bgColor theme="0"/>
        </patternFill>
      </fill>
      <border>
        <left style="thin">
          <color theme="0"/>
        </left>
        <right style="thin">
          <color theme="0"/>
        </right>
        <bottom style="thin">
          <color theme="1"/>
        </bottom>
        <vertical style="thin">
          <color theme="0"/>
        </vertic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auto="1"/>
      </font>
      <fill>
        <patternFill patternType="solid">
          <bgColor theme="0"/>
        </patternFill>
      </fill>
      <border>
        <horizontal style="thin">
          <color theme="1"/>
        </horizontal>
      </border>
    </dxf>
    <dxf>
      <font>
        <b/>
        <i val="0"/>
        <color theme="1"/>
      </font>
      <fill>
        <patternFill>
          <bgColor theme="0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/>
        <i val="0"/>
        <color theme="4"/>
      </font>
      <fill>
        <patternFill>
          <bgColor theme="0"/>
        </patternFill>
      </fill>
      <border diagonalUp="0" diagonalDown="0">
        <left/>
        <right/>
        <top/>
        <bottom style="thin">
          <color theme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vertical/>
        <horizontal style="thin">
          <color auto="1"/>
        </horizontal>
      </border>
    </dxf>
    <dxf>
      <font>
        <b/>
        <i val="0"/>
        <color auto="1"/>
      </font>
      <border>
        <top style="thin">
          <color auto="1"/>
        </top>
      </border>
    </dxf>
    <dxf>
      <font>
        <b/>
        <i val="0"/>
        <color theme="0"/>
      </font>
      <fill>
        <patternFill patternType="solid">
          <bgColor theme="4"/>
        </patternFill>
      </fill>
      <border>
        <left/>
        <right/>
        <vertical/>
      </border>
    </dxf>
    <dxf>
      <fill>
        <patternFill>
          <bgColor rgb="FFF2F2F2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F2F2F2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  <border>
        <horizontal style="thin">
          <color theme="1"/>
        </horizontal>
      </border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ont>
        <b/>
        <i val="0"/>
        <color theme="1"/>
      </font>
      <border>
        <top style="thin">
          <color theme="1"/>
        </top>
      </border>
    </dxf>
    <dxf>
      <font>
        <b/>
        <i val="0"/>
        <color theme="0"/>
      </font>
      <fill>
        <patternFill patternType="solid">
          <bgColor theme="4"/>
        </patternFill>
      </fill>
      <border>
        <left/>
        <right/>
        <bottom/>
        <vertical/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auto="1"/>
      </font>
      <fill>
        <patternFill patternType="none">
          <bgColor auto="1"/>
        </patternFill>
      </fill>
      <border>
        <horizontal style="thin">
          <color theme="1"/>
        </horizontal>
      </border>
    </dxf>
    <dxf>
      <font>
        <b/>
        <i val="0"/>
        <color theme="1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>
        <vertical/>
        <horizontal style="thin">
          <color auto="1"/>
        </horizontal>
      </border>
    </dxf>
  </dxfs>
  <tableStyles count="16" defaultTableStyle="Tabelle 1 Petrol einfach" defaultPivotStyle="PivotStyleLight16">
    <tableStyle name="Tabelle 1 Petrol einfach" pivot="0" count="11" xr9:uid="{00000000-0011-0000-FFFF-FFFF00000000}">
      <tableStyleElement type="wholeTable" dxfId="155"/>
      <tableStyleElement type="headerRow" dxfId="154"/>
      <tableStyleElement type="totalRow" dxfId="153"/>
      <tableStyleElement type="firstColumn" dxfId="152"/>
      <tableStyleElement type="lastColumn" dxfId="151"/>
      <tableStyleElement type="firstRowStripe" dxfId="150"/>
      <tableStyleElement type="secondRowStripe" dxfId="149"/>
      <tableStyleElement type="firstColumnStripe" dxfId="148"/>
      <tableStyleElement type="secondColumnStripe" dxfId="147"/>
      <tableStyleElement type="firstHeaderCell" dxfId="146"/>
      <tableStyleElement type="firstTotalCell" dxfId="145"/>
    </tableStyle>
    <tableStyle name="Tabelle 1 Petrol gebändert" pivot="0" count="11" xr9:uid="{00000000-0011-0000-FFFF-FFFF01000000}">
      <tableStyleElement type="wholeTable" dxfId="144"/>
      <tableStyleElement type="headerRow" dxfId="143"/>
      <tableStyleElement type="totalRow" dxfId="142"/>
      <tableStyleElement type="firstColumn" dxfId="141"/>
      <tableStyleElement type="lastColumn" dxfId="140"/>
      <tableStyleElement type="firstRowStripe" dxfId="139"/>
      <tableStyleElement type="secondRowStripe" dxfId="138"/>
      <tableStyleElement type="firstColumnStripe" dxfId="137"/>
      <tableStyleElement type="secondColumnStripe" dxfId="136"/>
      <tableStyleElement type="firstHeaderCell" dxfId="135"/>
      <tableStyleElement type="firstTotalCell" dxfId="134"/>
    </tableStyle>
    <tableStyle name="Tabelle 1 Petrol light" pivot="0" count="11" xr9:uid="{00000000-0011-0000-FFFF-FFFF02000000}">
      <tableStyleElement type="wholeTable" dxfId="133"/>
      <tableStyleElement type="headerRow" dxfId="132"/>
      <tableStyleElement type="totalRow" dxfId="131"/>
      <tableStyleElement type="firstColumn" dxfId="130"/>
      <tableStyleElement type="lastColumn" dxfId="129"/>
      <tableStyleElement type="firstRowStripe" dxfId="128"/>
      <tableStyleElement type="secondRowStripe" dxfId="127"/>
      <tableStyleElement type="firstColumnStripe" dxfId="126"/>
      <tableStyleElement type="secondColumnStripe" dxfId="125"/>
      <tableStyleElement type="firstHeaderCell" dxfId="124"/>
      <tableStyleElement type="firstTotalCell" dxfId="123"/>
    </tableStyle>
    <tableStyle name="Tabelle 1 Schwarz einfach" pivot="0" count="11" xr9:uid="{00000000-0011-0000-FFFF-FFFF03000000}">
      <tableStyleElement type="wholeTable" dxfId="122"/>
      <tableStyleElement type="headerRow" dxfId="121"/>
      <tableStyleElement type="totalRow" dxfId="120"/>
      <tableStyleElement type="firstColumn" dxfId="119"/>
      <tableStyleElement type="lastColumn" dxfId="118"/>
      <tableStyleElement type="firstRowStripe" dxfId="117"/>
      <tableStyleElement type="secondRowStripe" dxfId="116"/>
      <tableStyleElement type="firstColumnStripe" dxfId="115"/>
      <tableStyleElement type="secondColumnStripe" dxfId="114"/>
      <tableStyleElement type="firstHeaderCell" dxfId="113"/>
      <tableStyleElement type="firstTotalCell" dxfId="112"/>
    </tableStyle>
    <tableStyle name="Tabelle 1 Schwarz gebändert" pivot="0" count="11" xr9:uid="{00000000-0011-0000-FFFF-FFFF04000000}">
      <tableStyleElement type="wholeTable" dxfId="111"/>
      <tableStyleElement type="headerRow" dxfId="110"/>
      <tableStyleElement type="totalRow" dxfId="109"/>
      <tableStyleElement type="firstColumn" dxfId="108"/>
      <tableStyleElement type="lastColumn" dxfId="107"/>
      <tableStyleElement type="firstRowStripe" dxfId="106"/>
      <tableStyleElement type="secondRowStripe" dxfId="105"/>
      <tableStyleElement type="firstColumnStripe" dxfId="104"/>
      <tableStyleElement type="secondColumnStripe" dxfId="103"/>
      <tableStyleElement type="firstHeaderCell" dxfId="102"/>
      <tableStyleElement type="firstTotalCell" dxfId="101"/>
    </tableStyle>
    <tableStyle name="Tabelle 1 Schwarz light" pivot="0" count="11" xr9:uid="{00000000-0011-0000-FFFF-FFFF05000000}">
      <tableStyleElement type="wholeTable" dxfId="100"/>
      <tableStyleElement type="headerRow" dxfId="99"/>
      <tableStyleElement type="totalRow" dxfId="98"/>
      <tableStyleElement type="firstColumn" dxfId="97"/>
      <tableStyleElement type="lastColumn" dxfId="96"/>
      <tableStyleElement type="firstRowStripe" dxfId="95"/>
      <tableStyleElement type="secondRowStripe" dxfId="94"/>
      <tableStyleElement type="firstColumnStripe" dxfId="93"/>
      <tableStyleElement type="secondColumnStripe" dxfId="92"/>
      <tableStyleElement type="firstHeaderCell" dxfId="91"/>
      <tableStyleElement type="firstTotalCell" dxfId="90"/>
    </tableStyle>
    <tableStyle name="Tabelle hell 2 Dunkelblau" pivot="0" count="9" xr9:uid="{00000000-0011-0000-FFFF-FFFF06000000}">
      <tableStyleElement type="wholeTable" dxfId="89"/>
      <tableStyleElement type="headerRow" dxfId="88"/>
      <tableStyleElement type="totalRow" dxfId="87"/>
      <tableStyleElement type="firstColumn" dxfId="86"/>
      <tableStyleElement type="lastColumn" dxfId="85"/>
      <tableStyleElement type="firstRowStripe" dxfId="84"/>
      <tableStyleElement type="secondRowStripe" dxfId="83"/>
      <tableStyleElement type="firstColumnStripe" dxfId="82"/>
      <tableStyleElement type="secondColumnStripe" dxfId="81"/>
    </tableStyle>
    <tableStyle name="Tabelle hell 3 Grün" pivot="0" count="9" xr9:uid="{00000000-0011-0000-FFFF-FFFF07000000}">
      <tableStyleElement type="wholeTable" dxfId="80"/>
      <tableStyleElement type="headerRow" dxfId="79"/>
      <tableStyleElement type="totalRow" dxfId="78"/>
      <tableStyleElement type="firstColumn" dxfId="77"/>
      <tableStyleElement type="lastColumn" dxfId="76"/>
      <tableStyleElement type="firstRowStripe" dxfId="75"/>
      <tableStyleElement type="secondRowStripe" dxfId="74"/>
      <tableStyleElement type="firstColumnStripe" dxfId="73"/>
      <tableStyleElement type="secondColumnStripe" dxfId="72"/>
    </tableStyle>
    <tableStyle name="Tabelle hell 4 Dunkelgrün" pivot="0" count="9" xr9:uid="{00000000-0011-0000-FFFF-FFFF08000000}">
      <tableStyleElement type="wholeTable" dxfId="71"/>
      <tableStyleElement type="headerRow" dxfId="70"/>
      <tableStyleElement type="totalRow" dxfId="69"/>
      <tableStyleElement type="firstColumn" dxfId="68"/>
      <tableStyleElement type="lastColumn" dxfId="67"/>
      <tableStyleElement type="firstRowStripe" dxfId="66"/>
      <tableStyleElement type="secondRowStripe" dxfId="65"/>
      <tableStyleElement type="firstColumnStripe" dxfId="64"/>
      <tableStyleElement type="secondColumnStripe" dxfId="63"/>
    </tableStyle>
    <tableStyle name="Tabelle hell 5 Rot" pivot="0" count="9" xr9:uid="{00000000-0011-0000-FFFF-FFFF09000000}">
      <tableStyleElement type="wholeTable" dxfId="62"/>
      <tableStyleElement type="headerRow" dxfId="61"/>
      <tableStyleElement type="totalRow" dxfId="60"/>
      <tableStyleElement type="firstColumn" dxfId="59"/>
      <tableStyleElement type="lastColumn" dxfId="58"/>
      <tableStyleElement type="firstRowStripe" dxfId="57"/>
      <tableStyleElement type="secondRowStripe" dxfId="56"/>
      <tableStyleElement type="firstColumnStripe" dxfId="55"/>
      <tableStyleElement type="secondColumnStripe" dxfId="54"/>
    </tableStyle>
    <tableStyle name="Tabelle hell 6 Dunkelrot" pivot="0" count="9" xr9:uid="{00000000-0011-0000-FFFF-FFFF0A000000}">
      <tableStyleElement type="wholeTable" dxfId="53"/>
      <tableStyleElement type="headerRow" dxfId="52"/>
      <tableStyleElement type="totalRow" dxfId="51"/>
      <tableStyleElement type="firstColumn" dxfId="50"/>
      <tableStyleElement type="lastColumn" dxfId="49"/>
      <tableStyleElement type="firstRowStripe" dxfId="48"/>
      <tableStyleElement type="secondRowStripe" dxfId="47"/>
      <tableStyleElement type="firstColumnStripe" dxfId="46"/>
      <tableStyleElement type="secondColumnStripe" dxfId="45"/>
    </tableStyle>
    <tableStyle name="Tabelle mittel 2 Dunkelblau" pivot="0" count="9" xr9:uid="{00000000-0011-0000-FFFF-FFFF0B000000}">
      <tableStyleElement type="wholeTable" dxfId="44"/>
      <tableStyleElement type="headerRow" dxfId="43"/>
      <tableStyleElement type="totalRow" dxfId="42"/>
      <tableStyleElement type="firstColumn" dxfId="41"/>
      <tableStyleElement type="lastColumn" dxfId="40"/>
      <tableStyleElement type="firstRowStripe" dxfId="39"/>
      <tableStyleElement type="secondRowStripe" dxfId="38"/>
      <tableStyleElement type="firstColumnStripe" dxfId="37"/>
      <tableStyleElement type="secondColumnStripe" dxfId="36"/>
    </tableStyle>
    <tableStyle name="Tabelle mittel 3 Grün" pivot="0" count="9" xr9:uid="{00000000-0011-0000-FFFF-FFFF0C000000}">
      <tableStyleElement type="wholeTable" dxfId="35"/>
      <tableStyleElement type="headerRow" dxfId="34"/>
      <tableStyleElement type="totalRow" dxfId="33"/>
      <tableStyleElement type="firstColumn" dxfId="32"/>
      <tableStyleElement type="lastColumn" dxfId="31"/>
      <tableStyleElement type="firstRowStripe" dxfId="30"/>
      <tableStyleElement type="secondRowStripe" dxfId="29"/>
      <tableStyleElement type="firstColumnStripe" dxfId="28"/>
      <tableStyleElement type="secondColumnStripe" dxfId="27"/>
    </tableStyle>
    <tableStyle name="Tabelle mittel 4 Dunkelgrün" pivot="0" count="9" xr9:uid="{00000000-0011-0000-FFFF-FFFF0D000000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secondRowStripe" dxfId="20"/>
      <tableStyleElement type="firstColumnStripe" dxfId="19"/>
      <tableStyleElement type="secondColumnStripe" dxfId="18"/>
    </tableStyle>
    <tableStyle name="Tabelle mittel 5 Rot" pivot="0" count="9" xr9:uid="{00000000-0011-0000-FFFF-FFFF0E00000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secondRowStripe" dxfId="11"/>
      <tableStyleElement type="firstColumnStripe" dxfId="10"/>
      <tableStyleElement type="secondColumnStripe" dxfId="9"/>
    </tableStyle>
    <tableStyle name="Tabelle mittel 6 Dunkelrot" pivot="0" count="9" xr9:uid="{00000000-0011-0000-FFFF-FFFF0F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5DAED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94C60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69B3"/>
      <rgbColor rgb="00CCFFFF"/>
      <rgbColor rgb="00CCFFCC"/>
      <rgbColor rgb="00FFFF99"/>
      <rgbColor rgb="00B2D2E8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C3868"/>
      <rgbColor rgb="00339966"/>
      <rgbColor rgb="000E4A80"/>
      <rgbColor rgb="0014639E"/>
      <rgbColor rgb="00009FCA"/>
      <rgbColor rgb="00993366"/>
      <rgbColor rgb="00E6962C"/>
      <rgbColor rgb="00333333"/>
    </indexedColors>
    <mruColors>
      <color rgb="FFF2F2F2"/>
      <color rgb="FFEDEDED"/>
      <color rgb="FF71ACB5"/>
      <color rgb="FF60CFAB"/>
      <color rgb="FFA02A2C"/>
      <color rgb="FFEBEFF2"/>
      <color rgb="FFCED5DA"/>
      <color rgb="FFA0ABB1"/>
      <color rgb="FF4E5356"/>
      <color rgb="FFF884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0</xdr:row>
      <xdr:rowOff>76200</xdr:rowOff>
    </xdr:from>
    <xdr:to>
      <xdr:col>5</xdr:col>
      <xdr:colOff>1182398</xdr:colOff>
      <xdr:row>2</xdr:row>
      <xdr:rowOff>246876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F573D3D-9099-4C54-8C2A-BE2822C4A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5" y="76200"/>
          <a:ext cx="991898" cy="932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D_theme_office">
  <a:themeElements>
    <a:clrScheme name="PD Farbschema">
      <a:dk1>
        <a:sysClr val="windowText" lastClr="000000"/>
      </a:dk1>
      <a:lt1>
        <a:sysClr val="window" lastClr="FFFFFF"/>
      </a:lt1>
      <a:dk2>
        <a:srgbClr val="707070"/>
      </a:dk2>
      <a:lt2>
        <a:srgbClr val="FFFFFF"/>
      </a:lt2>
      <a:accent1>
        <a:srgbClr val="03878A"/>
      </a:accent1>
      <a:accent2>
        <a:srgbClr val="004B65"/>
      </a:accent2>
      <a:accent3>
        <a:srgbClr val="AAB414"/>
      </a:accent3>
      <a:accent4>
        <a:srgbClr val="647D2D"/>
      </a:accent4>
      <a:accent5>
        <a:srgbClr val="E60032"/>
      </a:accent5>
      <a:accent6>
        <a:srgbClr val="5F1937"/>
      </a:accent6>
      <a:hlink>
        <a:srgbClr val="03878A"/>
      </a:hlink>
      <a:folHlink>
        <a:srgbClr val="B2B2B2"/>
      </a:folHlink>
    </a:clrScheme>
    <a:fontScheme name="PD Schriften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ot="0" spcFirstLastPara="0" vertOverflow="overflow" horzOverflow="overflow" vert="horz" wrap="square" lIns="108000" tIns="72000" rIns="108000" bIns="108000" numCol="1" spcCol="0" rtlCol="0" fromWordArt="0" anchor="t" anchorCtr="0" forceAA="0" compatLnSpc="1">
        <a:prstTxWarp prst="textNoShape">
          <a:avLst/>
        </a:prstTxWarp>
        <a:noAutofit/>
      </a:bodyPr>
      <a:lstStyle>
        <a:defPPr algn="l">
          <a:defRPr sz="1600" b="1" dirty="0" smtClean="0">
            <a:solidFill>
              <a:schemeClr val="bg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tx1"/>
          </a:solidFill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 vert="horz" wrap="square" lIns="0" tIns="0" rIns="0" bIns="0" rtlCol="0">
        <a:spAutoFit/>
      </a:bodyPr>
      <a:lstStyle>
        <a:defPPr>
          <a:spcBef>
            <a:spcPts val="800"/>
          </a:spcBef>
          <a:defRPr sz="1600" dirty="0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PD_theme_office" id="{73ED9F15-F00B-4B7D-90A1-8AA0F8292EB2}" vid="{9B5C5EB3-1A5F-4A93-BA07-F8271152AA22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A777-7387-4D28-B0ED-7547CD30650D}">
  <dimension ref="A1:K46"/>
  <sheetViews>
    <sheetView showGridLines="0" tabSelected="1" zoomScaleNormal="100" workbookViewId="0">
      <selection activeCell="F10" sqref="F10"/>
    </sheetView>
  </sheetViews>
  <sheetFormatPr baseColWidth="10" defaultColWidth="11.3984375" defaultRowHeight="14.25" outlineLevelRow="1" x14ac:dyDescent="0.45"/>
  <cols>
    <col min="1" max="1" width="1.86328125" style="9" customWidth="1"/>
    <col min="2" max="2" width="10.86328125" style="10" customWidth="1"/>
    <col min="3" max="3" width="70.6640625" style="9" customWidth="1"/>
    <col min="4" max="4" width="21" style="9" customWidth="1"/>
    <col min="5" max="5" width="17.46484375" style="9" customWidth="1"/>
    <col min="6" max="6" width="18.73046875" style="9" bestFit="1" customWidth="1"/>
    <col min="7" max="7" width="23" style="9" bestFit="1" customWidth="1"/>
    <col min="8" max="8" width="70.6640625" style="9" customWidth="1"/>
    <col min="9" max="16384" width="11.3984375" style="9"/>
  </cols>
  <sheetData>
    <row r="1" spans="1:11" ht="30" customHeight="1" x14ac:dyDescent="0.45">
      <c r="B1" s="27" t="s">
        <v>104</v>
      </c>
      <c r="C1" s="28"/>
      <c r="D1" s="28"/>
      <c r="E1" s="29"/>
    </row>
    <row r="2" spans="1:11" ht="30" customHeight="1" x14ac:dyDescent="0.45">
      <c r="B2" s="30" t="s">
        <v>105</v>
      </c>
      <c r="C2" s="31"/>
      <c r="D2" s="31"/>
      <c r="E2" s="32"/>
    </row>
    <row r="3" spans="1:11" ht="30" customHeight="1" x14ac:dyDescent="0.45">
      <c r="A3" s="7"/>
      <c r="B3" s="8"/>
      <c r="C3" s="7"/>
      <c r="D3" s="7"/>
      <c r="E3" s="7"/>
      <c r="F3" s="7"/>
      <c r="G3" s="7"/>
      <c r="H3" s="7"/>
      <c r="I3" s="7"/>
      <c r="J3" s="7"/>
      <c r="K3" s="7"/>
    </row>
    <row r="4" spans="1:11" x14ac:dyDescent="0.45">
      <c r="A4" s="7"/>
      <c r="B4" s="35" t="s">
        <v>103</v>
      </c>
      <c r="C4" s="36"/>
      <c r="D4" s="36"/>
      <c r="E4" s="36"/>
      <c r="F4" s="36"/>
      <c r="G4" s="36"/>
      <c r="H4" s="36"/>
      <c r="I4" s="7"/>
      <c r="J4" s="7"/>
      <c r="K4" s="7"/>
    </row>
    <row r="5" spans="1:11" x14ac:dyDescent="0.45">
      <c r="A5" s="7"/>
      <c r="B5" s="35"/>
      <c r="C5" s="36"/>
      <c r="D5" s="36"/>
      <c r="E5" s="36"/>
      <c r="F5" s="36"/>
      <c r="G5" s="36"/>
      <c r="H5" s="36"/>
      <c r="I5" s="7"/>
      <c r="J5" s="7"/>
      <c r="K5" s="7"/>
    </row>
    <row r="6" spans="1:11" x14ac:dyDescent="0.45">
      <c r="A6" s="7"/>
      <c r="B6" s="37"/>
      <c r="C6" s="38"/>
      <c r="D6" s="38"/>
      <c r="E6" s="38"/>
      <c r="F6" s="38"/>
      <c r="G6" s="38"/>
      <c r="H6" s="38"/>
      <c r="I6" s="7"/>
      <c r="J6" s="7"/>
      <c r="K6" s="7"/>
    </row>
    <row r="7" spans="1:11" x14ac:dyDescent="0.45">
      <c r="A7" s="7"/>
      <c r="B7" s="8"/>
      <c r="C7" s="7"/>
      <c r="D7" s="7"/>
      <c r="E7" s="7"/>
      <c r="F7" s="7"/>
      <c r="G7" s="7"/>
      <c r="H7" s="7"/>
      <c r="I7" s="7"/>
      <c r="J7" s="7"/>
      <c r="K7" s="7"/>
    </row>
    <row r="8" spans="1:11" ht="15" customHeight="1" x14ac:dyDescent="0.45">
      <c r="A8" s="7"/>
      <c r="B8" s="33" t="s">
        <v>7</v>
      </c>
      <c r="C8" s="34"/>
      <c r="D8" s="34"/>
      <c r="E8" s="34"/>
      <c r="F8" s="34"/>
      <c r="G8" s="34"/>
      <c r="H8" s="34"/>
      <c r="I8" s="7"/>
      <c r="J8" s="7"/>
      <c r="K8" s="7"/>
    </row>
    <row r="9" spans="1:11" ht="31.5" outlineLevel="1" x14ac:dyDescent="0.45">
      <c r="A9" s="7"/>
      <c r="B9" s="6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13</v>
      </c>
      <c r="H9" s="1" t="s">
        <v>5</v>
      </c>
      <c r="I9" s="7"/>
      <c r="J9" s="7"/>
      <c r="K9" s="7"/>
    </row>
    <row r="10" spans="1:11" ht="28.5" outlineLevel="1" x14ac:dyDescent="0.45">
      <c r="A10" s="7"/>
      <c r="B10" s="5" t="s">
        <v>8</v>
      </c>
      <c r="C10" s="2" t="s">
        <v>9</v>
      </c>
      <c r="D10" s="3" t="s">
        <v>6</v>
      </c>
      <c r="E10" s="2">
        <v>1</v>
      </c>
      <c r="F10" s="26"/>
      <c r="G10" s="4">
        <f>E10*F10</f>
        <v>0</v>
      </c>
      <c r="H10" s="3"/>
      <c r="I10" s="7"/>
      <c r="J10" s="7"/>
      <c r="K10" s="7"/>
    </row>
    <row r="11" spans="1:11" ht="15.75" x14ac:dyDescent="0.45">
      <c r="A11" s="7"/>
      <c r="B11" s="33" t="s">
        <v>10</v>
      </c>
      <c r="C11" s="34"/>
      <c r="D11" s="34"/>
      <c r="E11" s="34"/>
      <c r="F11" s="34"/>
      <c r="G11" s="34"/>
      <c r="H11" s="34"/>
      <c r="I11" s="7"/>
      <c r="J11" s="7"/>
      <c r="K11" s="7"/>
    </row>
    <row r="12" spans="1:11" ht="31.5" outlineLevel="1" x14ac:dyDescent="0.45">
      <c r="A12" s="7"/>
      <c r="B12" s="6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13</v>
      </c>
      <c r="H12" s="1" t="s">
        <v>5</v>
      </c>
      <c r="I12" s="7"/>
      <c r="J12" s="7"/>
      <c r="K12" s="7"/>
    </row>
    <row r="13" spans="1:11" ht="28.5" outlineLevel="1" x14ac:dyDescent="0.45">
      <c r="A13" s="7"/>
      <c r="B13" s="5" t="s">
        <v>11</v>
      </c>
      <c r="C13" s="2" t="s">
        <v>22</v>
      </c>
      <c r="D13" s="3" t="s">
        <v>6</v>
      </c>
      <c r="E13" s="2">
        <f>1+'Annahmen Los 5'!C12</f>
        <v>18</v>
      </c>
      <c r="F13" s="26"/>
      <c r="G13" s="4">
        <f>E13*F13</f>
        <v>0</v>
      </c>
      <c r="H13" s="3" t="s">
        <v>26</v>
      </c>
      <c r="I13" s="7"/>
      <c r="J13" s="7"/>
      <c r="K13" s="7"/>
    </row>
    <row r="14" spans="1:11" outlineLevel="1" x14ac:dyDescent="0.45">
      <c r="A14" s="7"/>
      <c r="B14" s="5" t="s">
        <v>12</v>
      </c>
      <c r="C14" s="2" t="s">
        <v>37</v>
      </c>
      <c r="D14" s="3" t="s">
        <v>6</v>
      </c>
      <c r="E14" s="2">
        <v>1</v>
      </c>
      <c r="F14" s="26"/>
      <c r="G14" s="4">
        <f>E14*F14</f>
        <v>0</v>
      </c>
      <c r="H14" s="3"/>
      <c r="I14" s="7"/>
      <c r="J14" s="7"/>
      <c r="K14" s="7"/>
    </row>
    <row r="15" spans="1:11" ht="15.75" x14ac:dyDescent="0.45">
      <c r="B15" s="33" t="s">
        <v>29</v>
      </c>
      <c r="C15" s="34"/>
      <c r="D15" s="34"/>
      <c r="E15" s="34"/>
      <c r="F15" s="34"/>
      <c r="G15" s="34"/>
      <c r="H15" s="34"/>
    </row>
    <row r="16" spans="1:11" ht="31.5" outlineLevel="1" x14ac:dyDescent="0.45">
      <c r="B16" s="6" t="s">
        <v>0</v>
      </c>
      <c r="C16" s="1" t="s">
        <v>1</v>
      </c>
      <c r="D16" s="1" t="s">
        <v>2</v>
      </c>
      <c r="E16" s="1" t="s">
        <v>3</v>
      </c>
      <c r="F16" s="1" t="s">
        <v>4</v>
      </c>
      <c r="G16" s="1" t="s">
        <v>13</v>
      </c>
      <c r="H16" s="1" t="s">
        <v>5</v>
      </c>
    </row>
    <row r="17" spans="2:8" outlineLevel="1" x14ac:dyDescent="0.45">
      <c r="B17" s="5" t="s">
        <v>14</v>
      </c>
      <c r="C17" s="2" t="s">
        <v>98</v>
      </c>
      <c r="D17" s="3" t="s">
        <v>28</v>
      </c>
      <c r="E17" s="2">
        <f>'Annahmen Los 5'!$C$6-E18</f>
        <v>602</v>
      </c>
      <c r="F17" s="26"/>
      <c r="G17" s="4">
        <f>E17*F17</f>
        <v>0</v>
      </c>
      <c r="H17" s="3"/>
    </row>
    <row r="18" spans="2:8" outlineLevel="1" x14ac:dyDescent="0.45">
      <c r="B18" s="5" t="s">
        <v>15</v>
      </c>
      <c r="C18" s="2" t="s">
        <v>99</v>
      </c>
      <c r="D18" s="3" t="s">
        <v>28</v>
      </c>
      <c r="E18" s="2">
        <f>'Annahmen Los 5'!C16</f>
        <v>224</v>
      </c>
      <c r="F18" s="26"/>
      <c r="G18" s="4">
        <f>E18*F18</f>
        <v>0</v>
      </c>
      <c r="H18" s="3"/>
    </row>
    <row r="19" spans="2:8" outlineLevel="1" x14ac:dyDescent="0.45">
      <c r="B19" s="5" t="s">
        <v>16</v>
      </c>
      <c r="C19" s="2" t="s">
        <v>32</v>
      </c>
      <c r="D19" s="3" t="s">
        <v>28</v>
      </c>
      <c r="E19" s="2">
        <f>'Annahmen Los 5'!$C$6</f>
        <v>826</v>
      </c>
      <c r="F19" s="26"/>
      <c r="G19" s="4">
        <f>E19*F19</f>
        <v>0</v>
      </c>
      <c r="H19" s="3"/>
    </row>
    <row r="20" spans="2:8" outlineLevel="1" x14ac:dyDescent="0.45">
      <c r="B20" s="5" t="s">
        <v>17</v>
      </c>
      <c r="C20" s="2" t="s">
        <v>97</v>
      </c>
      <c r="D20" s="3" t="s">
        <v>28</v>
      </c>
      <c r="E20" s="2">
        <f>'Annahmen Los 5'!$C$10</f>
        <v>4</v>
      </c>
      <c r="F20" s="26"/>
      <c r="G20" s="4">
        <f t="shared" ref="G20:G27" si="0">E20*F20</f>
        <v>0</v>
      </c>
      <c r="H20" s="3"/>
    </row>
    <row r="21" spans="2:8" outlineLevel="1" x14ac:dyDescent="0.45">
      <c r="B21" s="5" t="s">
        <v>18</v>
      </c>
      <c r="C21" s="2" t="s">
        <v>33</v>
      </c>
      <c r="D21" s="3" t="s">
        <v>28</v>
      </c>
      <c r="E21" s="2">
        <f>'Annahmen Los 5'!$C$10</f>
        <v>4</v>
      </c>
      <c r="F21" s="26"/>
      <c r="G21" s="4">
        <f t="shared" si="0"/>
        <v>0</v>
      </c>
      <c r="H21" s="3"/>
    </row>
    <row r="22" spans="2:8" outlineLevel="1" x14ac:dyDescent="0.45">
      <c r="B22" s="5" t="s">
        <v>19</v>
      </c>
      <c r="C22" s="2" t="s">
        <v>101</v>
      </c>
      <c r="D22" s="3" t="s">
        <v>28</v>
      </c>
      <c r="E22" s="2">
        <f>'Annahmen Los 5'!$C$8</f>
        <v>186</v>
      </c>
      <c r="F22" s="26"/>
      <c r="G22" s="4">
        <f t="shared" si="0"/>
        <v>0</v>
      </c>
      <c r="H22" s="3"/>
    </row>
    <row r="23" spans="2:8" outlineLevel="1" x14ac:dyDescent="0.45">
      <c r="B23" s="5" t="s">
        <v>20</v>
      </c>
      <c r="C23" s="2" t="s">
        <v>102</v>
      </c>
      <c r="D23" s="3" t="s">
        <v>28</v>
      </c>
      <c r="E23" s="2">
        <f>'Annahmen Los 5'!C7</f>
        <v>1</v>
      </c>
      <c r="F23" s="26"/>
      <c r="G23" s="4">
        <f t="shared" ref="G23" si="1">E23*F23</f>
        <v>0</v>
      </c>
      <c r="H23" s="3"/>
    </row>
    <row r="24" spans="2:8" outlineLevel="1" x14ac:dyDescent="0.45">
      <c r="B24" s="5" t="s">
        <v>21</v>
      </c>
      <c r="C24" s="2" t="s">
        <v>34</v>
      </c>
      <c r="D24" s="3" t="s">
        <v>28</v>
      </c>
      <c r="E24" s="2">
        <f>E22+E23</f>
        <v>187</v>
      </c>
      <c r="F24" s="26"/>
      <c r="G24" s="4">
        <f t="shared" si="0"/>
        <v>0</v>
      </c>
      <c r="H24" s="3"/>
    </row>
    <row r="25" spans="2:8" outlineLevel="1" x14ac:dyDescent="0.45">
      <c r="B25" s="5" t="s">
        <v>92</v>
      </c>
      <c r="C25" s="2" t="s">
        <v>47</v>
      </c>
      <c r="D25" s="3" t="s">
        <v>28</v>
      </c>
      <c r="E25" s="2">
        <f>'Annahmen Los 5'!C22</f>
        <v>285</v>
      </c>
      <c r="F25" s="26"/>
      <c r="G25" s="4">
        <f>E25*F25</f>
        <v>0</v>
      </c>
      <c r="H25" s="3"/>
    </row>
    <row r="26" spans="2:8" outlineLevel="1" x14ac:dyDescent="0.45">
      <c r="B26" s="5" t="s">
        <v>93</v>
      </c>
      <c r="C26" s="2" t="s">
        <v>35</v>
      </c>
      <c r="D26" s="3" t="s">
        <v>36</v>
      </c>
      <c r="E26" s="2">
        <f>'Annahmen Los 5'!C4</f>
        <v>1847</v>
      </c>
      <c r="F26" s="26"/>
      <c r="G26" s="4">
        <f>E26*F26</f>
        <v>0</v>
      </c>
      <c r="H26" s="3"/>
    </row>
    <row r="27" spans="2:8" outlineLevel="1" x14ac:dyDescent="0.45">
      <c r="B27" s="5" t="s">
        <v>100</v>
      </c>
      <c r="C27" s="2" t="s">
        <v>60</v>
      </c>
      <c r="D27" s="3" t="s">
        <v>28</v>
      </c>
      <c r="E27" s="2">
        <v>1</v>
      </c>
      <c r="F27" s="26"/>
      <c r="G27" s="4">
        <f t="shared" si="0"/>
        <v>0</v>
      </c>
      <c r="H27" s="3"/>
    </row>
    <row r="28" spans="2:8" ht="15.75" x14ac:dyDescent="0.45">
      <c r="B28" s="33" t="s">
        <v>30</v>
      </c>
      <c r="C28" s="34"/>
      <c r="D28" s="34"/>
      <c r="E28" s="34"/>
      <c r="F28" s="34"/>
      <c r="G28" s="34"/>
      <c r="H28" s="34"/>
    </row>
    <row r="29" spans="2:8" ht="31.5" outlineLevel="1" x14ac:dyDescent="0.45">
      <c r="B29" s="6" t="s">
        <v>0</v>
      </c>
      <c r="C29" s="1" t="s">
        <v>1</v>
      </c>
      <c r="D29" s="1" t="s">
        <v>2</v>
      </c>
      <c r="E29" s="1" t="s">
        <v>3</v>
      </c>
      <c r="F29" s="1" t="s">
        <v>4</v>
      </c>
      <c r="G29" s="1" t="s">
        <v>13</v>
      </c>
      <c r="H29" s="1" t="s">
        <v>5</v>
      </c>
    </row>
    <row r="30" spans="2:8" ht="28.5" outlineLevel="1" x14ac:dyDescent="0.45">
      <c r="B30" s="5" t="s">
        <v>23</v>
      </c>
      <c r="C30" s="2" t="s">
        <v>41</v>
      </c>
      <c r="D30" s="3" t="s">
        <v>45</v>
      </c>
      <c r="E30" s="2">
        <f>'Annahmen Los 5'!C6*12*'Annahmen Los 5'!$C$11</f>
        <v>79296</v>
      </c>
      <c r="F30" s="26"/>
      <c r="G30" s="4">
        <f t="shared" ref="G30:G33" si="2">E30*F30</f>
        <v>0</v>
      </c>
      <c r="H30" s="3"/>
    </row>
    <row r="31" spans="2:8" ht="28.5" outlineLevel="1" x14ac:dyDescent="0.45">
      <c r="B31" s="5" t="s">
        <v>24</v>
      </c>
      <c r="C31" s="2" t="s">
        <v>42</v>
      </c>
      <c r="D31" s="3" t="s">
        <v>45</v>
      </c>
      <c r="E31" s="2">
        <f>'Annahmen Los 5'!C10*12*'Annahmen Los 5'!$C$11</f>
        <v>384</v>
      </c>
      <c r="F31" s="26"/>
      <c r="G31" s="4">
        <f t="shared" si="2"/>
        <v>0</v>
      </c>
      <c r="H31" s="3"/>
    </row>
    <row r="32" spans="2:8" ht="28.5" outlineLevel="1" x14ac:dyDescent="0.45">
      <c r="B32" s="22" t="s">
        <v>25</v>
      </c>
      <c r="C32" s="23" t="s">
        <v>43</v>
      </c>
      <c r="D32" s="23" t="s">
        <v>46</v>
      </c>
      <c r="E32" s="23">
        <f>'Annahmen Los 5'!C7*12*'Annahmen Los 5'!$C$11</f>
        <v>96</v>
      </c>
      <c r="F32" s="26"/>
      <c r="G32" s="4">
        <f t="shared" si="2"/>
        <v>0</v>
      </c>
      <c r="H32" s="23"/>
    </row>
    <row r="33" spans="2:8" ht="28.5" outlineLevel="1" x14ac:dyDescent="0.45">
      <c r="B33" s="5" t="s">
        <v>40</v>
      </c>
      <c r="C33" s="2" t="s">
        <v>44</v>
      </c>
      <c r="D33" s="3" t="s">
        <v>46</v>
      </c>
      <c r="E33" s="2">
        <f>'Annahmen Los 5'!C8*12*'Annahmen Los 5'!$C$11</f>
        <v>17856</v>
      </c>
      <c r="F33" s="26"/>
      <c r="G33" s="4">
        <f t="shared" si="2"/>
        <v>0</v>
      </c>
      <c r="H33" s="3"/>
    </row>
    <row r="34" spans="2:8" ht="15.75" x14ac:dyDescent="0.45">
      <c r="B34" s="33" t="s">
        <v>31</v>
      </c>
      <c r="C34" s="34"/>
      <c r="D34" s="34"/>
      <c r="E34" s="34"/>
      <c r="F34" s="34"/>
      <c r="G34" s="34"/>
      <c r="H34" s="34"/>
    </row>
    <row r="35" spans="2:8" ht="31.5" outlineLevel="1" x14ac:dyDescent="0.45">
      <c r="B35" s="6" t="s">
        <v>0</v>
      </c>
      <c r="C35" s="1" t="s">
        <v>1</v>
      </c>
      <c r="D35" s="1" t="s">
        <v>2</v>
      </c>
      <c r="E35" s="1" t="s">
        <v>3</v>
      </c>
      <c r="F35" s="1" t="s">
        <v>4</v>
      </c>
      <c r="G35" s="1" t="s">
        <v>13</v>
      </c>
      <c r="H35" s="1" t="s">
        <v>5</v>
      </c>
    </row>
    <row r="36" spans="2:8" outlineLevel="1" x14ac:dyDescent="0.45">
      <c r="B36" s="5" t="s">
        <v>27</v>
      </c>
      <c r="C36" s="2" t="s">
        <v>39</v>
      </c>
      <c r="D36" s="3" t="s">
        <v>38</v>
      </c>
      <c r="E36" s="2">
        <f>'Annahmen Los 5'!C4*'Annahmen Los 5'!C11*'Annahmen Los 5'!C21*365</f>
        <v>53932400</v>
      </c>
      <c r="F36" s="26"/>
      <c r="G36" s="4">
        <f t="shared" ref="G36" si="3">E36*F36</f>
        <v>0</v>
      </c>
      <c r="H36" s="3"/>
    </row>
    <row r="37" spans="2:8" ht="15.75" x14ac:dyDescent="0.45">
      <c r="B37" s="33" t="s">
        <v>61</v>
      </c>
      <c r="C37" s="34"/>
      <c r="D37" s="34"/>
      <c r="E37" s="34"/>
      <c r="F37" s="34"/>
      <c r="G37" s="34"/>
      <c r="H37" s="34"/>
    </row>
    <row r="38" spans="2:8" ht="31.5" x14ac:dyDescent="0.45">
      <c r="B38" s="6" t="s">
        <v>0</v>
      </c>
      <c r="C38" s="1" t="s">
        <v>1</v>
      </c>
      <c r="D38" s="1" t="s">
        <v>2</v>
      </c>
      <c r="E38" s="1" t="s">
        <v>3</v>
      </c>
      <c r="F38" s="1" t="s">
        <v>4</v>
      </c>
      <c r="G38" s="1" t="s">
        <v>13</v>
      </c>
      <c r="H38" s="1" t="s">
        <v>5</v>
      </c>
    </row>
    <row r="39" spans="2:8" x14ac:dyDescent="0.45">
      <c r="B39" s="5" t="s">
        <v>53</v>
      </c>
      <c r="C39" s="11" t="s">
        <v>48</v>
      </c>
      <c r="D39" s="11" t="s">
        <v>59</v>
      </c>
      <c r="E39" s="2">
        <v>200</v>
      </c>
      <c r="F39" s="26"/>
      <c r="G39" s="4">
        <f t="shared" ref="G39:G43" si="4">E39*F39</f>
        <v>0</v>
      </c>
      <c r="H39" s="3"/>
    </row>
    <row r="40" spans="2:8" x14ac:dyDescent="0.45">
      <c r="B40" s="5" t="s">
        <v>54</v>
      </c>
      <c r="C40" s="11" t="s">
        <v>49</v>
      </c>
      <c r="D40" s="11" t="s">
        <v>59</v>
      </c>
      <c r="E40" s="2">
        <v>200</v>
      </c>
      <c r="F40" s="26"/>
      <c r="G40" s="4">
        <f t="shared" si="4"/>
        <v>0</v>
      </c>
      <c r="H40" s="3"/>
    </row>
    <row r="41" spans="2:8" x14ac:dyDescent="0.45">
      <c r="B41" s="5" t="s">
        <v>55</v>
      </c>
      <c r="C41" s="11" t="s">
        <v>50</v>
      </c>
      <c r="D41" s="11" t="s">
        <v>59</v>
      </c>
      <c r="E41" s="2">
        <v>200</v>
      </c>
      <c r="F41" s="26"/>
      <c r="G41" s="4">
        <f t="shared" si="4"/>
        <v>0</v>
      </c>
      <c r="H41" s="3"/>
    </row>
    <row r="42" spans="2:8" x14ac:dyDescent="0.45">
      <c r="B42" s="5" t="s">
        <v>56</v>
      </c>
      <c r="C42" s="11" t="s">
        <v>51</v>
      </c>
      <c r="D42" s="11" t="s">
        <v>59</v>
      </c>
      <c r="E42" s="2">
        <v>200</v>
      </c>
      <c r="F42" s="26"/>
      <c r="G42" s="4">
        <f t="shared" si="4"/>
        <v>0</v>
      </c>
      <c r="H42" s="3"/>
    </row>
    <row r="43" spans="2:8" x14ac:dyDescent="0.45">
      <c r="B43" s="5" t="s">
        <v>57</v>
      </c>
      <c r="C43" s="11" t="s">
        <v>52</v>
      </c>
      <c r="D43" s="11" t="s">
        <v>59</v>
      </c>
      <c r="E43" s="2">
        <v>200</v>
      </c>
      <c r="F43" s="26"/>
      <c r="G43" s="4">
        <f t="shared" si="4"/>
        <v>0</v>
      </c>
      <c r="H43" s="3"/>
    </row>
    <row r="44" spans="2:8" ht="15.75" x14ac:dyDescent="0.45">
      <c r="B44" s="33" t="s">
        <v>58</v>
      </c>
      <c r="C44" s="34"/>
      <c r="D44" s="34"/>
      <c r="E44" s="34"/>
      <c r="F44" s="34"/>
      <c r="G44" s="34"/>
      <c r="H44" s="34"/>
    </row>
    <row r="45" spans="2:8" ht="15.75" x14ac:dyDescent="0.45">
      <c r="B45" s="6"/>
      <c r="C45" s="6"/>
      <c r="D45" s="6"/>
      <c r="E45" s="6"/>
      <c r="F45" s="6" t="s">
        <v>90</v>
      </c>
      <c r="G45" s="21">
        <f>G10+SUM(G13:G14)+SUM(G17:G27)+SUM(G30:G33)+G36+SUM(G39:G43)</f>
        <v>0</v>
      </c>
      <c r="H45" s="6"/>
    </row>
    <row r="46" spans="2:8" ht="15.75" x14ac:dyDescent="0.45">
      <c r="B46" s="6"/>
      <c r="C46" s="6"/>
      <c r="D46" s="6"/>
      <c r="E46" s="6"/>
      <c r="F46" s="6" t="s">
        <v>91</v>
      </c>
      <c r="G46" s="21">
        <f>G45*1.19</f>
        <v>0</v>
      </c>
      <c r="H46" s="6"/>
    </row>
  </sheetData>
  <sheetProtection algorithmName="SHA-512" hashValue="62NrFvkpiuEshFj+p9ujpdg5sM8almUvyXrcnBAfG36f85Z8pDPiyYwXnRcZQ79dk0PmDXiEzGpbYedwedWE4Q==" saltValue="867MhvinWa4AqUCoWGnDBw==" spinCount="100000" sheet="1" selectLockedCells="1"/>
  <mergeCells count="10">
    <mergeCell ref="B1:E1"/>
    <mergeCell ref="B2:E2"/>
    <mergeCell ref="B34:H34"/>
    <mergeCell ref="B37:H37"/>
    <mergeCell ref="B44:H44"/>
    <mergeCell ref="B4:H6"/>
    <mergeCell ref="B8:H8"/>
    <mergeCell ref="B11:H11"/>
    <mergeCell ref="B15:H15"/>
    <mergeCell ref="B28:H28"/>
  </mergeCells>
  <phoneticPr fontId="17" type="noConversion"/>
  <pageMargins left="0.82677165354330717" right="0.86614173228346458" top="2.1259842519685042" bottom="0.98425196850393704" header="0.59448818897637801" footer="0.39370078740157483"/>
  <pageSetup paperSize="9" orientation="landscape" r:id="rId1"/>
  <headerFooter scaleWithDoc="0">
    <oddHeader>&amp;R&amp;G</oddHeader>
    <oddFooter>&amp;L&amp;"-,Fett"&amp;9pd-g.de/                                        &amp;"-,Standard"PD - Berater der öffentlichen Hand GmbH&amp;R&amp;"+,Standard"&amp;9&amp;D                                        &amp;"+,Fett"Seite &amp;P&amp;"-,Standard" von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48D6-E16D-4F44-A9A2-7A0D893E34B4}">
  <dimension ref="B2:F134"/>
  <sheetViews>
    <sheetView showGridLines="0" workbookViewId="0">
      <selection activeCell="C15" sqref="C15"/>
    </sheetView>
  </sheetViews>
  <sheetFormatPr baseColWidth="10" defaultRowHeight="14.25" x14ac:dyDescent="0.45"/>
  <cols>
    <col min="1" max="1" width="2.796875" customWidth="1"/>
    <col min="2" max="2" width="42.9296875" customWidth="1"/>
    <col min="3" max="4" width="10.59765625" customWidth="1"/>
    <col min="5" max="5" width="42.9296875" customWidth="1"/>
    <col min="6" max="6" width="78.796875" customWidth="1"/>
  </cols>
  <sheetData>
    <row r="2" spans="2:6" x14ac:dyDescent="0.45">
      <c r="B2" s="13" t="s">
        <v>62</v>
      </c>
      <c r="C2" s="14" t="s">
        <v>89</v>
      </c>
      <c r="D2" s="14" t="s">
        <v>63</v>
      </c>
      <c r="E2" s="14" t="s">
        <v>5</v>
      </c>
      <c r="F2" s="14" t="s">
        <v>64</v>
      </c>
    </row>
    <row r="3" spans="2:6" x14ac:dyDescent="0.45">
      <c r="B3" s="15" t="s">
        <v>65</v>
      </c>
      <c r="C3" s="20">
        <v>8</v>
      </c>
      <c r="D3" s="16"/>
      <c r="E3" s="16"/>
      <c r="F3" s="16"/>
    </row>
    <row r="4" spans="2:6" x14ac:dyDescent="0.45">
      <c r="B4" s="15" t="s">
        <v>79</v>
      </c>
      <c r="C4" s="25">
        <f>C5+C7+C8+C9</f>
        <v>1847</v>
      </c>
      <c r="D4" s="16"/>
      <c r="E4" s="16"/>
      <c r="F4" s="16"/>
    </row>
    <row r="5" spans="2:6" x14ac:dyDescent="0.45">
      <c r="B5" s="15" t="s">
        <v>80</v>
      </c>
      <c r="C5" s="16">
        <f>C6*2</f>
        <v>1652</v>
      </c>
      <c r="D5" s="19">
        <f>C5/C4</f>
        <v>0.89442338927991338</v>
      </c>
      <c r="E5" s="16"/>
      <c r="F5" s="16"/>
    </row>
    <row r="6" spans="2:6" x14ac:dyDescent="0.45">
      <c r="B6" s="15" t="s">
        <v>81</v>
      </c>
      <c r="C6" s="20">
        <v>826</v>
      </c>
      <c r="D6" s="16"/>
      <c r="E6" s="16"/>
      <c r="F6" s="16" t="s">
        <v>82</v>
      </c>
    </row>
    <row r="7" spans="2:6" x14ac:dyDescent="0.45">
      <c r="B7" s="15" t="s">
        <v>66</v>
      </c>
      <c r="C7" s="20">
        <v>1</v>
      </c>
      <c r="D7" s="16"/>
      <c r="E7" s="16"/>
      <c r="F7" s="16"/>
    </row>
    <row r="8" spans="2:6" x14ac:dyDescent="0.45">
      <c r="B8" s="15" t="s">
        <v>67</v>
      </c>
      <c r="C8" s="20">
        <v>186</v>
      </c>
      <c r="D8" s="19">
        <f>C8/C4</f>
        <v>0.10070384407146725</v>
      </c>
      <c r="E8" s="16"/>
      <c r="F8" s="16"/>
    </row>
    <row r="9" spans="2:6" x14ac:dyDescent="0.45">
      <c r="B9" s="15" t="s">
        <v>83</v>
      </c>
      <c r="C9" s="16">
        <f>C10*2</f>
        <v>8</v>
      </c>
      <c r="D9" s="19">
        <f>C9/C4</f>
        <v>4.3313481321061182E-3</v>
      </c>
      <c r="E9" s="16"/>
      <c r="F9" s="16"/>
    </row>
    <row r="10" spans="2:6" x14ac:dyDescent="0.45">
      <c r="B10" s="15" t="s">
        <v>84</v>
      </c>
      <c r="C10" s="20">
        <v>4</v>
      </c>
      <c r="D10" s="16"/>
      <c r="E10" s="16"/>
      <c r="F10" s="16" t="s">
        <v>82</v>
      </c>
    </row>
    <row r="11" spans="2:6" x14ac:dyDescent="0.45">
      <c r="B11" s="15" t="s">
        <v>85</v>
      </c>
      <c r="C11" s="20">
        <v>8</v>
      </c>
      <c r="D11" s="16"/>
      <c r="E11" s="16"/>
      <c r="F11" s="16"/>
    </row>
    <row r="12" spans="2:6" x14ac:dyDescent="0.45">
      <c r="B12" s="15" t="s">
        <v>68</v>
      </c>
      <c r="C12" s="20">
        <v>17</v>
      </c>
      <c r="D12" s="16"/>
      <c r="E12" s="16"/>
      <c r="F12" s="16"/>
    </row>
    <row r="13" spans="2:6" x14ac:dyDescent="0.45">
      <c r="B13" s="15" t="s">
        <v>69</v>
      </c>
      <c r="C13" s="20">
        <v>345</v>
      </c>
      <c r="D13" s="16"/>
      <c r="E13" s="16"/>
      <c r="F13" s="16"/>
    </row>
    <row r="14" spans="2:6" x14ac:dyDescent="0.45">
      <c r="B14" s="15" t="s">
        <v>70</v>
      </c>
      <c r="C14" s="16">
        <f>C7</f>
        <v>1</v>
      </c>
      <c r="D14" s="16"/>
      <c r="E14" s="16"/>
      <c r="F14" s="16"/>
    </row>
    <row r="15" spans="2:6" x14ac:dyDescent="0.45">
      <c r="B15" s="15" t="s">
        <v>94</v>
      </c>
      <c r="C15" s="25">
        <f>C16*2+C17</f>
        <v>492</v>
      </c>
      <c r="D15" s="16"/>
      <c r="E15" s="16"/>
      <c r="F15" s="16"/>
    </row>
    <row r="16" spans="2:6" x14ac:dyDescent="0.45">
      <c r="B16" s="15" t="s">
        <v>95</v>
      </c>
      <c r="C16" s="20">
        <v>224</v>
      </c>
      <c r="D16" s="16"/>
      <c r="E16" s="16"/>
      <c r="F16" s="16"/>
    </row>
    <row r="17" spans="2:6" x14ac:dyDescent="0.45">
      <c r="B17" s="15" t="s">
        <v>96</v>
      </c>
      <c r="C17" s="20">
        <v>44</v>
      </c>
      <c r="D17" s="16"/>
      <c r="E17" s="16"/>
      <c r="F17" s="16"/>
    </row>
    <row r="18" spans="2:6" ht="28.5" x14ac:dyDescent="0.45">
      <c r="B18" s="15" t="s">
        <v>71</v>
      </c>
      <c r="C18" s="16">
        <f>C$13*D18</f>
        <v>250.125</v>
      </c>
      <c r="D18" s="16">
        <v>0.72499999999999998</v>
      </c>
      <c r="E18" s="16"/>
      <c r="F18" s="16"/>
    </row>
    <row r="19" spans="2:6" ht="28.5" x14ac:dyDescent="0.45">
      <c r="B19" s="15" t="s">
        <v>72</v>
      </c>
      <c r="C19" s="16">
        <f t="shared" ref="C19:C20" si="0">C$13*D19</f>
        <v>34.5</v>
      </c>
      <c r="D19" s="16">
        <v>0.1</v>
      </c>
      <c r="E19" s="16"/>
      <c r="F19" s="16"/>
    </row>
    <row r="20" spans="2:6" x14ac:dyDescent="0.45">
      <c r="B20" s="15" t="s">
        <v>73</v>
      </c>
      <c r="C20" s="16">
        <f t="shared" si="0"/>
        <v>60.374999999999993</v>
      </c>
      <c r="D20" s="16">
        <v>0.17499999999999999</v>
      </c>
      <c r="E20" s="16"/>
      <c r="F20" s="16"/>
    </row>
    <row r="21" spans="2:6" x14ac:dyDescent="0.45">
      <c r="B21" s="15" t="s">
        <v>86</v>
      </c>
      <c r="C21" s="24">
        <v>10</v>
      </c>
      <c r="D21" s="16"/>
      <c r="E21" s="16"/>
      <c r="F21" s="16" t="s">
        <v>87</v>
      </c>
    </row>
    <row r="22" spans="2:6" x14ac:dyDescent="0.45">
      <c r="B22" s="15" t="s">
        <v>88</v>
      </c>
      <c r="C22" s="20">
        <v>285</v>
      </c>
      <c r="D22" s="16"/>
      <c r="E22" s="16"/>
      <c r="F22" s="16"/>
    </row>
    <row r="23" spans="2:6" x14ac:dyDescent="0.45">
      <c r="B23" s="15" t="s">
        <v>74</v>
      </c>
      <c r="C23" s="24">
        <v>200</v>
      </c>
      <c r="D23" s="16"/>
      <c r="E23" s="16"/>
      <c r="F23" s="16"/>
    </row>
    <row r="24" spans="2:6" x14ac:dyDescent="0.45">
      <c r="B24" s="15" t="s">
        <v>75</v>
      </c>
      <c r="C24" s="24">
        <v>200</v>
      </c>
      <c r="D24" s="16"/>
      <c r="E24" s="16"/>
      <c r="F24" s="16"/>
    </row>
    <row r="25" spans="2:6" x14ac:dyDescent="0.45">
      <c r="B25" s="15" t="s">
        <v>76</v>
      </c>
      <c r="C25" s="24">
        <v>200</v>
      </c>
      <c r="D25" s="16"/>
      <c r="E25" s="16"/>
      <c r="F25" s="16"/>
    </row>
    <row r="26" spans="2:6" x14ac:dyDescent="0.45">
      <c r="B26" s="15" t="s">
        <v>77</v>
      </c>
      <c r="C26" s="24">
        <v>200</v>
      </c>
      <c r="D26" s="16"/>
      <c r="E26" s="16"/>
      <c r="F26" s="16"/>
    </row>
    <row r="27" spans="2:6" x14ac:dyDescent="0.45">
      <c r="B27" s="15" t="s">
        <v>78</v>
      </c>
      <c r="C27" s="24">
        <v>200</v>
      </c>
      <c r="D27" s="16"/>
      <c r="E27" s="16"/>
      <c r="F27" s="16"/>
    </row>
    <row r="28" spans="2:6" x14ac:dyDescent="0.45">
      <c r="B28" s="17"/>
      <c r="C28" s="12"/>
      <c r="D28" s="12"/>
      <c r="E28" s="12"/>
      <c r="F28" s="12"/>
    </row>
    <row r="29" spans="2:6" s="18" customFormat="1" x14ac:dyDescent="0.45">
      <c r="B29" s="17"/>
      <c r="C29" s="12"/>
      <c r="D29" s="12"/>
      <c r="E29" s="12"/>
      <c r="F29" s="12"/>
    </row>
    <row r="30" spans="2:6" s="18" customFormat="1" x14ac:dyDescent="0.45">
      <c r="B30" s="17"/>
      <c r="C30" s="12"/>
      <c r="D30" s="12"/>
      <c r="E30" s="12"/>
      <c r="F30" s="12"/>
    </row>
    <row r="31" spans="2:6" s="18" customFormat="1" x14ac:dyDescent="0.45">
      <c r="B31" s="17"/>
      <c r="C31" s="12"/>
      <c r="D31" s="12"/>
      <c r="E31" s="12"/>
      <c r="F31" s="12"/>
    </row>
    <row r="32" spans="2:6" s="18" customFormat="1" x14ac:dyDescent="0.45">
      <c r="B32" s="17"/>
      <c r="C32" s="12"/>
      <c r="D32" s="12"/>
      <c r="E32" s="12"/>
      <c r="F32" s="12"/>
    </row>
    <row r="33" spans="2:6" s="18" customFormat="1" x14ac:dyDescent="0.45">
      <c r="B33" s="17"/>
      <c r="C33" s="12"/>
      <c r="D33" s="12"/>
      <c r="E33" s="12"/>
      <c r="F33" s="12"/>
    </row>
    <row r="34" spans="2:6" s="18" customFormat="1" x14ac:dyDescent="0.45">
      <c r="B34" s="17"/>
      <c r="C34" s="12"/>
      <c r="D34" s="12"/>
      <c r="E34" s="12"/>
      <c r="F34" s="12"/>
    </row>
    <row r="35" spans="2:6" s="18" customFormat="1" x14ac:dyDescent="0.45">
      <c r="B35" s="17"/>
      <c r="C35" s="12"/>
      <c r="D35" s="12"/>
      <c r="E35" s="12"/>
      <c r="F35" s="12"/>
    </row>
    <row r="36" spans="2:6" s="18" customFormat="1" x14ac:dyDescent="0.45">
      <c r="B36" s="17"/>
      <c r="C36" s="12"/>
      <c r="D36" s="12"/>
      <c r="E36" s="12"/>
      <c r="F36" s="12"/>
    </row>
    <row r="37" spans="2:6" s="18" customFormat="1" x14ac:dyDescent="0.45">
      <c r="B37" s="17"/>
      <c r="C37" s="12"/>
      <c r="D37" s="12"/>
      <c r="E37" s="12"/>
      <c r="F37" s="12"/>
    </row>
    <row r="38" spans="2:6" s="18" customFormat="1" x14ac:dyDescent="0.45">
      <c r="B38" s="17"/>
      <c r="C38" s="12"/>
      <c r="D38" s="12"/>
      <c r="E38" s="12"/>
      <c r="F38" s="12"/>
    </row>
    <row r="39" spans="2:6" s="18" customFormat="1" x14ac:dyDescent="0.45">
      <c r="B39" s="17"/>
      <c r="C39" s="12"/>
      <c r="D39" s="12"/>
      <c r="E39" s="12"/>
      <c r="F39" s="12"/>
    </row>
    <row r="40" spans="2:6" s="18" customFormat="1" x14ac:dyDescent="0.45">
      <c r="B40" s="17"/>
      <c r="C40" s="12"/>
      <c r="D40" s="12"/>
      <c r="E40" s="12"/>
      <c r="F40" s="12"/>
    </row>
    <row r="41" spans="2:6" s="18" customFormat="1" x14ac:dyDescent="0.45">
      <c r="B41" s="17"/>
      <c r="C41" s="12"/>
      <c r="D41" s="12"/>
      <c r="E41" s="12"/>
      <c r="F41" s="12"/>
    </row>
    <row r="42" spans="2:6" s="18" customFormat="1" x14ac:dyDescent="0.45">
      <c r="B42" s="17"/>
      <c r="C42" s="12"/>
      <c r="D42" s="12"/>
      <c r="E42" s="12"/>
      <c r="F42" s="12"/>
    </row>
    <row r="43" spans="2:6" s="18" customFormat="1" x14ac:dyDescent="0.45">
      <c r="B43" s="17"/>
      <c r="C43" s="12"/>
      <c r="D43" s="12"/>
      <c r="E43" s="12"/>
      <c r="F43" s="12"/>
    </row>
    <row r="44" spans="2:6" s="18" customFormat="1" x14ac:dyDescent="0.45">
      <c r="B44" s="17"/>
      <c r="C44" s="12"/>
      <c r="D44" s="12"/>
      <c r="E44" s="12"/>
      <c r="F44" s="12"/>
    </row>
    <row r="45" spans="2:6" s="18" customFormat="1" x14ac:dyDescent="0.45">
      <c r="B45" s="17"/>
      <c r="C45" s="12"/>
      <c r="D45" s="12"/>
      <c r="E45" s="12"/>
      <c r="F45" s="12"/>
    </row>
    <row r="46" spans="2:6" s="18" customFormat="1" x14ac:dyDescent="0.45">
      <c r="B46" s="17"/>
      <c r="C46" s="12"/>
      <c r="D46" s="12"/>
      <c r="E46" s="12"/>
      <c r="F46" s="12"/>
    </row>
    <row r="47" spans="2:6" s="18" customFormat="1" x14ac:dyDescent="0.45">
      <c r="B47" s="17"/>
      <c r="C47" s="12"/>
      <c r="D47" s="12"/>
      <c r="E47" s="12"/>
      <c r="F47" s="12"/>
    </row>
    <row r="48" spans="2:6" s="18" customFormat="1" x14ac:dyDescent="0.45">
      <c r="B48" s="17"/>
      <c r="C48" s="12"/>
      <c r="D48" s="12"/>
      <c r="E48" s="12"/>
      <c r="F48" s="12"/>
    </row>
    <row r="49" spans="2:6" s="18" customFormat="1" x14ac:dyDescent="0.45">
      <c r="B49" s="17"/>
      <c r="C49" s="12"/>
      <c r="D49" s="12"/>
      <c r="E49" s="12"/>
      <c r="F49" s="12"/>
    </row>
    <row r="50" spans="2:6" s="18" customFormat="1" x14ac:dyDescent="0.45">
      <c r="B50" s="17"/>
      <c r="C50" s="12"/>
      <c r="D50" s="12"/>
      <c r="E50" s="12"/>
      <c r="F50" s="12"/>
    </row>
    <row r="51" spans="2:6" s="18" customFormat="1" x14ac:dyDescent="0.45">
      <c r="B51" s="17"/>
      <c r="C51" s="12"/>
      <c r="D51" s="12"/>
      <c r="E51" s="12"/>
      <c r="F51" s="12"/>
    </row>
    <row r="52" spans="2:6" s="18" customFormat="1" x14ac:dyDescent="0.45">
      <c r="B52" s="17"/>
      <c r="C52" s="12"/>
      <c r="D52" s="12"/>
      <c r="E52" s="12"/>
      <c r="F52" s="12"/>
    </row>
    <row r="53" spans="2:6" s="18" customFormat="1" x14ac:dyDescent="0.45">
      <c r="B53" s="17"/>
      <c r="C53" s="12"/>
      <c r="D53" s="12"/>
      <c r="E53" s="12"/>
      <c r="F53" s="12"/>
    </row>
    <row r="54" spans="2:6" s="18" customFormat="1" x14ac:dyDescent="0.45">
      <c r="B54" s="17"/>
      <c r="C54" s="12"/>
      <c r="D54" s="12"/>
      <c r="E54" s="12"/>
      <c r="F54" s="12"/>
    </row>
    <row r="55" spans="2:6" s="18" customFormat="1" x14ac:dyDescent="0.45">
      <c r="B55" s="17"/>
      <c r="C55" s="12"/>
      <c r="D55" s="12"/>
      <c r="E55" s="12"/>
      <c r="F55" s="12"/>
    </row>
    <row r="56" spans="2:6" s="18" customFormat="1" x14ac:dyDescent="0.45">
      <c r="B56" s="17"/>
      <c r="C56" s="12"/>
      <c r="D56" s="12"/>
      <c r="E56" s="12"/>
      <c r="F56" s="12"/>
    </row>
    <row r="57" spans="2:6" s="18" customFormat="1" x14ac:dyDescent="0.45">
      <c r="B57" s="17"/>
      <c r="C57" s="12"/>
      <c r="D57" s="12"/>
      <c r="E57" s="12"/>
      <c r="F57" s="12"/>
    </row>
    <row r="58" spans="2:6" s="18" customFormat="1" x14ac:dyDescent="0.45">
      <c r="B58" s="17"/>
      <c r="C58" s="12"/>
      <c r="D58" s="12"/>
      <c r="E58" s="12"/>
      <c r="F58" s="12"/>
    </row>
    <row r="59" spans="2:6" s="18" customFormat="1" x14ac:dyDescent="0.45">
      <c r="B59" s="17"/>
      <c r="C59" s="12"/>
      <c r="D59" s="12"/>
      <c r="E59" s="12"/>
      <c r="F59" s="12"/>
    </row>
    <row r="60" spans="2:6" s="18" customFormat="1" x14ac:dyDescent="0.45">
      <c r="B60" s="17"/>
      <c r="C60" s="12"/>
      <c r="D60" s="12"/>
      <c r="E60" s="12"/>
      <c r="F60" s="12"/>
    </row>
    <row r="61" spans="2:6" s="18" customFormat="1" x14ac:dyDescent="0.45">
      <c r="B61" s="17"/>
      <c r="C61" s="12"/>
      <c r="D61" s="12"/>
      <c r="E61" s="12"/>
      <c r="F61" s="12"/>
    </row>
    <row r="62" spans="2:6" s="18" customFormat="1" x14ac:dyDescent="0.45">
      <c r="B62" s="17"/>
      <c r="C62" s="12"/>
      <c r="D62" s="12"/>
      <c r="E62" s="12"/>
      <c r="F62" s="12"/>
    </row>
    <row r="63" spans="2:6" s="18" customFormat="1" x14ac:dyDescent="0.45">
      <c r="B63" s="17"/>
      <c r="C63" s="12"/>
      <c r="D63" s="12"/>
      <c r="E63" s="12"/>
      <c r="F63" s="12"/>
    </row>
    <row r="64" spans="2:6" s="18" customFormat="1" x14ac:dyDescent="0.45">
      <c r="B64" s="17"/>
      <c r="C64" s="12"/>
      <c r="D64" s="12"/>
      <c r="E64" s="12"/>
      <c r="F64" s="12"/>
    </row>
    <row r="65" spans="2:6" s="18" customFormat="1" x14ac:dyDescent="0.45">
      <c r="B65" s="17"/>
      <c r="C65" s="12"/>
      <c r="D65" s="12"/>
      <c r="E65" s="12"/>
      <c r="F65" s="12"/>
    </row>
    <row r="66" spans="2:6" s="18" customFormat="1" x14ac:dyDescent="0.45">
      <c r="B66" s="17"/>
      <c r="C66" s="12"/>
      <c r="D66" s="12"/>
      <c r="E66" s="12"/>
      <c r="F66" s="12"/>
    </row>
    <row r="67" spans="2:6" s="18" customFormat="1" x14ac:dyDescent="0.45">
      <c r="B67" s="17"/>
      <c r="C67" s="12"/>
      <c r="D67" s="12"/>
      <c r="E67" s="12"/>
      <c r="F67" s="12"/>
    </row>
    <row r="68" spans="2:6" s="18" customFormat="1" x14ac:dyDescent="0.45">
      <c r="B68" s="17"/>
      <c r="C68" s="12"/>
      <c r="D68" s="12"/>
      <c r="E68" s="12"/>
      <c r="F68" s="12"/>
    </row>
    <row r="69" spans="2:6" s="18" customFormat="1" x14ac:dyDescent="0.45">
      <c r="B69" s="17"/>
      <c r="C69" s="12"/>
      <c r="D69" s="12"/>
      <c r="E69" s="12"/>
      <c r="F69" s="12"/>
    </row>
    <row r="70" spans="2:6" s="18" customFormat="1" x14ac:dyDescent="0.45">
      <c r="B70" s="17"/>
      <c r="C70" s="12"/>
      <c r="D70" s="12"/>
      <c r="E70" s="12"/>
      <c r="F70" s="12"/>
    </row>
    <row r="71" spans="2:6" s="18" customFormat="1" x14ac:dyDescent="0.45">
      <c r="B71" s="17"/>
      <c r="C71" s="12"/>
      <c r="D71" s="12"/>
      <c r="E71" s="12"/>
      <c r="F71" s="12"/>
    </row>
    <row r="72" spans="2:6" s="18" customFormat="1" x14ac:dyDescent="0.45">
      <c r="B72" s="17"/>
      <c r="C72" s="12"/>
      <c r="D72" s="12"/>
      <c r="E72" s="12"/>
      <c r="F72" s="12"/>
    </row>
    <row r="73" spans="2:6" s="18" customFormat="1" x14ac:dyDescent="0.45">
      <c r="B73" s="17"/>
      <c r="C73" s="12"/>
      <c r="D73" s="12"/>
      <c r="E73" s="12"/>
      <c r="F73" s="12"/>
    </row>
    <row r="74" spans="2:6" s="18" customFormat="1" x14ac:dyDescent="0.45">
      <c r="B74" s="17"/>
      <c r="C74" s="12"/>
      <c r="D74" s="12"/>
      <c r="E74" s="12"/>
      <c r="F74" s="12"/>
    </row>
    <row r="75" spans="2:6" s="18" customFormat="1" x14ac:dyDescent="0.45">
      <c r="B75" s="17"/>
      <c r="C75" s="12"/>
      <c r="D75" s="12"/>
      <c r="E75" s="12"/>
      <c r="F75" s="12"/>
    </row>
    <row r="76" spans="2:6" s="18" customFormat="1" x14ac:dyDescent="0.45">
      <c r="B76" s="17"/>
      <c r="C76" s="12"/>
      <c r="D76" s="12"/>
      <c r="E76" s="12"/>
      <c r="F76" s="12"/>
    </row>
    <row r="77" spans="2:6" s="18" customFormat="1" x14ac:dyDescent="0.45">
      <c r="B77" s="17"/>
      <c r="C77" s="12"/>
      <c r="D77" s="12"/>
      <c r="E77" s="12"/>
      <c r="F77" s="12"/>
    </row>
    <row r="78" spans="2:6" s="18" customFormat="1" x14ac:dyDescent="0.45">
      <c r="B78" s="17"/>
      <c r="C78" s="12"/>
      <c r="D78" s="12"/>
      <c r="E78" s="12"/>
      <c r="F78" s="12"/>
    </row>
    <row r="79" spans="2:6" s="18" customFormat="1" x14ac:dyDescent="0.45">
      <c r="B79" s="17"/>
      <c r="C79" s="12"/>
      <c r="D79" s="12"/>
      <c r="E79" s="12"/>
      <c r="F79" s="12"/>
    </row>
    <row r="80" spans="2:6" s="18" customFormat="1" x14ac:dyDescent="0.45">
      <c r="B80" s="17"/>
      <c r="C80" s="12"/>
      <c r="D80" s="12"/>
      <c r="E80" s="12"/>
      <c r="F80" s="12"/>
    </row>
    <row r="81" spans="2:6" s="18" customFormat="1" x14ac:dyDescent="0.45">
      <c r="B81" s="17"/>
      <c r="C81" s="12"/>
      <c r="D81" s="12"/>
      <c r="E81" s="12"/>
      <c r="F81" s="12"/>
    </row>
    <row r="82" spans="2:6" s="18" customFormat="1" x14ac:dyDescent="0.45">
      <c r="B82" s="17"/>
      <c r="C82" s="12"/>
      <c r="D82" s="12"/>
      <c r="E82" s="12"/>
      <c r="F82" s="12"/>
    </row>
    <row r="83" spans="2:6" s="18" customFormat="1" x14ac:dyDescent="0.45">
      <c r="B83" s="17"/>
      <c r="C83" s="12"/>
      <c r="D83" s="12"/>
      <c r="E83" s="12"/>
      <c r="F83" s="12"/>
    </row>
    <row r="84" spans="2:6" s="18" customFormat="1" x14ac:dyDescent="0.45">
      <c r="B84" s="17"/>
      <c r="C84" s="12"/>
      <c r="D84" s="12"/>
      <c r="E84" s="12"/>
      <c r="F84" s="12"/>
    </row>
    <row r="85" spans="2:6" s="18" customFormat="1" x14ac:dyDescent="0.45">
      <c r="B85" s="17"/>
      <c r="C85" s="12"/>
      <c r="D85" s="12"/>
      <c r="E85" s="12"/>
      <c r="F85" s="12"/>
    </row>
    <row r="86" spans="2:6" s="18" customFormat="1" x14ac:dyDescent="0.45">
      <c r="B86" s="17"/>
      <c r="C86" s="12"/>
      <c r="D86" s="12"/>
      <c r="E86" s="12"/>
      <c r="F86" s="12"/>
    </row>
    <row r="87" spans="2:6" s="18" customFormat="1" x14ac:dyDescent="0.45">
      <c r="B87" s="17"/>
      <c r="C87" s="12"/>
      <c r="D87" s="12"/>
      <c r="E87" s="12"/>
      <c r="F87" s="12"/>
    </row>
    <row r="88" spans="2:6" s="18" customFormat="1" x14ac:dyDescent="0.45">
      <c r="B88" s="17"/>
      <c r="C88" s="12"/>
      <c r="D88" s="12"/>
      <c r="E88" s="12"/>
      <c r="F88" s="12"/>
    </row>
    <row r="89" spans="2:6" s="18" customFormat="1" x14ac:dyDescent="0.45">
      <c r="B89" s="17"/>
      <c r="C89" s="12"/>
      <c r="D89" s="12"/>
      <c r="E89" s="12"/>
      <c r="F89" s="12"/>
    </row>
    <row r="90" spans="2:6" s="18" customFormat="1" x14ac:dyDescent="0.45">
      <c r="B90" s="17"/>
      <c r="C90" s="12"/>
      <c r="D90" s="12"/>
      <c r="E90" s="12"/>
      <c r="F90" s="12"/>
    </row>
    <row r="91" spans="2:6" s="18" customFormat="1" x14ac:dyDescent="0.45">
      <c r="B91" s="17"/>
      <c r="C91" s="12"/>
      <c r="D91" s="12"/>
      <c r="E91" s="12"/>
      <c r="F91" s="12"/>
    </row>
    <row r="92" spans="2:6" s="18" customFormat="1" x14ac:dyDescent="0.45">
      <c r="B92" s="17"/>
      <c r="C92" s="12"/>
      <c r="D92" s="12"/>
      <c r="E92" s="12"/>
      <c r="F92" s="12"/>
    </row>
    <row r="93" spans="2:6" s="18" customFormat="1" x14ac:dyDescent="0.45">
      <c r="B93" s="17"/>
      <c r="C93" s="12"/>
      <c r="D93" s="12"/>
      <c r="E93" s="12"/>
      <c r="F93" s="12"/>
    </row>
    <row r="94" spans="2:6" s="18" customFormat="1" x14ac:dyDescent="0.45">
      <c r="B94" s="17"/>
      <c r="C94" s="12"/>
      <c r="D94" s="12"/>
      <c r="E94" s="12"/>
      <c r="F94" s="12"/>
    </row>
    <row r="95" spans="2:6" s="18" customFormat="1" x14ac:dyDescent="0.45">
      <c r="B95" s="17"/>
      <c r="C95" s="12"/>
      <c r="D95" s="12"/>
      <c r="E95" s="12"/>
      <c r="F95" s="12"/>
    </row>
    <row r="96" spans="2:6" s="18" customFormat="1" x14ac:dyDescent="0.45">
      <c r="B96" s="17"/>
      <c r="C96" s="12"/>
      <c r="D96" s="12"/>
      <c r="E96" s="12"/>
      <c r="F96" s="12"/>
    </row>
    <row r="97" spans="2:6" s="18" customFormat="1" x14ac:dyDescent="0.45">
      <c r="B97" s="17"/>
      <c r="C97" s="12"/>
      <c r="D97" s="12"/>
      <c r="E97" s="12"/>
      <c r="F97" s="12"/>
    </row>
    <row r="98" spans="2:6" s="18" customFormat="1" x14ac:dyDescent="0.45">
      <c r="B98" s="17"/>
      <c r="C98" s="12"/>
      <c r="D98" s="12"/>
      <c r="E98" s="12"/>
      <c r="F98" s="12"/>
    </row>
    <row r="99" spans="2:6" s="18" customFormat="1" x14ac:dyDescent="0.45">
      <c r="B99" s="17"/>
      <c r="C99" s="12"/>
      <c r="D99" s="12"/>
      <c r="E99" s="12"/>
      <c r="F99" s="12"/>
    </row>
    <row r="100" spans="2:6" s="18" customFormat="1" x14ac:dyDescent="0.45">
      <c r="B100" s="17"/>
      <c r="C100" s="12"/>
      <c r="D100" s="12"/>
      <c r="E100" s="12"/>
      <c r="F100" s="12"/>
    </row>
    <row r="101" spans="2:6" s="18" customFormat="1" x14ac:dyDescent="0.45">
      <c r="B101" s="17"/>
      <c r="C101" s="12"/>
      <c r="D101" s="12"/>
      <c r="E101" s="12"/>
      <c r="F101" s="12"/>
    </row>
    <row r="102" spans="2:6" s="18" customFormat="1" x14ac:dyDescent="0.45">
      <c r="B102" s="17"/>
      <c r="C102" s="12"/>
      <c r="D102" s="12"/>
      <c r="E102" s="12"/>
      <c r="F102" s="12"/>
    </row>
    <row r="103" spans="2:6" s="18" customFormat="1" x14ac:dyDescent="0.45">
      <c r="B103" s="17"/>
      <c r="C103" s="12"/>
      <c r="D103" s="12"/>
      <c r="E103" s="12"/>
      <c r="F103" s="12"/>
    </row>
    <row r="104" spans="2:6" s="18" customFormat="1" x14ac:dyDescent="0.45">
      <c r="B104" s="17"/>
      <c r="C104" s="12"/>
      <c r="D104" s="12"/>
      <c r="E104" s="12"/>
      <c r="F104" s="12"/>
    </row>
    <row r="105" spans="2:6" s="18" customFormat="1" x14ac:dyDescent="0.45">
      <c r="B105" s="17"/>
      <c r="C105" s="12"/>
      <c r="D105" s="12"/>
      <c r="E105" s="12"/>
      <c r="F105" s="12"/>
    </row>
    <row r="106" spans="2:6" s="18" customFormat="1" x14ac:dyDescent="0.45">
      <c r="B106" s="17"/>
      <c r="C106" s="12"/>
      <c r="D106" s="12"/>
      <c r="E106" s="12"/>
      <c r="F106" s="12"/>
    </row>
    <row r="107" spans="2:6" s="18" customFormat="1" x14ac:dyDescent="0.45">
      <c r="B107" s="17"/>
      <c r="C107" s="12"/>
      <c r="D107" s="12"/>
      <c r="E107" s="12"/>
      <c r="F107" s="12"/>
    </row>
    <row r="108" spans="2:6" s="18" customFormat="1" x14ac:dyDescent="0.45">
      <c r="B108" s="17"/>
      <c r="C108" s="12"/>
      <c r="D108" s="12"/>
      <c r="E108" s="12"/>
      <c r="F108" s="12"/>
    </row>
    <row r="109" spans="2:6" s="18" customFormat="1" x14ac:dyDescent="0.45">
      <c r="B109" s="17"/>
      <c r="C109" s="12"/>
      <c r="D109" s="12"/>
      <c r="E109" s="12"/>
      <c r="F109" s="12"/>
    </row>
    <row r="110" spans="2:6" s="18" customFormat="1" x14ac:dyDescent="0.45">
      <c r="B110" s="17"/>
      <c r="C110" s="12"/>
      <c r="D110" s="12"/>
      <c r="E110" s="12"/>
      <c r="F110" s="12"/>
    </row>
    <row r="111" spans="2:6" s="18" customFormat="1" x14ac:dyDescent="0.45">
      <c r="B111" s="17"/>
      <c r="C111" s="12"/>
      <c r="D111" s="12"/>
      <c r="E111" s="12"/>
      <c r="F111" s="12"/>
    </row>
    <row r="112" spans="2:6" s="18" customFormat="1" x14ac:dyDescent="0.45">
      <c r="B112" s="17"/>
      <c r="C112" s="12"/>
      <c r="D112" s="12"/>
      <c r="E112" s="12"/>
      <c r="F112" s="12"/>
    </row>
    <row r="113" spans="2:6" s="18" customFormat="1" x14ac:dyDescent="0.45">
      <c r="B113" s="17"/>
      <c r="C113" s="12"/>
      <c r="D113" s="12"/>
      <c r="E113" s="12"/>
      <c r="F113" s="12"/>
    </row>
    <row r="114" spans="2:6" s="18" customFormat="1" x14ac:dyDescent="0.45">
      <c r="B114" s="17"/>
      <c r="C114" s="12"/>
      <c r="D114" s="12"/>
      <c r="E114" s="12"/>
      <c r="F114" s="12"/>
    </row>
    <row r="115" spans="2:6" s="18" customFormat="1" x14ac:dyDescent="0.45">
      <c r="B115" s="17"/>
      <c r="C115" s="12"/>
      <c r="D115" s="12"/>
      <c r="E115" s="12"/>
      <c r="F115" s="12"/>
    </row>
    <row r="116" spans="2:6" s="18" customFormat="1" x14ac:dyDescent="0.45">
      <c r="B116" s="17"/>
      <c r="C116" s="12"/>
      <c r="D116" s="12"/>
      <c r="E116" s="12"/>
      <c r="F116" s="12"/>
    </row>
    <row r="117" spans="2:6" s="18" customFormat="1" x14ac:dyDescent="0.45">
      <c r="B117" s="17"/>
      <c r="C117" s="12"/>
      <c r="D117" s="12"/>
      <c r="E117" s="12"/>
      <c r="F117" s="12"/>
    </row>
    <row r="118" spans="2:6" s="18" customFormat="1" x14ac:dyDescent="0.45">
      <c r="B118" s="17"/>
      <c r="C118" s="12"/>
      <c r="D118" s="12"/>
      <c r="E118" s="12"/>
      <c r="F118" s="12"/>
    </row>
    <row r="119" spans="2:6" s="18" customFormat="1" x14ac:dyDescent="0.45">
      <c r="B119" s="17"/>
      <c r="C119" s="12"/>
      <c r="D119" s="12"/>
      <c r="E119" s="12"/>
      <c r="F119" s="12"/>
    </row>
    <row r="120" spans="2:6" s="18" customFormat="1" x14ac:dyDescent="0.45">
      <c r="B120" s="17"/>
      <c r="C120" s="12"/>
      <c r="D120" s="12"/>
      <c r="E120" s="12"/>
      <c r="F120" s="12"/>
    </row>
    <row r="121" spans="2:6" s="18" customFormat="1" x14ac:dyDescent="0.45">
      <c r="B121" s="17"/>
      <c r="C121" s="12"/>
      <c r="D121" s="12"/>
      <c r="E121" s="12"/>
      <c r="F121" s="12"/>
    </row>
    <row r="122" spans="2:6" s="18" customFormat="1" x14ac:dyDescent="0.45"/>
    <row r="123" spans="2:6" s="18" customFormat="1" x14ac:dyDescent="0.45"/>
    <row r="124" spans="2:6" s="18" customFormat="1" x14ac:dyDescent="0.45"/>
    <row r="125" spans="2:6" s="18" customFormat="1" x14ac:dyDescent="0.45"/>
    <row r="126" spans="2:6" s="18" customFormat="1" x14ac:dyDescent="0.45"/>
    <row r="127" spans="2:6" s="18" customFormat="1" x14ac:dyDescent="0.45"/>
    <row r="128" spans="2:6" s="18" customFormat="1" x14ac:dyDescent="0.45"/>
    <row r="129" s="18" customFormat="1" x14ac:dyDescent="0.45"/>
    <row r="130" s="18" customFormat="1" x14ac:dyDescent="0.45"/>
    <row r="131" s="18" customFormat="1" x14ac:dyDescent="0.45"/>
    <row r="132" s="18" customFormat="1" x14ac:dyDescent="0.45"/>
    <row r="133" s="18" customFormat="1" x14ac:dyDescent="0.45"/>
    <row r="134" s="18" customFormat="1" x14ac:dyDescent="0.45"/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schreibung xmlns="def3aeda-30a5-4e37-b46b-09b600c931d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9A3467B2E53C488282B60307857AE9" ma:contentTypeVersion="" ma:contentTypeDescription="Ein neues Dokument erstellen." ma:contentTypeScope="" ma:versionID="5e8a3b14720e02943b7e45adc69d3536">
  <xsd:schema xmlns:xsd="http://www.w3.org/2001/XMLSchema" xmlns:xs="http://www.w3.org/2001/XMLSchema" xmlns:p="http://schemas.microsoft.com/office/2006/metadata/properties" xmlns:ns2="def3aeda-30a5-4e37-b46b-09b600c931dc" targetNamespace="http://schemas.microsoft.com/office/2006/metadata/properties" ma:root="true" ma:fieldsID="6d2b6e02ba6ec02b630663284bd0eac6" ns2:_="">
    <xsd:import namespace="def3aeda-30a5-4e37-b46b-09b600c931dc"/>
    <xsd:element name="properties">
      <xsd:complexType>
        <xsd:sequence>
          <xsd:element name="documentManagement">
            <xsd:complexType>
              <xsd:all>
                <xsd:element ref="ns2:Beschreibu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3aeda-30a5-4e37-b46b-09b600c931dc" elementFormDefault="qualified">
    <xsd:import namespace="http://schemas.microsoft.com/office/2006/documentManagement/types"/>
    <xsd:import namespace="http://schemas.microsoft.com/office/infopath/2007/PartnerControls"/>
    <xsd:element name="Beschreibung" ma:index="8" nillable="true" ma:displayName="Beschreibung" ma:internalName="Beschreibu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568DFE-C34E-4D19-964B-554A12C752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DC1671-8EC9-4F46-974C-AAA019036EF5}">
  <ds:schemaRefs>
    <ds:schemaRef ds:uri="http://purl.org/dc/dcmitype/"/>
    <ds:schemaRef ds:uri="def3aeda-30a5-4e37-b46b-09b600c931dc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54E0D97-5CFF-4886-8D12-92FD49B82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f3aeda-30a5-4e37-b46b-09b600c93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Los 5</vt:lpstr>
      <vt:lpstr>Annahmen Los 5</vt:lpstr>
    </vt:vector>
  </TitlesOfParts>
  <Company>PD – Berater der öffentlichen Hand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Master-Template</dc:title>
  <dc:creator>Schilling, Donata</dc:creator>
  <cp:lastModifiedBy>Balciunas, Emilie Mathilde</cp:lastModifiedBy>
  <cp:lastPrinted>2020-05-19T09:06:19Z</cp:lastPrinted>
  <dcterms:created xsi:type="dcterms:W3CDTF">2010-09-16T13:30:02Z</dcterms:created>
  <dcterms:modified xsi:type="dcterms:W3CDTF">2026-01-15T19:12:01Z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20200625</vt:lpwstr>
  </property>
  <property fmtid="{D5CDD505-2E9C-101B-9397-08002B2CF9AE}" pid="3" name="ContentTypeId">
    <vt:lpwstr>0x010100589A3467B2E53C488282B60307857AE9</vt:lpwstr>
  </property>
  <property fmtid="{D5CDD505-2E9C-101B-9397-08002B2CF9AE}" pid="4" name="Jahr">
    <vt:lpwstr>2023</vt:lpwstr>
  </property>
</Properties>
</file>