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3 VU\2_Versand\Los 6 und 6a Sporth. Seminarstr\"/>
    </mc:Choice>
  </mc:AlternateContent>
  <xr:revisionPtr revIDLastSave="0" documentId="13_ncr:1_{565BB5BE-2A5E-4207-84F4-1AE16406ED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6" r:id="rId1"/>
    <sheet name="LV_ges" sheetId="2" r:id="rId2"/>
    <sheet name="Nebenangebot" sheetId="1" r:id="rId3"/>
    <sheet name="Grundreinigung" sheetId="3" r:id="rId4"/>
    <sheet name="Bedarfsreinigung WE" sheetId="4" r:id="rId5"/>
    <sheet name="Angebot - Glasreinigung" sheetId="5" r:id="rId6"/>
  </sheets>
  <definedNames>
    <definedName name="_xlnm.Print_Area" localSheetId="5">'Angebot - Glasreinigung'!$A$1:$H$321</definedName>
    <definedName name="_xlnm.Print_Area" localSheetId="4">'Bedarfsreinigung WE'!$A$1:$H$33</definedName>
    <definedName name="_xlnm.Print_Area" localSheetId="1">LV_ges!$A$1:$AB$385</definedName>
    <definedName name="_xlnm.Print_Titles" localSheetId="5">'Angebot - Glasreinigung'!$1:$5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4" l="1"/>
  <c r="H5" i="4"/>
  <c r="G309" i="5"/>
  <c r="G310" i="5"/>
  <c r="D11" i="6"/>
  <c r="D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D1" i="5"/>
  <c r="E1" i="4"/>
  <c r="D5" i="4"/>
  <c r="H6" i="4"/>
  <c r="D7" i="4"/>
  <c r="H7" i="4" s="1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A6" i="3"/>
  <c r="E12" i="3"/>
  <c r="G12" i="3"/>
  <c r="E13" i="3"/>
  <c r="E21" i="3" s="1"/>
  <c r="E14" i="3"/>
  <c r="G14" i="3" s="1"/>
  <c r="E15" i="3"/>
  <c r="G15" i="3" s="1"/>
  <c r="E16" i="3"/>
  <c r="G16" i="3" s="1"/>
  <c r="G17" i="3"/>
  <c r="G18" i="3"/>
  <c r="G19" i="3"/>
  <c r="S1" i="2"/>
  <c r="F4" i="2"/>
  <c r="G4" i="2" s="1"/>
  <c r="C5" i="2"/>
  <c r="F5" i="2"/>
  <c r="S5" i="2"/>
  <c r="F6" i="2"/>
  <c r="G6" i="2"/>
  <c r="I6" i="2" s="1"/>
  <c r="K6" i="2" s="1"/>
  <c r="L6" i="2" s="1"/>
  <c r="M6" i="2" s="1"/>
  <c r="S6" i="2"/>
  <c r="F7" i="2"/>
  <c r="G7" i="2"/>
  <c r="I7" i="2"/>
  <c r="U9" i="2" s="1"/>
  <c r="K7" i="2"/>
  <c r="L7" i="2" s="1"/>
  <c r="S7" i="2"/>
  <c r="F8" i="2"/>
  <c r="G8" i="2" s="1"/>
  <c r="S8" i="2"/>
  <c r="F9" i="2"/>
  <c r="G9" i="2"/>
  <c r="I9" i="2" s="1"/>
  <c r="K9" i="2" s="1"/>
  <c r="L9" i="2" s="1"/>
  <c r="M9" i="2" s="1"/>
  <c r="S9" i="2"/>
  <c r="T9" i="2"/>
  <c r="F10" i="2"/>
  <c r="G10" i="2"/>
  <c r="I10" i="2"/>
  <c r="K10" i="2"/>
  <c r="L10" i="2" s="1"/>
  <c r="M10" i="2" s="1"/>
  <c r="S10" i="2"/>
  <c r="T10" i="2"/>
  <c r="U10" i="2"/>
  <c r="F11" i="2"/>
  <c r="G11" i="2" s="1"/>
  <c r="I11" i="2" s="1"/>
  <c r="K11" i="2" s="1"/>
  <c r="L11" i="2" s="1"/>
  <c r="M11" i="2" s="1"/>
  <c r="S11" i="2"/>
  <c r="T11" i="2"/>
  <c r="U11" i="2"/>
  <c r="V11" i="2"/>
  <c r="F12" i="2"/>
  <c r="G12" i="2"/>
  <c r="I12" i="2" s="1"/>
  <c r="S12" i="2"/>
  <c r="T12" i="2"/>
  <c r="U12" i="2"/>
  <c r="V12" i="2"/>
  <c r="F13" i="2"/>
  <c r="G13" i="2"/>
  <c r="I13" i="2"/>
  <c r="K13" i="2"/>
  <c r="L13" i="2" s="1"/>
  <c r="M13" i="2" s="1"/>
  <c r="S13" i="2"/>
  <c r="T13" i="2"/>
  <c r="U13" i="2"/>
  <c r="V13" i="2"/>
  <c r="F14" i="2"/>
  <c r="G14" i="2" s="1"/>
  <c r="I14" i="2" s="1"/>
  <c r="K14" i="2" s="1"/>
  <c r="L14" i="2" s="1"/>
  <c r="M14" i="2" s="1"/>
  <c r="S14" i="2"/>
  <c r="T14" i="2"/>
  <c r="U14" i="2"/>
  <c r="V14" i="2"/>
  <c r="F15" i="2"/>
  <c r="G15" i="2"/>
  <c r="I15" i="2" s="1"/>
  <c r="K15" i="2" s="1"/>
  <c r="L15" i="2" s="1"/>
  <c r="M15" i="2" s="1"/>
  <c r="S15" i="2"/>
  <c r="T15" i="2"/>
  <c r="U15" i="2"/>
  <c r="V15" i="2"/>
  <c r="F16" i="2"/>
  <c r="G16" i="2"/>
  <c r="I16" i="2"/>
  <c r="K16" i="2"/>
  <c r="L16" i="2" s="1"/>
  <c r="M16" i="2" s="1"/>
  <c r="S16" i="2"/>
  <c r="T16" i="2"/>
  <c r="U16" i="2"/>
  <c r="V16" i="2"/>
  <c r="F17" i="2"/>
  <c r="G17" i="2" s="1"/>
  <c r="I17" i="2" s="1"/>
  <c r="K17" i="2" s="1"/>
  <c r="L17" i="2" s="1"/>
  <c r="M17" i="2" s="1"/>
  <c r="S17" i="2"/>
  <c r="T17" i="2"/>
  <c r="U17" i="2"/>
  <c r="V17" i="2"/>
  <c r="F18" i="2"/>
  <c r="G18" i="2"/>
  <c r="I18" i="2" s="1"/>
  <c r="K18" i="2" s="1"/>
  <c r="L18" i="2" s="1"/>
  <c r="M18" i="2" s="1"/>
  <c r="S18" i="2"/>
  <c r="T18" i="2"/>
  <c r="U18" i="2"/>
  <c r="V18" i="2"/>
  <c r="F19" i="2"/>
  <c r="G19" i="2"/>
  <c r="I19" i="2"/>
  <c r="K19" i="2"/>
  <c r="L19" i="2" s="1"/>
  <c r="M19" i="2" s="1"/>
  <c r="S19" i="2"/>
  <c r="T19" i="2"/>
  <c r="U19" i="2"/>
  <c r="V19" i="2"/>
  <c r="F20" i="2"/>
  <c r="G20" i="2" s="1"/>
  <c r="I20" i="2" s="1"/>
  <c r="K20" i="2" s="1"/>
  <c r="L20" i="2" s="1"/>
  <c r="M20" i="2" s="1"/>
  <c r="S20" i="2"/>
  <c r="T20" i="2"/>
  <c r="U20" i="2"/>
  <c r="V20" i="2"/>
  <c r="F21" i="2"/>
  <c r="G21" i="2"/>
  <c r="I21" i="2" s="1"/>
  <c r="K21" i="2" s="1"/>
  <c r="L21" i="2" s="1"/>
  <c r="M21" i="2" s="1"/>
  <c r="S21" i="2"/>
  <c r="T21" i="2"/>
  <c r="U21" i="2"/>
  <c r="V21" i="2"/>
  <c r="F22" i="2"/>
  <c r="G22" i="2"/>
  <c r="I22" i="2"/>
  <c r="K22" i="2"/>
  <c r="L22" i="2" s="1"/>
  <c r="M22" i="2" s="1"/>
  <c r="S22" i="2"/>
  <c r="T22" i="2"/>
  <c r="U22" i="2"/>
  <c r="V22" i="2"/>
  <c r="F23" i="2"/>
  <c r="G23" i="2" s="1"/>
  <c r="S23" i="2"/>
  <c r="T23" i="2"/>
  <c r="U23" i="2"/>
  <c r="V23" i="2"/>
  <c r="F24" i="2"/>
  <c r="G24" i="2"/>
  <c r="I24" i="2" s="1"/>
  <c r="K24" i="2" s="1"/>
  <c r="L24" i="2" s="1"/>
  <c r="M24" i="2" s="1"/>
  <c r="S24" i="2"/>
  <c r="T24" i="2"/>
  <c r="U24" i="2"/>
  <c r="V24" i="2"/>
  <c r="F25" i="2"/>
  <c r="G25" i="2"/>
  <c r="I25" i="2"/>
  <c r="K25" i="2"/>
  <c r="L25" i="2" s="1"/>
  <c r="M25" i="2" s="1"/>
  <c r="S25" i="2"/>
  <c r="T25" i="2"/>
  <c r="U25" i="2"/>
  <c r="V25" i="2"/>
  <c r="F26" i="2"/>
  <c r="G26" i="2" s="1"/>
  <c r="I26" i="2" s="1"/>
  <c r="K26" i="2" s="1"/>
  <c r="L26" i="2" s="1"/>
  <c r="M26" i="2" s="1"/>
  <c r="S26" i="2"/>
  <c r="T26" i="2"/>
  <c r="U26" i="2"/>
  <c r="V26" i="2"/>
  <c r="F27" i="2"/>
  <c r="G27" i="2"/>
  <c r="I27" i="2" s="1"/>
  <c r="K27" i="2" s="1"/>
  <c r="L27" i="2" s="1"/>
  <c r="M27" i="2" s="1"/>
  <c r="S27" i="2"/>
  <c r="T27" i="2"/>
  <c r="U27" i="2"/>
  <c r="V27" i="2"/>
  <c r="F28" i="2"/>
  <c r="G28" i="2"/>
  <c r="I28" i="2"/>
  <c r="K28" i="2"/>
  <c r="L28" i="2" s="1"/>
  <c r="M28" i="2" s="1"/>
  <c r="W28" i="2"/>
  <c r="F29" i="2"/>
  <c r="G29" i="2"/>
  <c r="I29" i="2"/>
  <c r="K29" i="2"/>
  <c r="L29" i="2"/>
  <c r="M29" i="2" s="1"/>
  <c r="F30" i="2"/>
  <c r="G30" i="2"/>
  <c r="T8" i="2" s="1"/>
  <c r="I30" i="2"/>
  <c r="U8" i="2" s="1"/>
  <c r="K30" i="2"/>
  <c r="L30" i="2"/>
  <c r="M30" i="2" s="1"/>
  <c r="F31" i="2"/>
  <c r="G31" i="2"/>
  <c r="I31" i="2"/>
  <c r="K31" i="2"/>
  <c r="L31" i="2"/>
  <c r="M31" i="2" s="1"/>
  <c r="D67" i="1"/>
  <c r="D65" i="1"/>
  <c r="D70" i="1" s="1"/>
  <c r="H301" i="5" l="1"/>
  <c r="G13" i="3"/>
  <c r="G24" i="3" s="1"/>
  <c r="D13" i="6" s="1"/>
  <c r="I4" i="2"/>
  <c r="M7" i="2"/>
  <c r="V9" i="2"/>
  <c r="K12" i="2"/>
  <c r="L12" i="2" s="1"/>
  <c r="U5" i="2"/>
  <c r="T7" i="2"/>
  <c r="I8" i="2"/>
  <c r="I23" i="2"/>
  <c r="T6" i="2"/>
  <c r="V10" i="2"/>
  <c r="V8" i="2"/>
  <c r="C384" i="2"/>
  <c r="T5" i="2"/>
  <c r="G5" i="2"/>
  <c r="I5" i="2" s="1"/>
  <c r="K5" i="2" s="1"/>
  <c r="L5" i="2" s="1"/>
  <c r="M5" i="2" s="1"/>
  <c r="S4" i="2"/>
  <c r="S28" i="2" s="1"/>
  <c r="G26" i="3" l="1"/>
  <c r="G28" i="3" s="1"/>
  <c r="D14" i="6" s="1"/>
  <c r="D17" i="6" s="1"/>
  <c r="V5" i="2"/>
  <c r="M12" i="2"/>
  <c r="U6" i="2"/>
  <c r="K23" i="2"/>
  <c r="L23" i="2" s="1"/>
  <c r="K8" i="2"/>
  <c r="L8" i="2" s="1"/>
  <c r="U7" i="2"/>
  <c r="G384" i="2"/>
  <c r="T4" i="2"/>
  <c r="T28" i="2" s="1"/>
  <c r="K4" i="2"/>
  <c r="L4" i="2" s="1"/>
  <c r="U4" i="2"/>
  <c r="U28" i="2" s="1"/>
  <c r="V7" i="2" l="1"/>
  <c r="M8" i="2"/>
  <c r="V6" i="2"/>
  <c r="M23" i="2"/>
  <c r="M4" i="2"/>
  <c r="V4" i="2"/>
  <c r="V28" i="2" l="1"/>
</calcChain>
</file>

<file path=xl/sharedStrings.xml><?xml version="1.0" encoding="utf-8"?>
<sst xmlns="http://schemas.openxmlformats.org/spreadsheetml/2006/main" count="359" uniqueCount="241">
  <si>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</si>
  <si>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</si>
  <si>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</si>
  <si>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</si>
  <si>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</si>
  <si>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</si>
  <si>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</si>
  <si>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</si>
  <si>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</si>
  <si>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</si>
  <si>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</si>
  <si>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</si>
  <si>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</si>
  <si>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</si>
  <si>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</si>
  <si>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</si>
  <si>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</si>
  <si>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</si>
  <si>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</si>
  <si>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</si>
  <si>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</si>
  <si>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</si>
  <si>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</si>
  <si>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</si>
  <si>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</si>
  <si>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</si>
  <si>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</si>
  <si>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</si>
  <si>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</si>
  <si>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</si>
  <si>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</si>
  <si>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</si>
  <si>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</si>
  <si>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</si>
  <si>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</si>
  <si>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</si>
  <si>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</si>
  <si>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</si>
  <si>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</si>
  <si>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</si>
  <si>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</si>
  <si>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</si>
  <si>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</si>
  <si>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</si>
  <si>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</si>
  <si>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</si>
  <si>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</si>
  <si>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1.215 m²</t>
  </si>
  <si>
    <t>(vgl. Reinigungsplan Zeile 30 Sporthallenboden)</t>
  </si>
  <si>
    <t>Sporthallenbelag</t>
  </si>
  <si>
    <t>Sporthalle</t>
  </si>
  <si>
    <t>Gesamtsumme</t>
  </si>
  <si>
    <t>nur Grundreinigung</t>
  </si>
  <si>
    <t>Lg-Pu</t>
  </si>
  <si>
    <t>Geräteräume</t>
  </si>
  <si>
    <t>Nebenangebot Reinigungs-roboter möglich (siehe Beiblatt)</t>
  </si>
  <si>
    <t>Th-Pu</t>
  </si>
  <si>
    <t>Hallenboden</t>
  </si>
  <si>
    <t>Lg-Fl</t>
  </si>
  <si>
    <t>Lagerraum für Reinigk.</t>
  </si>
  <si>
    <t>Fl-Fl</t>
  </si>
  <si>
    <t>Flur Hallenseite</t>
  </si>
  <si>
    <t>Flur Hofseite</t>
  </si>
  <si>
    <t>U-Fl</t>
  </si>
  <si>
    <t>Umkleideraum 4 Raum 17</t>
  </si>
  <si>
    <t>Umkleideraum 3 Raum 16</t>
  </si>
  <si>
    <t>Umkleideraum 2 Raum 15</t>
  </si>
  <si>
    <t>Umkleideraum 1 Raum 14</t>
  </si>
  <si>
    <t>WC-Fl</t>
  </si>
  <si>
    <t xml:space="preserve">Sanitärraum 4 zu UK 4 </t>
  </si>
  <si>
    <t>Sanitärraum 3 zu UK 3</t>
  </si>
  <si>
    <t>Sanitärraum 2 zu UK 2</t>
  </si>
  <si>
    <t>Sanitärraum 1 zu UK 1</t>
  </si>
  <si>
    <t>WC - Behinderte Raum</t>
  </si>
  <si>
    <t>PU    - Sporthallenboden</t>
  </si>
  <si>
    <t>WC - Männer Raum 10</t>
  </si>
  <si>
    <t>H      - Holz</t>
  </si>
  <si>
    <t>1 x jährlich</t>
  </si>
  <si>
    <t>J</t>
  </si>
  <si>
    <t>WC - Männer Raum 8</t>
  </si>
  <si>
    <t>Te     - Terrazzo</t>
  </si>
  <si>
    <t>1 x vierteljährlich</t>
  </si>
  <si>
    <t>V</t>
  </si>
  <si>
    <t>WC - Frauen Raum 9</t>
  </si>
  <si>
    <t>Ze     - Zementboden</t>
  </si>
  <si>
    <t xml:space="preserve">1 x monatlich </t>
  </si>
  <si>
    <t>M</t>
  </si>
  <si>
    <t>WC - Frauen Raum 7</t>
  </si>
  <si>
    <t>Ka     - Kacheln</t>
  </si>
  <si>
    <t>14 - tägig</t>
  </si>
  <si>
    <t>Lehrerzimmer / WC</t>
  </si>
  <si>
    <t>Fl      - Fliesen</t>
  </si>
  <si>
    <t xml:space="preserve">6 x wöchentlich           </t>
  </si>
  <si>
    <t>Lehrerzimmer / Dusche</t>
  </si>
  <si>
    <t>T       - Textilboden</t>
  </si>
  <si>
    <t xml:space="preserve">5 x wöchentlich                 </t>
  </si>
  <si>
    <t>B-Li</t>
  </si>
  <si>
    <t>Lehrerzimmer / Raum 6</t>
  </si>
  <si>
    <t>Bt      - Betonboden</t>
  </si>
  <si>
    <t xml:space="preserve">4 x wöchentlich       </t>
  </si>
  <si>
    <t xml:space="preserve">Geräteräume/Lager    </t>
  </si>
  <si>
    <t>Sportbüro / Raum 5</t>
  </si>
  <si>
    <t>Pk     - Parkett</t>
  </si>
  <si>
    <t xml:space="preserve">3 x wöchentlich </t>
  </si>
  <si>
    <t>Sp-Fl</t>
  </si>
  <si>
    <t xml:space="preserve">Küche </t>
  </si>
  <si>
    <t>Hallenwart Ablageraum</t>
  </si>
  <si>
    <t>St      - Stein</t>
  </si>
  <si>
    <t xml:space="preserve">2,5 x wöchentlich       </t>
  </si>
  <si>
    <t xml:space="preserve">Sporthalle </t>
  </si>
  <si>
    <t>Hallenwart</t>
  </si>
  <si>
    <t>PVC  - PVC</t>
  </si>
  <si>
    <t xml:space="preserve">2 x wöchentlich   </t>
  </si>
  <si>
    <t>Büro/Lehrerzimmer</t>
  </si>
  <si>
    <t>Küche</t>
  </si>
  <si>
    <t>Li       - Linolium</t>
  </si>
  <si>
    <t xml:space="preserve">1 x wöchentlich  </t>
  </si>
  <si>
    <t xml:space="preserve">Umkleideräume </t>
  </si>
  <si>
    <t>Garderobe Besucher</t>
  </si>
  <si>
    <t>keine Reinigung</t>
  </si>
  <si>
    <t xml:space="preserve">WC/Sanitärräume </t>
  </si>
  <si>
    <t>Eingangsbereich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</si>
  <si>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</si>
  <si>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</si>
  <si>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Flure/Eingangsbeiche</t>
  </si>
  <si>
    <t>Windfang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</si>
  <si>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</si>
  <si>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</si>
  <si>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</si>
  <si>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</si>
  <si>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</si>
  <si>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</si>
  <si>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</si>
  <si>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</si>
  <si>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</si>
  <si>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</si>
  <si>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</si>
  <si>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Jährliche Ausführungszeiten in Stunden (h)</t>
  </si>
  <si>
    <t>Reinigungsleistung in m²/h gemäß LKZ (siehe Anlage)</t>
  </si>
  <si>
    <t>Jährliche Reinigungsfläche in m²</t>
  </si>
  <si>
    <t>Tage pro Jahr</t>
  </si>
  <si>
    <t>Turnus je Woche</t>
  </si>
  <si>
    <t>Belagsart</t>
  </si>
  <si>
    <t>Fläche in m²</t>
  </si>
  <si>
    <t>Raumart:</t>
  </si>
  <si>
    <t>Raumnummer</t>
  </si>
  <si>
    <t>Zusammenfassung</t>
  </si>
  <si>
    <t xml:space="preserve">R e i n i g u n g s p l a n </t>
  </si>
  <si>
    <t>Stand: 09/2025</t>
  </si>
  <si>
    <t>Turnhalle Seminarstraße 1</t>
  </si>
  <si>
    <t xml:space="preserve">Reinigungsplan </t>
  </si>
  <si>
    <t>Gesamtkosten brutto im Jahr</t>
  </si>
  <si>
    <t xml:space="preserve">zzgl. MwSt </t>
  </si>
  <si>
    <t>Gesamtkosten netto:</t>
  </si>
  <si>
    <t>Gesamtfläche Grundreinigung</t>
  </si>
  <si>
    <t>Halle</t>
  </si>
  <si>
    <t>Umkleideräume</t>
  </si>
  <si>
    <t>WC/Sanitärräume</t>
  </si>
  <si>
    <t>Flure/Eingangsbeiche/Garderobe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</si>
  <si>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</si>
  <si>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</si>
  <si>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</si>
  <si>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</si>
  <si>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</si>
  <si>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</si>
  <si>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</si>
  <si>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</si>
  <si>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</si>
  <si>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</si>
  <si>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Stand: 08.11.2017</t>
  </si>
  <si>
    <t>Gesamt (netto):</t>
  </si>
  <si>
    <t>Fl</t>
  </si>
  <si>
    <t xml:space="preserve">Fl </t>
  </si>
  <si>
    <t>Umkleideraum 4, R 17</t>
  </si>
  <si>
    <t>Umkleideraum 3, R 16</t>
  </si>
  <si>
    <t>Umkleideraum 2, R 15</t>
  </si>
  <si>
    <t>Umkleideraum 1, R 14</t>
  </si>
  <si>
    <t>Sanitärraum 4, UK 4</t>
  </si>
  <si>
    <t>Sanitärraum 3, UK 3</t>
  </si>
  <si>
    <t xml:space="preserve">Sanitärraum 2, UK 2 </t>
  </si>
  <si>
    <t>Sanitärraum 1, UK 1</t>
  </si>
  <si>
    <t>WC - Behinderte</t>
  </si>
  <si>
    <t>WC- Männer Raum 8</t>
  </si>
  <si>
    <t>Li</t>
  </si>
  <si>
    <t>Sportbüro Raum 5</t>
  </si>
  <si>
    <t>Li/Fl</t>
  </si>
  <si>
    <t>Gaderobe Besucher</t>
  </si>
  <si>
    <t>Fl/Fl</t>
  </si>
  <si>
    <t>Pu</t>
  </si>
  <si>
    <t>Preis inkl. WE-Zuschlag</t>
  </si>
  <si>
    <t>WE-Zuschlag in % (Sonn- und Feiertag)</t>
  </si>
  <si>
    <t>EP/m²</t>
  </si>
  <si>
    <t>Bodenart</t>
  </si>
  <si>
    <t>Stand: 23.08.2018</t>
  </si>
  <si>
    <t>Bedarfsreinigung an Wochenenden</t>
  </si>
  <si>
    <t xml:space="preserve">Reinigung der Glasflächen </t>
  </si>
  <si>
    <t xml:space="preserve">         in der berechneten Fläche sind die Fensterrahmen mit inbegriffen</t>
  </si>
  <si>
    <t>Raumart</t>
  </si>
  <si>
    <t>Fensterart</t>
  </si>
  <si>
    <t>Anzahl der Fenster</t>
  </si>
  <si>
    <t>Einheitspreis pro m²</t>
  </si>
  <si>
    <t>Gesamtpreis zweiseitig</t>
  </si>
  <si>
    <t>Elektroraum</t>
  </si>
  <si>
    <t>Thermo</t>
  </si>
  <si>
    <t xml:space="preserve">Flur Hofseite  </t>
  </si>
  <si>
    <t>1 Tür</t>
  </si>
  <si>
    <t>Flur Eingangsbereich</t>
  </si>
  <si>
    <t>2 Türen</t>
  </si>
  <si>
    <t>Behinderten WC</t>
  </si>
  <si>
    <t>Einfach</t>
  </si>
  <si>
    <t>Hallenwart Ablager.</t>
  </si>
  <si>
    <t>Raum 5</t>
  </si>
  <si>
    <t>4 Türen</t>
  </si>
  <si>
    <t>Lehrerzimmer</t>
  </si>
  <si>
    <t>Oberlichter Sp-halle</t>
  </si>
  <si>
    <t>Gaszählerraum</t>
  </si>
  <si>
    <t>Notausgang Ostseite</t>
  </si>
  <si>
    <t>Sp-Geräter.Aussen</t>
  </si>
  <si>
    <t>Gesamtfläche</t>
  </si>
  <si>
    <t xml:space="preserve">In der ausgerechneten Glasfläche sind die Fensterrahmen sowie die kompletten Türen mit </t>
  </si>
  <si>
    <t xml:space="preserve">Rahmen inbegriffen. Die Glasfläche wurde 1 seitig ausgerechnet. </t>
  </si>
  <si>
    <t xml:space="preserve">Im Gesamtpreis ist die doppelte Fläche (innen und außen) enthalten. </t>
  </si>
  <si>
    <t xml:space="preserve">Die Fläche wurde mit einem  Koeffizienten multipliziert </t>
  </si>
  <si>
    <t>(Einfach-,Thermofenster-1; Verbund- ,Kastenfenster-2; Spiegelfläche-0,5).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</si>
  <si>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</si>
  <si>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</si>
  <si>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</si>
  <si>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</si>
  <si>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</si>
  <si>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</si>
  <si>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</si>
  <si>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</si>
  <si>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</si>
  <si>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</si>
  <si>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</si>
  <si>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</si>
  <si>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</si>
  <si>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</si>
  <si>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</si>
  <si>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6</t>
  </si>
  <si>
    <t>Seminarstraße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</si>
</sst>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0.0000"/>
    <numFmt numFmtId="166" formatCode="#,##0.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4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color indexed="48"/>
      <name val="Arial"/>
      <family val="2"/>
    </font>
    <font>
      <b/>
      <i/>
      <sz val="10"/>
      <name val="Arial"/>
      <family val="2"/>
    </font>
    <font>
      <sz val="8"/>
      <color indexed="4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</cellStyleXfs>
  <cellXfs count="25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0" xfId="3"/>
    <xf numFmtId="0" fontId="6" fillId="0" borderId="0" xfId="3" applyFont="1"/>
    <xf numFmtId="0" fontId="5" fillId="0" borderId="0" xfId="3" applyAlignment="1">
      <alignment horizontal="center"/>
    </xf>
    <xf numFmtId="0" fontId="7" fillId="0" borderId="0" xfId="3" applyFont="1"/>
    <xf numFmtId="4" fontId="6" fillId="0" borderId="0" xfId="3" applyNumberFormat="1" applyFont="1"/>
    <xf numFmtId="0" fontId="6" fillId="0" borderId="8" xfId="3" applyFont="1" applyBorder="1"/>
    <xf numFmtId="2" fontId="6" fillId="0" borderId="9" xfId="3" applyNumberFormat="1" applyFont="1" applyBorder="1"/>
    <xf numFmtId="4" fontId="6" fillId="0" borderId="9" xfId="3" applyNumberFormat="1" applyFont="1" applyBorder="1"/>
    <xf numFmtId="4" fontId="6" fillId="0" borderId="9" xfId="3" applyNumberFormat="1" applyFont="1" applyBorder="1" applyAlignment="1">
      <alignment horizontal="right"/>
    </xf>
    <xf numFmtId="4" fontId="6" fillId="2" borderId="9" xfId="3" applyNumberFormat="1" applyFont="1" applyFill="1" applyBorder="1" applyAlignment="1" applyProtection="1">
      <alignment horizontal="right"/>
      <protection locked="0"/>
    </xf>
    <xf numFmtId="4" fontId="6" fillId="2" borderId="9" xfId="3" applyNumberFormat="1" applyFont="1" applyFill="1" applyBorder="1" applyAlignment="1" applyProtection="1">
      <alignment horizontal="center"/>
      <protection locked="0"/>
    </xf>
    <xf numFmtId="0" fontId="6" fillId="0" borderId="9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49" fontId="5" fillId="0" borderId="9" xfId="3" applyNumberFormat="1" applyBorder="1" applyAlignment="1">
      <alignment horizontal="center"/>
    </xf>
    <xf numFmtId="0" fontId="5" fillId="0" borderId="10" xfId="3" applyBorder="1"/>
    <xf numFmtId="0" fontId="5" fillId="0" borderId="11" xfId="3" applyBorder="1"/>
    <xf numFmtId="0" fontId="6" fillId="0" borderId="12" xfId="3" applyFont="1" applyBorder="1"/>
    <xf numFmtId="2" fontId="6" fillId="0" borderId="1" xfId="3" applyNumberFormat="1" applyFont="1" applyBorder="1"/>
    <xf numFmtId="4" fontId="6" fillId="0" borderId="1" xfId="3" applyNumberFormat="1" applyFont="1" applyBorder="1"/>
    <xf numFmtId="4" fontId="6" fillId="0" borderId="1" xfId="3" applyNumberFormat="1" applyFont="1" applyBorder="1" applyAlignment="1">
      <alignment horizontal="right"/>
    </xf>
    <xf numFmtId="4" fontId="6" fillId="2" borderId="1" xfId="3" applyNumberFormat="1" applyFont="1" applyFill="1" applyBorder="1" applyAlignment="1" applyProtection="1">
      <alignment horizontal="right"/>
      <protection locked="0"/>
    </xf>
    <xf numFmtId="4" fontId="6" fillId="2" borderId="1" xfId="3" applyNumberFormat="1" applyFont="1" applyFill="1" applyBorder="1" applyAlignment="1" applyProtection="1">
      <alignment horizontal="center"/>
      <protection locked="0"/>
    </xf>
    <xf numFmtId="0" fontId="6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49" fontId="5" fillId="0" borderId="1" xfId="3" applyNumberFormat="1" applyBorder="1" applyAlignment="1">
      <alignment horizontal="center"/>
    </xf>
    <xf numFmtId="0" fontId="5" fillId="0" borderId="13" xfId="3" applyBorder="1"/>
    <xf numFmtId="0" fontId="5" fillId="0" borderId="14" xfId="3" applyBorder="1"/>
    <xf numFmtId="0" fontId="6" fillId="0" borderId="15" xfId="3" applyFont="1" applyBorder="1"/>
    <xf numFmtId="0" fontId="7" fillId="0" borderId="13" xfId="3" applyFont="1" applyBorder="1"/>
    <xf numFmtId="0" fontId="5" fillId="0" borderId="12" xfId="3" applyBorder="1"/>
    <xf numFmtId="0" fontId="6" fillId="0" borderId="16" xfId="3" applyFont="1" applyBorder="1"/>
    <xf numFmtId="0" fontId="8" fillId="0" borderId="17" xfId="3" applyFont="1" applyBorder="1" applyAlignment="1">
      <alignment horizontal="center"/>
    </xf>
    <xf numFmtId="49" fontId="5" fillId="0" borderId="17" xfId="3" applyNumberFormat="1" applyBorder="1" applyAlignment="1">
      <alignment horizontal="center"/>
    </xf>
    <xf numFmtId="2" fontId="6" fillId="0" borderId="17" xfId="3" applyNumberFormat="1" applyFont="1" applyBorder="1"/>
    <xf numFmtId="0" fontId="7" fillId="0" borderId="18" xfId="3" applyFont="1" applyBorder="1"/>
    <xf numFmtId="2" fontId="6" fillId="0" borderId="19" xfId="3" applyNumberFormat="1" applyFont="1" applyBorder="1"/>
    <xf numFmtId="0" fontId="6" fillId="0" borderId="1" xfId="3" applyFont="1" applyBorder="1"/>
    <xf numFmtId="2" fontId="6" fillId="0" borderId="20" xfId="3" applyNumberFormat="1" applyFont="1" applyBorder="1" applyAlignment="1">
      <alignment vertical="top" wrapText="1"/>
    </xf>
    <xf numFmtId="0" fontId="6" fillId="0" borderId="17" xfId="3" applyFont="1" applyBorder="1"/>
    <xf numFmtId="49" fontId="6" fillId="0" borderId="1" xfId="3" applyNumberFormat="1" applyFont="1" applyBorder="1" applyAlignment="1">
      <alignment horizontal="center"/>
    </xf>
    <xf numFmtId="0" fontId="5" fillId="0" borderId="21" xfId="3" applyBorder="1"/>
    <xf numFmtId="0" fontId="4" fillId="0" borderId="13" xfId="3" applyFont="1" applyBorder="1"/>
    <xf numFmtId="0" fontId="5" fillId="0" borderId="18" xfId="3" applyBorder="1"/>
    <xf numFmtId="0" fontId="8" fillId="0" borderId="20" xfId="3" applyFont="1" applyBorder="1" applyAlignment="1">
      <alignment horizontal="center" vertical="top" wrapText="1"/>
    </xf>
    <xf numFmtId="0" fontId="4" fillId="0" borderId="20" xfId="3" applyFont="1" applyBorder="1" applyAlignment="1">
      <alignment horizontal="center" vertical="top" wrapText="1"/>
    </xf>
    <xf numFmtId="0" fontId="6" fillId="0" borderId="20" xfId="3" applyFont="1" applyBorder="1" applyAlignment="1">
      <alignment vertical="top" wrapText="1"/>
    </xf>
    <xf numFmtId="49" fontId="4" fillId="0" borderId="1" xfId="3" applyNumberFormat="1" applyFont="1" applyBorder="1" applyAlignment="1">
      <alignment horizontal="center"/>
    </xf>
    <xf numFmtId="0" fontId="9" fillId="3" borderId="12" xfId="3" applyFont="1" applyFill="1" applyBorder="1" applyAlignment="1">
      <alignment wrapText="1"/>
    </xf>
    <xf numFmtId="49" fontId="4" fillId="0" borderId="17" xfId="3" applyNumberFormat="1" applyFont="1" applyBorder="1" applyAlignment="1">
      <alignment horizontal="center"/>
    </xf>
    <xf numFmtId="4" fontId="10" fillId="0" borderId="17" xfId="3" applyNumberFormat="1" applyFont="1" applyBorder="1"/>
    <xf numFmtId="0" fontId="5" fillId="3" borderId="13" xfId="3" applyFill="1" applyBorder="1"/>
    <xf numFmtId="4" fontId="7" fillId="0" borderId="9" xfId="3" applyNumberFormat="1" applyFont="1" applyBorder="1"/>
    <xf numFmtId="4" fontId="11" fillId="0" borderId="9" xfId="3" applyNumberFormat="1" applyFont="1" applyBorder="1"/>
    <xf numFmtId="0" fontId="5" fillId="0" borderId="22" xfId="3" applyBorder="1"/>
    <xf numFmtId="0" fontId="5" fillId="0" borderId="23" xfId="3" applyBorder="1"/>
    <xf numFmtId="4" fontId="4" fillId="0" borderId="1" xfId="3" applyNumberFormat="1" applyFont="1" applyBorder="1"/>
    <xf numFmtId="2" fontId="5" fillId="0" borderId="1" xfId="3" applyNumberFormat="1" applyBorder="1"/>
    <xf numFmtId="0" fontId="5" fillId="0" borderId="24" xfId="3" applyBorder="1"/>
    <xf numFmtId="0" fontId="4" fillId="0" borderId="0" xfId="3" applyFont="1"/>
    <xf numFmtId="0" fontId="12" fillId="0" borderId="0" xfId="3" applyFont="1"/>
    <xf numFmtId="0" fontId="6" fillId="0" borderId="0" xfId="3" applyFont="1" applyAlignment="1">
      <alignment horizontal="center"/>
    </xf>
    <xf numFmtId="2" fontId="6" fillId="0" borderId="0" xfId="3" applyNumberFormat="1" applyFont="1"/>
    <xf numFmtId="0" fontId="6" fillId="0" borderId="25" xfId="3" applyFont="1" applyBorder="1"/>
    <xf numFmtId="2" fontId="6" fillId="0" borderId="25" xfId="3" applyNumberFormat="1" applyFont="1" applyBorder="1"/>
    <xf numFmtId="0" fontId="13" fillId="0" borderId="0" xfId="3" applyFont="1"/>
    <xf numFmtId="2" fontId="6" fillId="0" borderId="26" xfId="3" applyNumberFormat="1" applyFont="1" applyBorder="1"/>
    <xf numFmtId="0" fontId="6" fillId="0" borderId="27" xfId="3" applyFont="1" applyBorder="1"/>
    <xf numFmtId="2" fontId="6" fillId="0" borderId="28" xfId="3" applyNumberFormat="1" applyFont="1" applyBorder="1"/>
    <xf numFmtId="4" fontId="6" fillId="0" borderId="28" xfId="3" applyNumberFormat="1" applyFont="1" applyBorder="1"/>
    <xf numFmtId="4" fontId="6" fillId="0" borderId="28" xfId="3" applyNumberFormat="1" applyFont="1" applyBorder="1" applyAlignment="1">
      <alignment horizontal="right"/>
    </xf>
    <xf numFmtId="4" fontId="6" fillId="2" borderId="28" xfId="3" applyNumberFormat="1" applyFont="1" applyFill="1" applyBorder="1" applyAlignment="1" applyProtection="1">
      <alignment horizontal="right"/>
      <protection locked="0"/>
    </xf>
    <xf numFmtId="4" fontId="6" fillId="2" borderId="28" xfId="3" applyNumberFormat="1" applyFont="1" applyFill="1" applyBorder="1" applyAlignment="1" applyProtection="1">
      <alignment horizontal="center"/>
      <protection locked="0"/>
    </xf>
    <xf numFmtId="0" fontId="6" fillId="0" borderId="28" xfId="3" applyFont="1" applyBorder="1" applyAlignment="1">
      <alignment horizontal="center"/>
    </xf>
    <xf numFmtId="0" fontId="8" fillId="0" borderId="28" xfId="3" applyFont="1" applyBorder="1" applyAlignment="1">
      <alignment horizontal="center"/>
    </xf>
    <xf numFmtId="49" fontId="5" fillId="0" borderId="28" xfId="3" applyNumberFormat="1" applyBorder="1" applyAlignment="1">
      <alignment horizontal="center"/>
    </xf>
    <xf numFmtId="0" fontId="6" fillId="0" borderId="28" xfId="3" applyFont="1" applyBorder="1"/>
    <xf numFmtId="0" fontId="4" fillId="0" borderId="29" xfId="3" applyFont="1" applyBorder="1"/>
    <xf numFmtId="0" fontId="5" fillId="0" borderId="30" xfId="3" applyBorder="1"/>
    <xf numFmtId="0" fontId="5" fillId="0" borderId="28" xfId="3" applyBorder="1" applyAlignment="1">
      <alignment textRotation="90"/>
    </xf>
    <xf numFmtId="0" fontId="5" fillId="0" borderId="28" xfId="3" applyBorder="1" applyAlignment="1">
      <alignment textRotation="90" wrapText="1"/>
    </xf>
    <xf numFmtId="0" fontId="4" fillId="0" borderId="28" xfId="3" applyFont="1" applyBorder="1" applyAlignment="1">
      <alignment textRotation="90" wrapText="1"/>
    </xf>
    <xf numFmtId="0" fontId="5" fillId="0" borderId="28" xfId="3" applyBorder="1"/>
    <xf numFmtId="0" fontId="5" fillId="0" borderId="29" xfId="3" applyBorder="1" applyAlignment="1">
      <alignment textRotation="90"/>
    </xf>
    <xf numFmtId="0" fontId="6" fillId="0" borderId="31" xfId="3" applyFont="1" applyBorder="1"/>
    <xf numFmtId="0" fontId="6" fillId="0" borderId="32" xfId="3" applyFont="1" applyBorder="1" applyAlignment="1">
      <alignment textRotation="90" wrapText="1"/>
    </xf>
    <xf numFmtId="49" fontId="6" fillId="0" borderId="32" xfId="3" applyNumberFormat="1" applyFont="1" applyBorder="1" applyAlignment="1">
      <alignment textRotation="90" wrapText="1"/>
    </xf>
    <xf numFmtId="49" fontId="6" fillId="2" borderId="32" xfId="3" applyNumberFormat="1" applyFont="1" applyFill="1" applyBorder="1" applyAlignment="1">
      <alignment textRotation="90" wrapText="1"/>
    </xf>
    <xf numFmtId="49" fontId="6" fillId="0" borderId="32" xfId="3" applyNumberFormat="1" applyFont="1" applyBorder="1" applyAlignment="1">
      <alignment horizontal="right" textRotation="90" wrapText="1"/>
    </xf>
    <xf numFmtId="4" fontId="6" fillId="0" borderId="32" xfId="3" applyNumberFormat="1" applyFont="1" applyBorder="1" applyAlignment="1">
      <alignment horizontal="right" textRotation="90" wrapText="1"/>
    </xf>
    <xf numFmtId="49" fontId="6" fillId="0" borderId="32" xfId="3" applyNumberFormat="1" applyFont="1" applyBorder="1" applyAlignment="1">
      <alignment textRotation="90"/>
    </xf>
    <xf numFmtId="49" fontId="6" fillId="0" borderId="32" xfId="3" applyNumberFormat="1" applyFont="1" applyBorder="1" applyAlignment="1">
      <alignment horizontal="center"/>
    </xf>
    <xf numFmtId="0" fontId="6" fillId="0" borderId="32" xfId="3" applyFont="1" applyBorder="1" applyAlignment="1">
      <alignment textRotation="90"/>
    </xf>
    <xf numFmtId="0" fontId="5" fillId="0" borderId="33" xfId="3" applyBorder="1"/>
    <xf numFmtId="0" fontId="5" fillId="0" borderId="34" xfId="3" applyBorder="1" applyAlignment="1">
      <alignment textRotation="90"/>
    </xf>
    <xf numFmtId="0" fontId="7" fillId="0" borderId="0" xfId="3" applyFont="1" applyAlignment="1">
      <alignment horizontal="center"/>
    </xf>
    <xf numFmtId="4" fontId="14" fillId="0" borderId="11" xfId="3" applyNumberFormat="1" applyFont="1" applyBorder="1"/>
    <xf numFmtId="0" fontId="5" fillId="0" borderId="4" xfId="3" applyBorder="1"/>
    <xf numFmtId="0" fontId="4" fillId="0" borderId="4" xfId="3" applyFont="1" applyBorder="1"/>
    <xf numFmtId="0" fontId="14" fillId="0" borderId="4" xfId="3" applyFont="1" applyBorder="1"/>
    <xf numFmtId="0" fontId="14" fillId="0" borderId="35" xfId="3" applyFont="1" applyBorder="1"/>
    <xf numFmtId="4" fontId="5" fillId="0" borderId="14" xfId="3" applyNumberFormat="1" applyBorder="1"/>
    <xf numFmtId="0" fontId="14" fillId="0" borderId="0" xfId="3" applyFont="1"/>
    <xf numFmtId="0" fontId="14" fillId="0" borderId="24" xfId="3" applyFont="1" applyBorder="1"/>
    <xf numFmtId="9" fontId="5" fillId="0" borderId="0" xfId="3" applyNumberFormat="1"/>
    <xf numFmtId="0" fontId="14" fillId="0" borderId="14" xfId="3" applyFont="1" applyBorder="1"/>
    <xf numFmtId="2" fontId="14" fillId="0" borderId="0" xfId="3" applyNumberFormat="1" applyFont="1"/>
    <xf numFmtId="0" fontId="14" fillId="0" borderId="36" xfId="3" applyFont="1" applyBorder="1"/>
    <xf numFmtId="0" fontId="14" fillId="0" borderId="37" xfId="3" applyFont="1" applyBorder="1"/>
    <xf numFmtId="2" fontId="14" fillId="0" borderId="37" xfId="3" applyNumberFormat="1" applyFont="1" applyBorder="1"/>
    <xf numFmtId="0" fontId="14" fillId="0" borderId="38" xfId="3" applyFont="1" applyBorder="1"/>
    <xf numFmtId="4" fontId="14" fillId="0" borderId="39" xfId="3" applyNumberFormat="1" applyFont="1" applyBorder="1"/>
    <xf numFmtId="0" fontId="14" fillId="0" borderId="40" xfId="3" applyFont="1" applyBorder="1"/>
    <xf numFmtId="4" fontId="15" fillId="0" borderId="40" xfId="4" applyNumberFormat="1" applyFont="1" applyBorder="1" applyProtection="1"/>
    <xf numFmtId="164" fontId="15" fillId="0" borderId="3" xfId="4" applyFont="1" applyBorder="1" applyProtection="1"/>
    <xf numFmtId="164" fontId="15" fillId="0" borderId="0" xfId="4" applyFont="1" applyBorder="1" applyProtection="1"/>
    <xf numFmtId="164" fontId="15" fillId="0" borderId="24" xfId="4" applyFont="1" applyBorder="1" applyAlignment="1" applyProtection="1">
      <alignment horizontal="left"/>
    </xf>
    <xf numFmtId="0" fontId="14" fillId="0" borderId="39" xfId="3" applyFont="1" applyBorder="1"/>
    <xf numFmtId="2" fontId="14" fillId="0" borderId="40" xfId="3" applyNumberFormat="1" applyFont="1" applyBorder="1"/>
    <xf numFmtId="0" fontId="14" fillId="0" borderId="3" xfId="3" applyFont="1" applyBorder="1"/>
    <xf numFmtId="4" fontId="14" fillId="0" borderId="41" xfId="3" applyNumberFormat="1" applyFont="1" applyBorder="1"/>
    <xf numFmtId="4" fontId="16" fillId="2" borderId="17" xfId="3" applyNumberFormat="1" applyFont="1" applyFill="1" applyBorder="1" applyProtection="1">
      <protection locked="0"/>
    </xf>
    <xf numFmtId="2" fontId="14" fillId="0" borderId="17" xfId="3" applyNumberFormat="1" applyFont="1" applyBorder="1"/>
    <xf numFmtId="2" fontId="14" fillId="0" borderId="42" xfId="3" applyNumberFormat="1" applyFont="1" applyBorder="1"/>
    <xf numFmtId="2" fontId="14" fillId="0" borderId="43" xfId="3" applyNumberFormat="1" applyFont="1" applyBorder="1"/>
    <xf numFmtId="2" fontId="14" fillId="0" borderId="40" xfId="4" applyNumberFormat="1" applyFont="1" applyBorder="1" applyProtection="1"/>
    <xf numFmtId="2" fontId="14" fillId="0" borderId="24" xfId="3" applyNumberFormat="1" applyFont="1" applyBorder="1"/>
    <xf numFmtId="4" fontId="16" fillId="2" borderId="1" xfId="3" applyNumberFormat="1" applyFont="1" applyFill="1" applyBorder="1" applyProtection="1">
      <protection locked="0"/>
    </xf>
    <xf numFmtId="4" fontId="14" fillId="0" borderId="25" xfId="3" applyNumberFormat="1" applyFont="1" applyBorder="1"/>
    <xf numFmtId="2" fontId="14" fillId="0" borderId="3" xfId="3" applyNumberFormat="1" applyFont="1" applyBorder="1"/>
    <xf numFmtId="2" fontId="14" fillId="0" borderId="19" xfId="3" applyNumberFormat="1" applyFont="1" applyBorder="1"/>
    <xf numFmtId="2" fontId="14" fillId="0" borderId="44" xfId="3" applyNumberFormat="1" applyFont="1" applyBorder="1"/>
    <xf numFmtId="2" fontId="14" fillId="0" borderId="45" xfId="3" applyNumberFormat="1" applyFont="1" applyBorder="1"/>
    <xf numFmtId="2" fontId="14" fillId="0" borderId="46" xfId="3" applyNumberFormat="1" applyFont="1" applyBorder="1"/>
    <xf numFmtId="0" fontId="14" fillId="0" borderId="41" xfId="3" applyFont="1" applyBorder="1"/>
    <xf numFmtId="0" fontId="14" fillId="2" borderId="17" xfId="3" applyFont="1" applyFill="1" applyBorder="1"/>
    <xf numFmtId="0" fontId="14" fillId="0" borderId="20" xfId="3" applyFont="1" applyBorder="1"/>
    <xf numFmtId="0" fontId="14" fillId="0" borderId="42" xfId="3" applyFont="1" applyBorder="1"/>
    <xf numFmtId="0" fontId="14" fillId="0" borderId="43" xfId="3" applyFont="1" applyBorder="1"/>
    <xf numFmtId="0" fontId="14" fillId="2" borderId="40" xfId="3" applyFont="1" applyFill="1" applyBorder="1"/>
    <xf numFmtId="0" fontId="14" fillId="0" borderId="47" xfId="3" applyFont="1" applyBorder="1"/>
    <xf numFmtId="0" fontId="14" fillId="2" borderId="32" xfId="3" applyFont="1" applyFill="1" applyBorder="1"/>
    <xf numFmtId="2" fontId="14" fillId="0" borderId="32" xfId="3" applyNumberFormat="1" applyFont="1" applyBorder="1"/>
    <xf numFmtId="0" fontId="14" fillId="0" borderId="48" xfId="3" applyFont="1" applyBorder="1"/>
    <xf numFmtId="0" fontId="14" fillId="0" borderId="49" xfId="3" applyFont="1" applyBorder="1"/>
    <xf numFmtId="0" fontId="17" fillId="0" borderId="50" xfId="3" applyFont="1" applyBorder="1"/>
    <xf numFmtId="0" fontId="18" fillId="0" borderId="0" xfId="3" applyFont="1"/>
    <xf numFmtId="0" fontId="15" fillId="0" borderId="0" xfId="3" applyFont="1"/>
    <xf numFmtId="2" fontId="5" fillId="0" borderId="51" xfId="3" applyNumberFormat="1" applyBorder="1"/>
    <xf numFmtId="4" fontId="16" fillId="0" borderId="52" xfId="3" applyNumberFormat="1" applyFont="1" applyBorder="1"/>
    <xf numFmtId="49" fontId="5" fillId="0" borderId="52" xfId="3" applyNumberFormat="1" applyBorder="1"/>
    <xf numFmtId="2" fontId="4" fillId="0" borderId="52" xfId="3" applyNumberFormat="1" applyFont="1" applyBorder="1"/>
    <xf numFmtId="0" fontId="5" fillId="0" borderId="52" xfId="3" applyBorder="1"/>
    <xf numFmtId="0" fontId="4" fillId="0" borderId="53" xfId="3" applyFont="1" applyBorder="1"/>
    <xf numFmtId="165" fontId="4" fillId="0" borderId="54" xfId="3" applyNumberFormat="1" applyFont="1" applyBorder="1" applyAlignment="1">
      <alignment horizontal="right"/>
    </xf>
    <xf numFmtId="10" fontId="19" fillId="2" borderId="55" xfId="3" applyNumberFormat="1" applyFont="1" applyFill="1" applyBorder="1" applyAlignment="1" applyProtection="1">
      <alignment horizontal="center"/>
      <protection locked="0"/>
    </xf>
    <xf numFmtId="4" fontId="19" fillId="2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Border="1" applyAlignment="1">
      <alignment horizontal="center"/>
    </xf>
    <xf numFmtId="0" fontId="5" fillId="0" borderId="9" xfId="3" applyBorder="1"/>
    <xf numFmtId="165" fontId="4" fillId="0" borderId="56" xfId="3" applyNumberFormat="1" applyFont="1" applyBorder="1" applyAlignment="1">
      <alignment horizontal="right"/>
    </xf>
    <xf numFmtId="10" fontId="19" fillId="2" borderId="5" xfId="3" applyNumberFormat="1" applyFont="1" applyFill="1" applyBorder="1" applyAlignment="1" applyProtection="1">
      <alignment horizontal="center"/>
      <protection locked="0"/>
    </xf>
    <xf numFmtId="4" fontId="19" fillId="2" borderId="1" xfId="3" applyNumberFormat="1" applyFont="1" applyFill="1" applyBorder="1" applyAlignment="1" applyProtection="1">
      <alignment horizontal="center"/>
      <protection locked="0"/>
    </xf>
    <xf numFmtId="2" fontId="4" fillId="0" borderId="1" xfId="3" applyNumberFormat="1" applyFont="1" applyBorder="1" applyAlignment="1">
      <alignment horizontal="center"/>
    </xf>
    <xf numFmtId="0" fontId="5" fillId="0" borderId="1" xfId="3" applyBorder="1"/>
    <xf numFmtId="0" fontId="4" fillId="0" borderId="1" xfId="3" applyFont="1" applyBorder="1" applyAlignment="1">
      <alignment horizontal="center"/>
    </xf>
    <xf numFmtId="49" fontId="5" fillId="0" borderId="1" xfId="3" applyNumberFormat="1" applyBorder="1"/>
    <xf numFmtId="0" fontId="4" fillId="0" borderId="17" xfId="3" applyFont="1" applyBorder="1" applyAlignment="1">
      <alignment horizontal="center"/>
    </xf>
    <xf numFmtId="4" fontId="4" fillId="0" borderId="17" xfId="3" applyNumberFormat="1" applyFont="1" applyBorder="1" applyAlignment="1">
      <alignment horizontal="center"/>
    </xf>
    <xf numFmtId="49" fontId="5" fillId="0" borderId="17" xfId="3" applyNumberFormat="1" applyBorder="1"/>
    <xf numFmtId="0" fontId="4" fillId="0" borderId="18" xfId="3" applyFont="1" applyBorder="1"/>
    <xf numFmtId="0" fontId="4" fillId="0" borderId="30" xfId="3" applyFont="1" applyBorder="1" applyAlignment="1">
      <alignment horizontal="center" wrapText="1"/>
    </xf>
    <xf numFmtId="0" fontId="4" fillId="2" borderId="57" xfId="3" applyFont="1" applyFill="1" applyBorder="1" applyAlignment="1">
      <alignment horizontal="center" wrapText="1"/>
    </xf>
    <xf numFmtId="0" fontId="4" fillId="2" borderId="28" xfId="3" applyFont="1" applyFill="1" applyBorder="1" applyAlignment="1">
      <alignment horizontal="center"/>
    </xf>
    <xf numFmtId="0" fontId="4" fillId="0" borderId="28" xfId="3" applyFont="1" applyBorder="1"/>
    <xf numFmtId="0" fontId="4" fillId="0" borderId="28" xfId="3" applyFont="1" applyBorder="1" applyAlignment="1">
      <alignment horizontal="center"/>
    </xf>
    <xf numFmtId="49" fontId="5" fillId="0" borderId="28" xfId="3" applyNumberFormat="1" applyBorder="1"/>
    <xf numFmtId="0" fontId="5" fillId="0" borderId="29" xfId="3" applyBorder="1"/>
    <xf numFmtId="49" fontId="5" fillId="0" borderId="0" xfId="3" applyNumberFormat="1"/>
    <xf numFmtId="0" fontId="20" fillId="0" borderId="0" xfId="3" applyFont="1"/>
    <xf numFmtId="0" fontId="14" fillId="0" borderId="0" xfId="3" applyFont="1" applyAlignment="1">
      <alignment horizontal="center"/>
    </xf>
    <xf numFmtId="0" fontId="6" fillId="4" borderId="58" xfId="3" applyFont="1" applyFill="1" applyBorder="1"/>
    <xf numFmtId="0" fontId="6" fillId="4" borderId="1" xfId="3" applyFont="1" applyFill="1" applyBorder="1"/>
    <xf numFmtId="0" fontId="6" fillId="4" borderId="1" xfId="3" applyFont="1" applyFill="1" applyBorder="1" applyAlignment="1">
      <alignment horizontal="center" wrapText="1"/>
    </xf>
    <xf numFmtId="0" fontId="6" fillId="2" borderId="1" xfId="3" applyFont="1" applyFill="1" applyBorder="1" applyAlignment="1">
      <alignment horizontal="center" wrapText="1"/>
    </xf>
    <xf numFmtId="0" fontId="6" fillId="0" borderId="59" xfId="3" applyFont="1" applyBorder="1"/>
    <xf numFmtId="0" fontId="6" fillId="0" borderId="60" xfId="3" applyFont="1" applyBorder="1" applyAlignment="1">
      <alignment horizontal="center"/>
    </xf>
    <xf numFmtId="0" fontId="6" fillId="0" borderId="61" xfId="3" applyFont="1" applyBorder="1" applyAlignment="1">
      <alignment horizontal="center"/>
    </xf>
    <xf numFmtId="4" fontId="6" fillId="0" borderId="61" xfId="3" applyNumberFormat="1" applyFont="1" applyBorder="1" applyAlignment="1">
      <alignment horizontal="right"/>
    </xf>
    <xf numFmtId="166" fontId="6" fillId="0" borderId="61" xfId="3" applyNumberFormat="1" applyFont="1" applyBorder="1" applyAlignment="1">
      <alignment horizontal="right"/>
    </xf>
    <xf numFmtId="0" fontId="6" fillId="0" borderId="61" xfId="3" applyFont="1" applyBorder="1"/>
    <xf numFmtId="4" fontId="21" fillId="2" borderId="1" xfId="3" applyNumberFormat="1" applyFont="1" applyFill="1" applyBorder="1" applyAlignment="1" applyProtection="1">
      <alignment horizontal="center"/>
      <protection locked="0"/>
    </xf>
    <xf numFmtId="0" fontId="6" fillId="0" borderId="62" xfId="3" applyFont="1" applyBorder="1"/>
    <xf numFmtId="0" fontId="6" fillId="0" borderId="60" xfId="3" applyFont="1" applyBorder="1"/>
    <xf numFmtId="4" fontId="6" fillId="0" borderId="61" xfId="3" applyNumberFormat="1" applyFont="1" applyBorder="1" applyAlignment="1">
      <alignment horizontal="center"/>
    </xf>
    <xf numFmtId="166" fontId="6" fillId="0" borderId="61" xfId="3" applyNumberFormat="1" applyFont="1" applyBorder="1" applyAlignment="1">
      <alignment horizontal="center"/>
    </xf>
    <xf numFmtId="4" fontId="21" fillId="0" borderId="1" xfId="3" applyNumberFormat="1" applyFont="1" applyBorder="1" applyAlignment="1">
      <alignment horizontal="center"/>
    </xf>
    <xf numFmtId="0" fontId="22" fillId="0" borderId="61" xfId="3" applyFont="1" applyBorder="1"/>
    <xf numFmtId="0" fontId="6" fillId="0" borderId="63" xfId="3" applyFont="1" applyBorder="1"/>
    <xf numFmtId="0" fontId="6" fillId="0" borderId="24" xfId="3" applyFont="1" applyBorder="1"/>
    <xf numFmtId="0" fontId="6" fillId="0" borderId="64" xfId="3" applyFont="1" applyBorder="1"/>
    <xf numFmtId="0" fontId="6" fillId="0" borderId="65" xfId="3" applyFont="1" applyBorder="1" applyAlignment="1">
      <alignment horizontal="center"/>
    </xf>
    <xf numFmtId="4" fontId="6" fillId="0" borderId="65" xfId="3" applyNumberFormat="1" applyFont="1" applyBorder="1" applyAlignment="1">
      <alignment horizontal="center"/>
    </xf>
    <xf numFmtId="166" fontId="6" fillId="0" borderId="65" xfId="3" applyNumberFormat="1" applyFont="1" applyBorder="1" applyAlignment="1">
      <alignment horizontal="center"/>
    </xf>
    <xf numFmtId="0" fontId="6" fillId="0" borderId="65" xfId="3" applyFont="1" applyBorder="1"/>
    <xf numFmtId="0" fontId="22" fillId="0" borderId="59" xfId="3" applyFont="1" applyBorder="1"/>
    <xf numFmtId="0" fontId="6" fillId="0" borderId="66" xfId="3" applyFont="1" applyBorder="1"/>
    <xf numFmtId="0" fontId="6" fillId="0" borderId="66" xfId="3" applyFont="1" applyBorder="1" applyAlignment="1">
      <alignment horizontal="center"/>
    </xf>
    <xf numFmtId="4" fontId="6" fillId="0" borderId="66" xfId="3" applyNumberFormat="1" applyFont="1" applyBorder="1" applyAlignment="1">
      <alignment horizontal="center"/>
    </xf>
    <xf numFmtId="166" fontId="6" fillId="0" borderId="66" xfId="3" applyNumberFormat="1" applyFont="1" applyBorder="1" applyAlignment="1">
      <alignment horizontal="center"/>
    </xf>
    <xf numFmtId="4" fontId="6" fillId="0" borderId="19" xfId="3" applyNumberFormat="1" applyFont="1" applyBorder="1"/>
    <xf numFmtId="0" fontId="17" fillId="0" borderId="53" xfId="3" applyFont="1" applyBorder="1"/>
    <xf numFmtId="0" fontId="17" fillId="0" borderId="67" xfId="3" applyFont="1" applyBorder="1"/>
    <xf numFmtId="0" fontId="17" fillId="0" borderId="67" xfId="3" applyFont="1" applyBorder="1" applyAlignment="1">
      <alignment horizontal="center"/>
    </xf>
    <xf numFmtId="4" fontId="17" fillId="0" borderId="67" xfId="3" applyNumberFormat="1" applyFont="1" applyBorder="1" applyAlignment="1">
      <alignment horizontal="center"/>
    </xf>
    <xf numFmtId="0" fontId="23" fillId="0" borderId="67" xfId="3" applyFont="1" applyBorder="1"/>
    <xf numFmtId="4" fontId="23" fillId="0" borderId="52" xfId="3" applyNumberFormat="1" applyFont="1" applyBorder="1"/>
    <xf numFmtId="4" fontId="17" fillId="0" borderId="68" xfId="3" applyNumberFormat="1" applyFont="1" applyBorder="1" applyAlignment="1">
      <alignment horizontal="center"/>
    </xf>
    <xf numFmtId="0" fontId="15" fillId="0" borderId="0" xfId="3" applyFont="1" applyAlignment="1">
      <alignment horizontal="center"/>
    </xf>
    <xf numFmtId="4" fontId="15" fillId="0" borderId="0" xfId="3" applyNumberFormat="1" applyFont="1" applyAlignment="1">
      <alignment horizontal="center"/>
    </xf>
    <xf numFmtId="4" fontId="5" fillId="0" borderId="0" xfId="3" applyNumberFormat="1"/>
    <xf numFmtId="0" fontId="25" fillId="0" borderId="0" xfId="0" applyFont="1" applyAlignment="1">
      <alignment vertical="center"/>
    </xf>
    <xf numFmtId="0" fontId="4" fillId="0" borderId="0" xfId="5"/>
    <xf numFmtId="0" fontId="15" fillId="0" borderId="0" xfId="5" applyFont="1"/>
    <xf numFmtId="0" fontId="15" fillId="0" borderId="0" xfId="5" applyFont="1" applyAlignment="1">
      <alignment horizontal="center"/>
    </xf>
    <xf numFmtId="164" fontId="2" fillId="0" borderId="0" xfId="4" applyFont="1" applyBorder="1" applyProtection="1"/>
    <xf numFmtId="0" fontId="4" fillId="0" borderId="0" xfId="1"/>
    <xf numFmtId="0" fontId="4" fillId="0" borderId="0" xfId="1" applyAlignment="1">
      <alignment horizontal="center"/>
    </xf>
    <xf numFmtId="164" fontId="0" fillId="0" borderId="0" xfId="2" applyFont="1" applyProtection="1"/>
    <xf numFmtId="0" fontId="4" fillId="0" borderId="0" xfId="1" applyProtection="1">
      <protection locked="0"/>
    </xf>
    <xf numFmtId="0" fontId="2" fillId="0" borderId="0" xfId="0" applyFont="1" applyAlignment="1">
      <alignment horizontal="center" vertical="center" wrapText="1"/>
    </xf>
    <xf numFmtId="2" fontId="24" fillId="5" borderId="5" xfId="0" applyNumberFormat="1" applyFont="1" applyFill="1" applyBorder="1" applyAlignment="1" applyProtection="1">
      <alignment horizontal="center" vertical="center"/>
      <protection locked="0"/>
    </xf>
    <xf numFmtId="2" fontId="24" fillId="5" borderId="7" xfId="0" applyNumberFormat="1" applyFont="1" applyFill="1" applyBorder="1" applyAlignment="1" applyProtection="1">
      <alignment horizontal="center" vertical="center"/>
      <protection locked="0"/>
    </xf>
    <xf numFmtId="2" fontId="24" fillId="5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15" fillId="0" borderId="0" xfId="5" applyFont="1" applyAlignment="1">
      <alignment horizontal="right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6" xfId="0" applyFont="1" applyBorder="1" applyAlignment="1" applyProtection="1">
      <alignment horizontal="center"/>
      <protection locked="0"/>
    </xf>
    <xf numFmtId="0" fontId="7" fillId="0" borderId="0" xfId="3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8" fillId="0" borderId="0" xfId="3" applyFont="1" applyAlignment="1">
      <alignment horizontal="right"/>
    </xf>
    <xf numFmtId="0" fontId="5" fillId="0" borderId="0" xfId="3" applyAlignment="1">
      <alignment horizontal="center"/>
    </xf>
    <xf numFmtId="0" fontId="15" fillId="0" borderId="0" xfId="5" applyFont="1" applyAlignment="1">
      <alignment horizontal="right" vertical="center" wrapText="1"/>
    </xf>
    <xf numFmtId="2" fontId="24" fillId="0" borderId="5" xfId="0" applyNumberFormat="1" applyFont="1" applyBorder="1" applyAlignment="1" applyProtection="1">
      <alignment horizontal="center" vertical="center"/>
      <protection locked="0"/>
    </xf>
    <xf numFmtId="2" fontId="24" fillId="0" borderId="6" xfId="0" applyNumberFormat="1" applyFont="1" applyBorder="1" applyAlignment="1" applyProtection="1">
      <alignment horizontal="center" vertical="center"/>
      <protection locked="0"/>
    </xf>
  </cellXfs>
  <cellStyles count="6">
    <cellStyle name="Komma 2" xfId="2" xr:uid="{00000000-0005-0000-0000-000000000000}"/>
    <cellStyle name="Komma 3" xfId="4" xr:uid="{D2BD1691-AD9A-4320-A7F1-B69B507F81AC}"/>
    <cellStyle name="Standard" xfId="0" builtinId="0"/>
    <cellStyle name="Standard 2" xfId="1" xr:uid="{00000000-0005-0000-0000-000002000000}"/>
    <cellStyle name="Standard 3" xfId="3" xr:uid="{DF1A2204-7D01-4FA2-892A-42FAEE67D4B6}"/>
    <cellStyle name="Standard 3 2" xfId="5" xr:uid="{8548E299-D899-4888-B154-CD4C14BBAB49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9913-4D99-4A27-A462-04357A9E2D2D}">
  <dimension ref="A2:H29"/>
  <sheetViews>
    <sheetView tabSelected="1" workbookViewId="0">
      <selection activeCell="D15" sqref="D15"/>
    </sheetView>
  </sheetViews>
  <sheetFormatPr baseColWidth="10" defaultRowHeight="15" x14ac:dyDescent="0.25"/>
  <sheetData>
    <row r="2" spans="1:8" ht="21" x14ac:dyDescent="0.35">
      <c r="A2" s="243" t="s">
        <v>236</v>
      </c>
      <c r="B2" s="243"/>
      <c r="C2" s="243"/>
      <c r="D2" s="243"/>
      <c r="E2" s="243"/>
      <c r="F2" s="243"/>
      <c r="G2" s="243"/>
      <c r="H2" s="243"/>
    </row>
    <row r="3" spans="1:8" ht="21" x14ac:dyDescent="0.35">
      <c r="A3" s="243" t="s">
        <v>239</v>
      </c>
      <c r="B3" s="243"/>
      <c r="C3" s="243"/>
      <c r="D3" s="243"/>
      <c r="E3" s="243"/>
      <c r="F3" s="243"/>
      <c r="G3" s="243"/>
      <c r="H3" s="243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50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240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5</v>
      </c>
      <c r="D7" s="1"/>
      <c r="E7" s="1"/>
      <c r="F7" s="1"/>
      <c r="G7" s="1"/>
      <c r="H7" s="1"/>
    </row>
    <row r="10" spans="1:8" ht="75" customHeight="1" x14ac:dyDescent="0.25">
      <c r="A10" s="237" t="s">
        <v>235</v>
      </c>
      <c r="B10" s="237"/>
      <c r="C10" s="237"/>
      <c r="D10" s="238"/>
      <c r="E10" s="239"/>
      <c r="F10" s="240"/>
      <c r="G10" s="241" t="s">
        <v>233</v>
      </c>
      <c r="H10" s="241"/>
    </row>
    <row r="11" spans="1:8" ht="63" customHeight="1" x14ac:dyDescent="0.25">
      <c r="A11" s="237" t="s">
        <v>234</v>
      </c>
      <c r="B11" s="237"/>
      <c r="C11" s="237"/>
      <c r="D11" s="238">
        <f>D10*1.19</f>
        <v>0</v>
      </c>
      <c r="E11" s="239"/>
      <c r="F11" s="240"/>
      <c r="G11" s="241" t="s">
        <v>233</v>
      </c>
      <c r="H11" s="241"/>
    </row>
    <row r="13" spans="1:8" ht="54" customHeight="1" x14ac:dyDescent="0.25">
      <c r="A13" s="237" t="s">
        <v>232</v>
      </c>
      <c r="B13" s="237"/>
      <c r="C13" s="237"/>
      <c r="D13" s="238">
        <f>Grundreinigung!G24</f>
        <v>0</v>
      </c>
      <c r="E13" s="239"/>
      <c r="F13" s="240"/>
      <c r="G13" s="241" t="s">
        <v>32</v>
      </c>
      <c r="H13" s="241"/>
    </row>
    <row r="14" spans="1:8" ht="60" customHeight="1" x14ac:dyDescent="0.25">
      <c r="A14" s="237" t="s">
        <v>231</v>
      </c>
      <c r="B14" s="237"/>
      <c r="C14" s="237"/>
      <c r="D14" s="238">
        <f>Grundreinigung!G28</f>
        <v>0</v>
      </c>
      <c r="E14" s="239"/>
      <c r="F14" s="240"/>
      <c r="G14" s="241" t="s">
        <v>32</v>
      </c>
      <c r="H14" s="241"/>
    </row>
    <row r="17" spans="1:8" ht="95.25" customHeight="1" x14ac:dyDescent="0.25">
      <c r="A17" s="242" t="s">
        <v>230</v>
      </c>
      <c r="B17" s="242"/>
      <c r="C17" s="242"/>
      <c r="D17" s="238">
        <f>(D11*12)+D14</f>
        <v>0</v>
      </c>
      <c r="E17" s="239"/>
      <c r="F17" s="240"/>
      <c r="G17" s="241" t="s">
        <v>32</v>
      </c>
      <c r="H17" s="241"/>
    </row>
    <row r="18" spans="1:8" x14ac:dyDescent="0.25">
      <c r="A18" s="228"/>
    </row>
    <row r="20" spans="1:8" ht="20.100000000000001" customHeight="1" x14ac:dyDescent="0.25">
      <c r="A20" s="245" t="s">
        <v>229</v>
      </c>
      <c r="B20" s="245"/>
      <c r="C20" s="245"/>
      <c r="D20" s="245"/>
      <c r="E20" s="245"/>
      <c r="F20" s="245"/>
      <c r="G20" s="246"/>
      <c r="H20" s="247"/>
    </row>
    <row r="21" spans="1:8" ht="20.100000000000001" customHeight="1" x14ac:dyDescent="0.25">
      <c r="A21" s="245" t="s">
        <v>228</v>
      </c>
      <c r="B21" s="245"/>
      <c r="C21" s="245"/>
      <c r="D21" s="245"/>
      <c r="E21" s="245"/>
      <c r="F21" s="245"/>
      <c r="G21" s="246"/>
      <c r="H21" s="247"/>
    </row>
    <row r="22" spans="1:8" ht="20.100000000000001" customHeight="1" x14ac:dyDescent="0.25">
      <c r="A22" s="245" t="s">
        <v>227</v>
      </c>
      <c r="B22" s="245"/>
      <c r="C22" s="245"/>
      <c r="D22" s="245"/>
      <c r="E22" s="245"/>
      <c r="F22" s="245"/>
      <c r="G22" s="246"/>
      <c r="H22" s="247"/>
    </row>
    <row r="23" spans="1:8" ht="20.100000000000001" customHeight="1" x14ac:dyDescent="0.25">
      <c r="A23" s="245" t="s">
        <v>226</v>
      </c>
      <c r="B23" s="245"/>
      <c r="C23" s="245"/>
      <c r="D23" s="245"/>
      <c r="E23" s="245"/>
      <c r="F23" s="245"/>
      <c r="G23" s="246"/>
      <c r="H23" s="247"/>
    </row>
    <row r="24" spans="1:8" ht="20.100000000000001" customHeight="1" x14ac:dyDescent="0.25">
      <c r="A24" s="245" t="s">
        <v>225</v>
      </c>
      <c r="B24" s="245"/>
      <c r="C24" s="245"/>
      <c r="D24" s="245"/>
      <c r="E24" s="245"/>
      <c r="F24" s="245"/>
      <c r="G24" s="246"/>
      <c r="H24" s="247"/>
    </row>
    <row r="25" spans="1:8" ht="20.100000000000001" customHeight="1" x14ac:dyDescent="0.25">
      <c r="A25" s="245" t="s">
        <v>224</v>
      </c>
      <c r="B25" s="245"/>
      <c r="C25" s="245"/>
      <c r="D25" s="245"/>
      <c r="E25" s="245"/>
      <c r="F25" s="245"/>
      <c r="G25" s="246"/>
      <c r="H25" s="247"/>
    </row>
    <row r="28" spans="1:8" ht="16.5" thickBot="1" x14ac:dyDescent="0.3">
      <c r="A28" s="244"/>
      <c r="B28" s="244"/>
      <c r="C28" s="244"/>
      <c r="D28" s="244"/>
      <c r="E28" s="244"/>
      <c r="F28" s="244"/>
      <c r="G28" s="244"/>
      <c r="H28" s="244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2DquIqKeqkha0B2c2TZ8GdfLnkFnr4lF5ZXIJ6WUHhN069eBvvLuK9QXbdYpQYVFjDDV2AWCP+NwzdwbmKQj/Q==" saltValue="kblGZB98H3ewT+QLDBiuSQ==" spinCount="100000" sheet="1" objects="1" scenarios="1"/>
  <mergeCells count="30">
    <mergeCell ref="G17:H17"/>
    <mergeCell ref="A22:F22"/>
    <mergeCell ref="G21:H21"/>
    <mergeCell ref="G22:H22"/>
    <mergeCell ref="A21:F21"/>
    <mergeCell ref="A28:H28"/>
    <mergeCell ref="A20:F20"/>
    <mergeCell ref="G20:H20"/>
    <mergeCell ref="A23:F23"/>
    <mergeCell ref="G23:H23"/>
    <mergeCell ref="A25:F25"/>
    <mergeCell ref="G25:H25"/>
    <mergeCell ref="A24:F24"/>
    <mergeCell ref="G24:H24"/>
    <mergeCell ref="A14:C14"/>
    <mergeCell ref="D14:F14"/>
    <mergeCell ref="G14:H14"/>
    <mergeCell ref="A17:C17"/>
    <mergeCell ref="A2:H2"/>
    <mergeCell ref="A3:H3"/>
    <mergeCell ref="A10:C10"/>
    <mergeCell ref="G10:H10"/>
    <mergeCell ref="D10:F10"/>
    <mergeCell ref="A11:C11"/>
    <mergeCell ref="D11:F11"/>
    <mergeCell ref="G11:H11"/>
    <mergeCell ref="A13:C13"/>
    <mergeCell ref="D13:F13"/>
    <mergeCell ref="G13:H13"/>
    <mergeCell ref="D17:F17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DC96-9988-40A8-BEBD-25AE2989A8E8}">
  <dimension ref="A1:AA385"/>
  <sheetViews>
    <sheetView view="pageLayout" zoomScale="110" zoomScaleNormal="115" zoomScalePageLayoutView="110" workbookViewId="0">
      <selection activeCell="F22" sqref="F22"/>
    </sheetView>
  </sheetViews>
  <sheetFormatPr baseColWidth="10" defaultRowHeight="12.75" x14ac:dyDescent="0.2"/>
  <cols>
    <col min="1" max="1" width="4" style="9" customWidth="1"/>
    <col min="2" max="2" width="22" style="9" customWidth="1"/>
    <col min="3" max="3" width="7.42578125" style="10" customWidth="1"/>
    <col min="4" max="4" width="7.140625" style="11" customWidth="1"/>
    <col min="5" max="6" width="7.140625" style="9" customWidth="1"/>
    <col min="7" max="7" width="8.7109375" style="9" bestFit="1" customWidth="1"/>
    <col min="8" max="8" width="7.42578125" style="9" bestFit="1" customWidth="1"/>
    <col min="9" max="9" width="8.7109375" style="9" bestFit="1" customWidth="1"/>
    <col min="10" max="10" width="5.85546875" style="9" bestFit="1" customWidth="1"/>
    <col min="11" max="11" width="8.7109375" style="9" bestFit="1" customWidth="1"/>
    <col min="12" max="12" width="7.85546875" style="9" bestFit="1" customWidth="1"/>
    <col min="13" max="13" width="7.28515625" style="9" bestFit="1" customWidth="1"/>
    <col min="14" max="14" width="15.85546875" style="10" customWidth="1"/>
    <col min="15" max="15" width="4.140625" style="10" customWidth="1"/>
    <col min="16" max="16" width="4.140625" style="9" customWidth="1"/>
    <col min="17" max="17" width="27.5703125" style="9" customWidth="1"/>
    <col min="18" max="18" width="6.85546875" style="9" customWidth="1"/>
    <col min="19" max="19" width="9.7109375" style="9" customWidth="1"/>
    <col min="20" max="20" width="11" style="9" customWidth="1"/>
    <col min="21" max="21" width="9.5703125" style="9" customWidth="1"/>
    <col min="22" max="22" width="9.42578125" style="9" customWidth="1"/>
    <col min="23" max="23" width="14.42578125" style="9" customWidth="1"/>
    <col min="24" max="24" width="8.140625" style="9" customWidth="1"/>
    <col min="25" max="25" width="15.85546875" style="9" customWidth="1"/>
    <col min="26" max="26" width="6.28515625" style="9" customWidth="1"/>
    <col min="27" max="16384" width="11.42578125" style="9"/>
  </cols>
  <sheetData>
    <row r="1" spans="1:27" x14ac:dyDescent="0.2">
      <c r="B1" s="12" t="s">
        <v>150</v>
      </c>
      <c r="C1" s="12" t="s">
        <v>149</v>
      </c>
      <c r="D1" s="103"/>
      <c r="E1" s="12"/>
      <c r="F1" s="12"/>
      <c r="G1" s="12"/>
      <c r="I1" s="12"/>
      <c r="J1" s="12"/>
      <c r="K1" s="12"/>
      <c r="L1" s="12"/>
      <c r="M1" s="248" t="s">
        <v>148</v>
      </c>
      <c r="N1" s="248"/>
      <c r="P1" s="12" t="s">
        <v>147</v>
      </c>
      <c r="Q1" s="12"/>
      <c r="R1" s="12"/>
      <c r="S1" s="12" t="str">
        <f>C1</f>
        <v>Turnhalle Seminarstraße 1</v>
      </c>
      <c r="T1" s="12"/>
      <c r="X1" s="9" t="s">
        <v>146</v>
      </c>
    </row>
    <row r="2" spans="1:27" ht="13.5" thickBot="1" x14ac:dyDescent="0.25"/>
    <row r="3" spans="1:27" ht="87.75" customHeight="1" thickBot="1" x14ac:dyDescent="0.25">
      <c r="A3" s="102" t="s">
        <v>145</v>
      </c>
      <c r="B3" s="101" t="s">
        <v>144</v>
      </c>
      <c r="C3" s="100" t="s">
        <v>143</v>
      </c>
      <c r="D3" s="99" t="s">
        <v>142</v>
      </c>
      <c r="E3" s="98" t="s">
        <v>141</v>
      </c>
      <c r="F3" s="98" t="s">
        <v>140</v>
      </c>
      <c r="G3" s="97" t="s">
        <v>139</v>
      </c>
      <c r="H3" s="95" t="s">
        <v>138</v>
      </c>
      <c r="I3" s="96" t="s">
        <v>137</v>
      </c>
      <c r="J3" s="95" t="s">
        <v>43</v>
      </c>
      <c r="K3" s="94" t="s">
        <v>136</v>
      </c>
      <c r="L3" s="93" t="s">
        <v>135</v>
      </c>
      <c r="M3" s="93" t="s">
        <v>134</v>
      </c>
      <c r="N3" s="92" t="s">
        <v>133</v>
      </c>
      <c r="P3" s="91" t="s">
        <v>132</v>
      </c>
      <c r="Q3" s="90" t="s">
        <v>131</v>
      </c>
      <c r="R3" s="90"/>
      <c r="S3" s="89" t="s">
        <v>130</v>
      </c>
      <c r="T3" s="89" t="s">
        <v>129</v>
      </c>
      <c r="U3" s="88" t="s">
        <v>128</v>
      </c>
      <c r="V3" s="87" t="s">
        <v>127</v>
      </c>
      <c r="W3" s="86" t="s">
        <v>126</v>
      </c>
    </row>
    <row r="4" spans="1:27" ht="12.2" customHeight="1" x14ac:dyDescent="0.2">
      <c r="A4" s="35"/>
      <c r="B4" s="85" t="s">
        <v>125</v>
      </c>
      <c r="C4" s="84">
        <v>13.53</v>
      </c>
      <c r="D4" s="83" t="s">
        <v>60</v>
      </c>
      <c r="E4" s="82">
        <v>5</v>
      </c>
      <c r="F4" s="81">
        <f t="shared" ref="F4:F31" si="0">VLOOKUP($E4,$X$5:$Z$16,3,FALSE)</f>
        <v>192</v>
      </c>
      <c r="G4" s="78">
        <f t="shared" ref="G4:G31" si="1">F4*C4</f>
        <v>2597.7599999999998</v>
      </c>
      <c r="H4" s="80">
        <v>1</v>
      </c>
      <c r="I4" s="78">
        <f t="shared" ref="I4:I31" si="2">G4/H4</f>
        <v>2597.7599999999998</v>
      </c>
      <c r="J4" s="79">
        <v>1</v>
      </c>
      <c r="K4" s="78">
        <f t="shared" ref="K4:K31" si="3">I4*J4</f>
        <v>2597.7599999999998</v>
      </c>
      <c r="L4" s="77">
        <f t="shared" ref="L4:L31" si="4">K4/12</f>
        <v>216.48</v>
      </c>
      <c r="M4" s="76">
        <f t="shared" ref="M4:M31" si="5">L4/C4</f>
        <v>16</v>
      </c>
      <c r="N4" s="75"/>
      <c r="P4" s="66">
        <v>1</v>
      </c>
      <c r="Q4" s="74" t="s">
        <v>124</v>
      </c>
      <c r="R4" s="69" t="s">
        <v>60</v>
      </c>
      <c r="S4" s="64">
        <f t="shared" ref="S4:S27" si="6">SUMIF($D$4:$D$383,R4,$C$4:$C$383)</f>
        <v>229.82000000000002</v>
      </c>
      <c r="T4" s="64">
        <f t="shared" ref="T4:T27" si="7">SUMIF($D$4:$D$383,R4,$G$4:$G$383)</f>
        <v>42156.480000000003</v>
      </c>
      <c r="U4" s="65">
        <f t="shared" ref="U4:U27" si="8">SUMIF($D$4:$D$383,R4,$I$4:$I$383)/12</f>
        <v>3513.0400000000004</v>
      </c>
      <c r="V4" s="64">
        <f t="shared" ref="V4:V27" si="9">ROUND(SUMIF($D$4:$D$383,R4,$L$4:$L$383),2)</f>
        <v>3513.04</v>
      </c>
      <c r="W4" s="64"/>
      <c r="X4" s="12" t="s">
        <v>123</v>
      </c>
      <c r="AA4" s="12" t="s">
        <v>122</v>
      </c>
    </row>
    <row r="5" spans="1:27" ht="12.2" customHeight="1" x14ac:dyDescent="0.2">
      <c r="A5" s="35"/>
      <c r="B5" s="34" t="s">
        <v>121</v>
      </c>
      <c r="C5" s="26">
        <f>18.71+60</f>
        <v>78.710000000000008</v>
      </c>
      <c r="D5" s="33" t="s">
        <v>60</v>
      </c>
      <c r="E5" s="32">
        <v>5</v>
      </c>
      <c r="F5" s="31">
        <f t="shared" si="0"/>
        <v>192</v>
      </c>
      <c r="G5" s="28">
        <f t="shared" si="1"/>
        <v>15112.320000000002</v>
      </c>
      <c r="H5" s="30">
        <v>1</v>
      </c>
      <c r="I5" s="28">
        <f t="shared" si="2"/>
        <v>15112.320000000002</v>
      </c>
      <c r="J5" s="29">
        <v>1</v>
      </c>
      <c r="K5" s="28">
        <f t="shared" si="3"/>
        <v>15112.320000000002</v>
      </c>
      <c r="L5" s="27">
        <f t="shared" si="4"/>
        <v>1259.3600000000001</v>
      </c>
      <c r="M5" s="26">
        <f t="shared" si="5"/>
        <v>16</v>
      </c>
      <c r="N5" s="25"/>
      <c r="P5" s="66">
        <v>3</v>
      </c>
      <c r="Q5" s="72" t="s">
        <v>120</v>
      </c>
      <c r="R5" s="69" t="s">
        <v>68</v>
      </c>
      <c r="S5" s="64">
        <f t="shared" si="6"/>
        <v>107.4</v>
      </c>
      <c r="T5" s="64">
        <f t="shared" si="7"/>
        <v>20620.8</v>
      </c>
      <c r="U5" s="65">
        <f t="shared" si="8"/>
        <v>1718.3999999999999</v>
      </c>
      <c r="V5" s="64">
        <f t="shared" si="9"/>
        <v>1718.4</v>
      </c>
      <c r="W5" s="64"/>
      <c r="X5" s="11">
        <v>0</v>
      </c>
      <c r="Y5" s="9" t="s">
        <v>119</v>
      </c>
      <c r="Z5" s="73">
        <v>0</v>
      </c>
    </row>
    <row r="6" spans="1:27" ht="12.2" customHeight="1" x14ac:dyDescent="0.2">
      <c r="A6" s="35"/>
      <c r="B6" s="34" t="s">
        <v>118</v>
      </c>
      <c r="C6" s="26">
        <v>17.579999999999998</v>
      </c>
      <c r="D6" s="55" t="s">
        <v>60</v>
      </c>
      <c r="E6" s="32">
        <v>2</v>
      </c>
      <c r="F6" s="31">
        <f t="shared" si="0"/>
        <v>80</v>
      </c>
      <c r="G6" s="28">
        <f t="shared" si="1"/>
        <v>1406.3999999999999</v>
      </c>
      <c r="H6" s="30">
        <v>1</v>
      </c>
      <c r="I6" s="28">
        <f t="shared" si="2"/>
        <v>1406.3999999999999</v>
      </c>
      <c r="J6" s="29">
        <v>1</v>
      </c>
      <c r="K6" s="28">
        <f t="shared" si="3"/>
        <v>1406.3999999999999</v>
      </c>
      <c r="L6" s="27">
        <f t="shared" si="4"/>
        <v>117.19999999999999</v>
      </c>
      <c r="M6" s="26">
        <f t="shared" si="5"/>
        <v>6.666666666666667</v>
      </c>
      <c r="N6" s="25"/>
      <c r="P6" s="66">
        <v>4</v>
      </c>
      <c r="Q6" s="72" t="s">
        <v>117</v>
      </c>
      <c r="R6" s="69" t="s">
        <v>63</v>
      </c>
      <c r="S6" s="64">
        <f t="shared" si="6"/>
        <v>80</v>
      </c>
      <c r="T6" s="64">
        <f t="shared" si="7"/>
        <v>15360</v>
      </c>
      <c r="U6" s="65">
        <f t="shared" si="8"/>
        <v>1280</v>
      </c>
      <c r="V6" s="64">
        <f t="shared" si="9"/>
        <v>1280</v>
      </c>
      <c r="W6" s="64"/>
      <c r="X6" s="11">
        <v>1</v>
      </c>
      <c r="Y6" s="9" t="s">
        <v>116</v>
      </c>
      <c r="Z6" s="68">
        <v>40</v>
      </c>
      <c r="AA6" s="9" t="s">
        <v>115</v>
      </c>
    </row>
    <row r="7" spans="1:27" ht="12.2" customHeight="1" x14ac:dyDescent="0.2">
      <c r="A7" s="35"/>
      <c r="B7" s="34" t="s">
        <v>114</v>
      </c>
      <c r="C7" s="26">
        <v>5.09</v>
      </c>
      <c r="D7" s="55" t="s">
        <v>104</v>
      </c>
      <c r="E7" s="32">
        <v>2</v>
      </c>
      <c r="F7" s="31">
        <f t="shared" si="0"/>
        <v>80</v>
      </c>
      <c r="G7" s="28">
        <f t="shared" si="1"/>
        <v>407.2</v>
      </c>
      <c r="H7" s="30">
        <v>1</v>
      </c>
      <c r="I7" s="28">
        <f t="shared" si="2"/>
        <v>407.2</v>
      </c>
      <c r="J7" s="29">
        <v>1</v>
      </c>
      <c r="K7" s="28">
        <f t="shared" si="3"/>
        <v>407.2</v>
      </c>
      <c r="L7" s="27">
        <f t="shared" si="4"/>
        <v>33.93333333333333</v>
      </c>
      <c r="M7" s="26">
        <f t="shared" si="5"/>
        <v>6.6666666666666661</v>
      </c>
      <c r="N7" s="25"/>
      <c r="P7" s="66">
        <v>5</v>
      </c>
      <c r="Q7" s="72" t="s">
        <v>113</v>
      </c>
      <c r="R7" s="69" t="s">
        <v>96</v>
      </c>
      <c r="S7" s="64">
        <f t="shared" si="6"/>
        <v>55.37</v>
      </c>
      <c r="T7" s="64">
        <f t="shared" si="7"/>
        <v>4429.6000000000004</v>
      </c>
      <c r="U7" s="65">
        <f t="shared" si="8"/>
        <v>369.13333333333338</v>
      </c>
      <c r="V7" s="64">
        <f t="shared" si="9"/>
        <v>369.13</v>
      </c>
      <c r="W7" s="64"/>
      <c r="X7" s="11">
        <v>2</v>
      </c>
      <c r="Y7" s="9" t="s">
        <v>112</v>
      </c>
      <c r="Z7" s="68">
        <v>80</v>
      </c>
      <c r="AA7" s="9" t="s">
        <v>111</v>
      </c>
    </row>
    <row r="8" spans="1:27" ht="12.2" customHeight="1" x14ac:dyDescent="0.2">
      <c r="A8" s="35"/>
      <c r="B8" s="34" t="s">
        <v>110</v>
      </c>
      <c r="C8" s="26">
        <v>11.95</v>
      </c>
      <c r="D8" s="33" t="s">
        <v>96</v>
      </c>
      <c r="E8" s="32">
        <v>2</v>
      </c>
      <c r="F8" s="31">
        <f t="shared" si="0"/>
        <v>80</v>
      </c>
      <c r="G8" s="28">
        <f t="shared" si="1"/>
        <v>956</v>
      </c>
      <c r="H8" s="30">
        <v>1</v>
      </c>
      <c r="I8" s="28">
        <f t="shared" si="2"/>
        <v>956</v>
      </c>
      <c r="J8" s="29">
        <v>1</v>
      </c>
      <c r="K8" s="28">
        <f t="shared" si="3"/>
        <v>956</v>
      </c>
      <c r="L8" s="27">
        <f t="shared" si="4"/>
        <v>79.666666666666671</v>
      </c>
      <c r="M8" s="26">
        <f t="shared" si="5"/>
        <v>6.6666666666666679</v>
      </c>
      <c r="N8" s="25"/>
      <c r="P8" s="66">
        <v>6</v>
      </c>
      <c r="Q8" s="70" t="s">
        <v>109</v>
      </c>
      <c r="R8" s="69" t="s">
        <v>56</v>
      </c>
      <c r="S8" s="64">
        <f t="shared" si="6"/>
        <v>1215</v>
      </c>
      <c r="T8" s="64">
        <f t="shared" si="7"/>
        <v>233280</v>
      </c>
      <c r="U8" s="65">
        <f t="shared" si="8"/>
        <v>19440</v>
      </c>
      <c r="V8" s="64">
        <f t="shared" si="9"/>
        <v>19440</v>
      </c>
      <c r="W8" s="64"/>
      <c r="X8" s="11">
        <v>2.5</v>
      </c>
      <c r="Y8" s="9" t="s">
        <v>108</v>
      </c>
      <c r="Z8" s="68">
        <v>100</v>
      </c>
      <c r="AA8" s="9" t="s">
        <v>107</v>
      </c>
    </row>
    <row r="9" spans="1:27" x14ac:dyDescent="0.2">
      <c r="A9" s="35"/>
      <c r="B9" s="34" t="s">
        <v>106</v>
      </c>
      <c r="C9" s="26">
        <v>4.72</v>
      </c>
      <c r="D9" s="33" t="s">
        <v>96</v>
      </c>
      <c r="E9" s="32">
        <v>2</v>
      </c>
      <c r="F9" s="31">
        <f t="shared" si="0"/>
        <v>80</v>
      </c>
      <c r="G9" s="28">
        <f t="shared" si="1"/>
        <v>377.59999999999997</v>
      </c>
      <c r="H9" s="30">
        <v>1</v>
      </c>
      <c r="I9" s="28">
        <f t="shared" si="2"/>
        <v>377.59999999999997</v>
      </c>
      <c r="J9" s="29">
        <v>1</v>
      </c>
      <c r="K9" s="28">
        <f t="shared" si="3"/>
        <v>377.59999999999997</v>
      </c>
      <c r="L9" s="27">
        <f t="shared" si="4"/>
        <v>31.466666666666665</v>
      </c>
      <c r="M9" s="26">
        <f t="shared" si="5"/>
        <v>6.666666666666667</v>
      </c>
      <c r="N9" s="25"/>
      <c r="P9" s="66">
        <v>7</v>
      </c>
      <c r="Q9" s="71" t="s">
        <v>105</v>
      </c>
      <c r="R9" s="69" t="s">
        <v>104</v>
      </c>
      <c r="S9" s="64">
        <f t="shared" si="6"/>
        <v>5.09</v>
      </c>
      <c r="T9" s="64">
        <f t="shared" si="7"/>
        <v>407.2</v>
      </c>
      <c r="U9" s="65">
        <f t="shared" si="8"/>
        <v>33.93333333333333</v>
      </c>
      <c r="V9" s="64">
        <f t="shared" si="9"/>
        <v>33.93</v>
      </c>
      <c r="W9" s="64"/>
      <c r="X9" s="11">
        <v>3</v>
      </c>
      <c r="Y9" s="9" t="s">
        <v>103</v>
      </c>
      <c r="Z9" s="68">
        <v>120</v>
      </c>
      <c r="AA9" s="9" t="s">
        <v>102</v>
      </c>
    </row>
    <row r="10" spans="1:27" x14ac:dyDescent="0.2">
      <c r="A10" s="35"/>
      <c r="B10" s="34" t="s">
        <v>101</v>
      </c>
      <c r="C10" s="26">
        <v>12.95</v>
      </c>
      <c r="D10" s="33" t="s">
        <v>96</v>
      </c>
      <c r="E10" s="32">
        <v>2</v>
      </c>
      <c r="F10" s="31">
        <f t="shared" si="0"/>
        <v>80</v>
      </c>
      <c r="G10" s="28">
        <f t="shared" si="1"/>
        <v>1036</v>
      </c>
      <c r="H10" s="30">
        <v>1</v>
      </c>
      <c r="I10" s="28">
        <f t="shared" si="2"/>
        <v>1036</v>
      </c>
      <c r="J10" s="29">
        <v>1</v>
      </c>
      <c r="K10" s="28">
        <f t="shared" si="3"/>
        <v>1036</v>
      </c>
      <c r="L10" s="27">
        <f t="shared" si="4"/>
        <v>86.333333333333329</v>
      </c>
      <c r="M10" s="26">
        <f t="shared" si="5"/>
        <v>6.666666666666667</v>
      </c>
      <c r="N10" s="25"/>
      <c r="P10" s="66">
        <v>8</v>
      </c>
      <c r="Q10" s="70" t="s">
        <v>100</v>
      </c>
      <c r="R10" s="69" t="s">
        <v>53</v>
      </c>
      <c r="S10" s="64">
        <f t="shared" si="6"/>
        <v>270</v>
      </c>
      <c r="T10" s="64">
        <f t="shared" si="7"/>
        <v>0</v>
      </c>
      <c r="U10" s="65">
        <f t="shared" si="8"/>
        <v>0</v>
      </c>
      <c r="V10" s="64">
        <f t="shared" si="9"/>
        <v>0</v>
      </c>
      <c r="W10" s="64"/>
      <c r="X10" s="11">
        <v>4</v>
      </c>
      <c r="Y10" s="9" t="s">
        <v>99</v>
      </c>
      <c r="Z10" s="68">
        <v>160</v>
      </c>
      <c r="AA10" s="9" t="s">
        <v>98</v>
      </c>
    </row>
    <row r="11" spans="1:27" x14ac:dyDescent="0.2">
      <c r="A11" s="35"/>
      <c r="B11" s="34" t="s">
        <v>97</v>
      </c>
      <c r="C11" s="26">
        <v>25.75</v>
      </c>
      <c r="D11" s="33" t="s">
        <v>96</v>
      </c>
      <c r="E11" s="32">
        <v>2</v>
      </c>
      <c r="F11" s="31">
        <f t="shared" si="0"/>
        <v>80</v>
      </c>
      <c r="G11" s="28">
        <f t="shared" si="1"/>
        <v>2060</v>
      </c>
      <c r="H11" s="30">
        <v>1</v>
      </c>
      <c r="I11" s="28">
        <f t="shared" si="2"/>
        <v>2060</v>
      </c>
      <c r="J11" s="29">
        <v>1</v>
      </c>
      <c r="K11" s="28">
        <f t="shared" si="3"/>
        <v>2060</v>
      </c>
      <c r="L11" s="27">
        <f t="shared" si="4"/>
        <v>171.66666666666666</v>
      </c>
      <c r="M11" s="26">
        <f t="shared" si="5"/>
        <v>6.6666666666666661</v>
      </c>
      <c r="N11" s="25"/>
      <c r="P11" s="66">
        <v>9</v>
      </c>
      <c r="R11" s="10"/>
      <c r="S11" s="64">
        <f t="shared" si="6"/>
        <v>0</v>
      </c>
      <c r="T11" s="64">
        <f t="shared" si="7"/>
        <v>0</v>
      </c>
      <c r="U11" s="65">
        <f t="shared" si="8"/>
        <v>0</v>
      </c>
      <c r="V11" s="64">
        <f t="shared" si="9"/>
        <v>0</v>
      </c>
      <c r="W11" s="64"/>
      <c r="X11" s="11">
        <v>5</v>
      </c>
      <c r="Y11" s="9" t="s">
        <v>95</v>
      </c>
      <c r="Z11" s="68">
        <v>192</v>
      </c>
      <c r="AA11" s="9" t="s">
        <v>94</v>
      </c>
    </row>
    <row r="12" spans="1:27" x14ac:dyDescent="0.2">
      <c r="A12" s="35"/>
      <c r="B12" s="34" t="s">
        <v>93</v>
      </c>
      <c r="C12" s="26">
        <v>4.63</v>
      </c>
      <c r="D12" s="33" t="s">
        <v>68</v>
      </c>
      <c r="E12" s="32">
        <v>5</v>
      </c>
      <c r="F12" s="31">
        <f t="shared" si="0"/>
        <v>192</v>
      </c>
      <c r="G12" s="28">
        <f t="shared" si="1"/>
        <v>888.96</v>
      </c>
      <c r="H12" s="30">
        <v>1</v>
      </c>
      <c r="I12" s="28">
        <f t="shared" si="2"/>
        <v>888.96</v>
      </c>
      <c r="J12" s="29">
        <v>1</v>
      </c>
      <c r="K12" s="28">
        <f t="shared" si="3"/>
        <v>888.96</v>
      </c>
      <c r="L12" s="27">
        <f t="shared" si="4"/>
        <v>74.08</v>
      </c>
      <c r="M12" s="26">
        <f t="shared" si="5"/>
        <v>16</v>
      </c>
      <c r="N12" s="25"/>
      <c r="P12" s="66">
        <v>10</v>
      </c>
      <c r="R12" s="10"/>
      <c r="S12" s="64">
        <f t="shared" si="6"/>
        <v>0</v>
      </c>
      <c r="T12" s="64">
        <f t="shared" si="7"/>
        <v>0</v>
      </c>
      <c r="U12" s="65">
        <f t="shared" si="8"/>
        <v>0</v>
      </c>
      <c r="V12" s="64">
        <f t="shared" si="9"/>
        <v>0</v>
      </c>
      <c r="W12" s="64"/>
      <c r="X12" s="11">
        <v>6</v>
      </c>
      <c r="Y12" s="9" t="s">
        <v>92</v>
      </c>
      <c r="Z12" s="68">
        <v>210</v>
      </c>
      <c r="AA12" s="9" t="s">
        <v>91</v>
      </c>
    </row>
    <row r="13" spans="1:27" x14ac:dyDescent="0.2">
      <c r="A13" s="35"/>
      <c r="B13" s="34" t="s">
        <v>90</v>
      </c>
      <c r="C13" s="26">
        <v>4.63</v>
      </c>
      <c r="D13" s="33" t="s">
        <v>68</v>
      </c>
      <c r="E13" s="32">
        <v>5</v>
      </c>
      <c r="F13" s="31">
        <f t="shared" si="0"/>
        <v>192</v>
      </c>
      <c r="G13" s="28">
        <f t="shared" si="1"/>
        <v>888.96</v>
      </c>
      <c r="H13" s="30">
        <v>1</v>
      </c>
      <c r="I13" s="28">
        <f t="shared" si="2"/>
        <v>888.96</v>
      </c>
      <c r="J13" s="29">
        <v>1</v>
      </c>
      <c r="K13" s="28">
        <f t="shared" si="3"/>
        <v>888.96</v>
      </c>
      <c r="L13" s="27">
        <f t="shared" si="4"/>
        <v>74.08</v>
      </c>
      <c r="M13" s="26">
        <f t="shared" si="5"/>
        <v>16</v>
      </c>
      <c r="N13" s="25"/>
      <c r="P13" s="66">
        <v>11</v>
      </c>
      <c r="R13" s="10"/>
      <c r="S13" s="64">
        <f t="shared" si="6"/>
        <v>0</v>
      </c>
      <c r="T13" s="64">
        <f t="shared" si="7"/>
        <v>0</v>
      </c>
      <c r="U13" s="65">
        <f t="shared" si="8"/>
        <v>0</v>
      </c>
      <c r="V13" s="64">
        <f t="shared" si="9"/>
        <v>0</v>
      </c>
      <c r="W13" s="64"/>
      <c r="X13" s="11">
        <v>14</v>
      </c>
      <c r="Y13" s="9" t="s">
        <v>89</v>
      </c>
      <c r="Z13" s="68">
        <v>24</v>
      </c>
      <c r="AA13" s="9" t="s">
        <v>88</v>
      </c>
    </row>
    <row r="14" spans="1:27" x14ac:dyDescent="0.2">
      <c r="A14" s="35"/>
      <c r="B14" s="34" t="s">
        <v>87</v>
      </c>
      <c r="C14" s="26">
        <v>6.15</v>
      </c>
      <c r="D14" s="33" t="s">
        <v>68</v>
      </c>
      <c r="E14" s="32">
        <v>5</v>
      </c>
      <c r="F14" s="31">
        <f t="shared" si="0"/>
        <v>192</v>
      </c>
      <c r="G14" s="28">
        <f t="shared" si="1"/>
        <v>1180.8000000000002</v>
      </c>
      <c r="H14" s="30">
        <v>1</v>
      </c>
      <c r="I14" s="28">
        <f t="shared" si="2"/>
        <v>1180.8000000000002</v>
      </c>
      <c r="J14" s="29">
        <v>1</v>
      </c>
      <c r="K14" s="28">
        <f t="shared" si="3"/>
        <v>1180.8000000000002</v>
      </c>
      <c r="L14" s="27">
        <f t="shared" si="4"/>
        <v>98.40000000000002</v>
      </c>
      <c r="M14" s="26">
        <f t="shared" si="5"/>
        <v>16.000000000000004</v>
      </c>
      <c r="N14" s="25"/>
      <c r="P14" s="66">
        <v>12</v>
      </c>
      <c r="Q14" s="67"/>
      <c r="R14" s="10"/>
      <c r="S14" s="64">
        <f t="shared" si="6"/>
        <v>0</v>
      </c>
      <c r="T14" s="64">
        <f t="shared" si="7"/>
        <v>0</v>
      </c>
      <c r="U14" s="65">
        <f t="shared" si="8"/>
        <v>0</v>
      </c>
      <c r="V14" s="64">
        <f t="shared" si="9"/>
        <v>0</v>
      </c>
      <c r="W14" s="64"/>
      <c r="X14" s="11" t="s">
        <v>86</v>
      </c>
      <c r="Y14" s="9" t="s">
        <v>85</v>
      </c>
      <c r="Z14" s="68">
        <v>11</v>
      </c>
      <c r="AA14" s="9" t="s">
        <v>84</v>
      </c>
    </row>
    <row r="15" spans="1:27" x14ac:dyDescent="0.2">
      <c r="A15" s="35"/>
      <c r="B15" s="34" t="s">
        <v>83</v>
      </c>
      <c r="C15" s="46">
        <v>3.32</v>
      </c>
      <c r="D15" s="53" t="s">
        <v>68</v>
      </c>
      <c r="E15" s="52">
        <v>5</v>
      </c>
      <c r="F15" s="31">
        <f t="shared" si="0"/>
        <v>192</v>
      </c>
      <c r="G15" s="28">
        <f t="shared" si="1"/>
        <v>637.43999999999994</v>
      </c>
      <c r="H15" s="30">
        <v>1</v>
      </c>
      <c r="I15" s="28">
        <f t="shared" si="2"/>
        <v>637.43999999999994</v>
      </c>
      <c r="J15" s="29">
        <v>1</v>
      </c>
      <c r="K15" s="28">
        <f t="shared" si="3"/>
        <v>637.43999999999994</v>
      </c>
      <c r="L15" s="27">
        <f t="shared" si="4"/>
        <v>53.12</v>
      </c>
      <c r="M15" s="26">
        <f t="shared" si="5"/>
        <v>16</v>
      </c>
      <c r="N15" s="25"/>
      <c r="P15" s="66">
        <v>13</v>
      </c>
      <c r="Q15" s="67"/>
      <c r="R15" s="10"/>
      <c r="S15" s="64">
        <f t="shared" si="6"/>
        <v>0</v>
      </c>
      <c r="T15" s="64">
        <f t="shared" si="7"/>
        <v>0</v>
      </c>
      <c r="U15" s="65">
        <f t="shared" si="8"/>
        <v>0</v>
      </c>
      <c r="V15" s="64">
        <f t="shared" si="9"/>
        <v>0</v>
      </c>
      <c r="W15" s="64"/>
      <c r="X15" s="11" t="s">
        <v>82</v>
      </c>
      <c r="Y15" s="9" t="s">
        <v>81</v>
      </c>
      <c r="Z15" s="68">
        <v>4</v>
      </c>
      <c r="AA15" s="9" t="s">
        <v>80</v>
      </c>
    </row>
    <row r="16" spans="1:27" x14ac:dyDescent="0.2">
      <c r="A16" s="35"/>
      <c r="B16" s="50" t="s">
        <v>79</v>
      </c>
      <c r="C16" s="45">
        <v>7.28</v>
      </c>
      <c r="D16" s="53" t="s">
        <v>68</v>
      </c>
      <c r="E16" s="52">
        <v>5</v>
      </c>
      <c r="F16" s="31">
        <f t="shared" si="0"/>
        <v>192</v>
      </c>
      <c r="G16" s="28">
        <f t="shared" si="1"/>
        <v>1397.76</v>
      </c>
      <c r="H16" s="30">
        <v>1</v>
      </c>
      <c r="I16" s="28">
        <f t="shared" si="2"/>
        <v>1397.76</v>
      </c>
      <c r="J16" s="29">
        <v>1</v>
      </c>
      <c r="K16" s="28">
        <f t="shared" si="3"/>
        <v>1397.76</v>
      </c>
      <c r="L16" s="27">
        <f t="shared" si="4"/>
        <v>116.48</v>
      </c>
      <c r="M16" s="26">
        <f t="shared" si="5"/>
        <v>16</v>
      </c>
      <c r="N16" s="25"/>
      <c r="P16" s="66">
        <v>14</v>
      </c>
      <c r="Q16" s="67"/>
      <c r="R16" s="10"/>
      <c r="S16" s="64">
        <f t="shared" si="6"/>
        <v>0</v>
      </c>
      <c r="T16" s="64">
        <f t="shared" si="7"/>
        <v>0</v>
      </c>
      <c r="U16" s="65">
        <f t="shared" si="8"/>
        <v>0</v>
      </c>
      <c r="V16" s="64">
        <f t="shared" si="9"/>
        <v>0</v>
      </c>
      <c r="W16" s="64"/>
      <c r="X16" s="11" t="s">
        <v>78</v>
      </c>
      <c r="Y16" s="9" t="s">
        <v>77</v>
      </c>
      <c r="Z16" s="68">
        <v>1</v>
      </c>
      <c r="AA16" s="9" t="s">
        <v>76</v>
      </c>
    </row>
    <row r="17" spans="1:27" x14ac:dyDescent="0.2">
      <c r="A17" s="35"/>
      <c r="B17" s="50" t="s">
        <v>75</v>
      </c>
      <c r="C17" s="26">
        <v>4.7300000000000004</v>
      </c>
      <c r="D17" s="53" t="s">
        <v>68</v>
      </c>
      <c r="E17" s="52">
        <v>5</v>
      </c>
      <c r="F17" s="31">
        <f t="shared" si="0"/>
        <v>192</v>
      </c>
      <c r="G17" s="28">
        <f t="shared" si="1"/>
        <v>908.16000000000008</v>
      </c>
      <c r="H17" s="30">
        <v>1</v>
      </c>
      <c r="I17" s="28">
        <f t="shared" si="2"/>
        <v>908.16000000000008</v>
      </c>
      <c r="J17" s="29">
        <v>1</v>
      </c>
      <c r="K17" s="28">
        <f t="shared" si="3"/>
        <v>908.16000000000008</v>
      </c>
      <c r="L17" s="27">
        <f t="shared" si="4"/>
        <v>75.680000000000007</v>
      </c>
      <c r="M17" s="26">
        <f t="shared" si="5"/>
        <v>16</v>
      </c>
      <c r="N17" s="25"/>
      <c r="P17" s="66">
        <v>15</v>
      </c>
      <c r="Q17" s="67"/>
      <c r="R17" s="10"/>
      <c r="S17" s="64">
        <f t="shared" si="6"/>
        <v>0</v>
      </c>
      <c r="T17" s="64">
        <f t="shared" si="7"/>
        <v>0</v>
      </c>
      <c r="U17" s="65">
        <f t="shared" si="8"/>
        <v>0</v>
      </c>
      <c r="V17" s="64">
        <f t="shared" si="9"/>
        <v>0</v>
      </c>
      <c r="W17" s="64"/>
      <c r="AA17" s="9" t="s">
        <v>74</v>
      </c>
    </row>
    <row r="18" spans="1:27" x14ac:dyDescent="0.2">
      <c r="A18" s="35"/>
      <c r="B18" s="34" t="s">
        <v>73</v>
      </c>
      <c r="C18" s="26">
        <v>4.8600000000000003</v>
      </c>
      <c r="D18" s="53" t="s">
        <v>68</v>
      </c>
      <c r="E18" s="52">
        <v>5</v>
      </c>
      <c r="F18" s="31">
        <f t="shared" si="0"/>
        <v>192</v>
      </c>
      <c r="G18" s="28">
        <f t="shared" si="1"/>
        <v>933.12000000000012</v>
      </c>
      <c r="H18" s="30">
        <v>1</v>
      </c>
      <c r="I18" s="28">
        <f t="shared" si="2"/>
        <v>933.12000000000012</v>
      </c>
      <c r="J18" s="29">
        <v>1</v>
      </c>
      <c r="K18" s="28">
        <f t="shared" si="3"/>
        <v>933.12000000000012</v>
      </c>
      <c r="L18" s="27">
        <f t="shared" si="4"/>
        <v>77.760000000000005</v>
      </c>
      <c r="M18" s="26">
        <f t="shared" si="5"/>
        <v>16</v>
      </c>
      <c r="N18" s="25"/>
      <c r="P18" s="66">
        <v>16</v>
      </c>
      <c r="Q18" s="67"/>
      <c r="R18" s="10"/>
      <c r="S18" s="64">
        <f t="shared" si="6"/>
        <v>0</v>
      </c>
      <c r="T18" s="64">
        <f t="shared" si="7"/>
        <v>0</v>
      </c>
      <c r="U18" s="65">
        <f t="shared" si="8"/>
        <v>0</v>
      </c>
      <c r="V18" s="64">
        <f t="shared" si="9"/>
        <v>0</v>
      </c>
      <c r="W18" s="64"/>
    </row>
    <row r="19" spans="1:27" x14ac:dyDescent="0.2">
      <c r="A19" s="35"/>
      <c r="B19" s="34" t="s">
        <v>72</v>
      </c>
      <c r="C19" s="26">
        <v>12.88</v>
      </c>
      <c r="D19" s="53" t="s">
        <v>68</v>
      </c>
      <c r="E19" s="52">
        <v>5</v>
      </c>
      <c r="F19" s="31">
        <f t="shared" si="0"/>
        <v>192</v>
      </c>
      <c r="G19" s="28">
        <f t="shared" si="1"/>
        <v>2472.96</v>
      </c>
      <c r="H19" s="30">
        <v>1</v>
      </c>
      <c r="I19" s="28">
        <f t="shared" si="2"/>
        <v>2472.96</v>
      </c>
      <c r="J19" s="29">
        <v>1</v>
      </c>
      <c r="K19" s="28">
        <f t="shared" si="3"/>
        <v>2472.96</v>
      </c>
      <c r="L19" s="27">
        <f t="shared" si="4"/>
        <v>206.08</v>
      </c>
      <c r="M19" s="26">
        <f t="shared" si="5"/>
        <v>16</v>
      </c>
      <c r="N19" s="25"/>
      <c r="P19" s="66">
        <v>17</v>
      </c>
      <c r="Q19" s="67"/>
      <c r="R19" s="10"/>
      <c r="S19" s="64">
        <f t="shared" si="6"/>
        <v>0</v>
      </c>
      <c r="T19" s="64">
        <f t="shared" si="7"/>
        <v>0</v>
      </c>
      <c r="U19" s="65">
        <f t="shared" si="8"/>
        <v>0</v>
      </c>
      <c r="V19" s="64">
        <f t="shared" si="9"/>
        <v>0</v>
      </c>
      <c r="W19" s="64"/>
    </row>
    <row r="20" spans="1:27" x14ac:dyDescent="0.2">
      <c r="A20" s="35"/>
      <c r="B20" s="34" t="s">
        <v>71</v>
      </c>
      <c r="C20" s="26">
        <v>12.88</v>
      </c>
      <c r="D20" s="53" t="s">
        <v>68</v>
      </c>
      <c r="E20" s="52">
        <v>5</v>
      </c>
      <c r="F20" s="31">
        <f t="shared" si="0"/>
        <v>192</v>
      </c>
      <c r="G20" s="28">
        <f t="shared" si="1"/>
        <v>2472.96</v>
      </c>
      <c r="H20" s="30">
        <v>1</v>
      </c>
      <c r="I20" s="28">
        <f t="shared" si="2"/>
        <v>2472.96</v>
      </c>
      <c r="J20" s="29">
        <v>1</v>
      </c>
      <c r="K20" s="28">
        <f t="shared" si="3"/>
        <v>2472.96</v>
      </c>
      <c r="L20" s="27">
        <f t="shared" si="4"/>
        <v>206.08</v>
      </c>
      <c r="M20" s="26">
        <f t="shared" si="5"/>
        <v>16</v>
      </c>
      <c r="N20" s="25"/>
      <c r="P20" s="66">
        <v>18</v>
      </c>
      <c r="R20" s="10"/>
      <c r="S20" s="64">
        <f t="shared" si="6"/>
        <v>0</v>
      </c>
      <c r="T20" s="64">
        <f t="shared" si="7"/>
        <v>0</v>
      </c>
      <c r="U20" s="65">
        <f t="shared" si="8"/>
        <v>0</v>
      </c>
      <c r="V20" s="64">
        <f t="shared" si="9"/>
        <v>0</v>
      </c>
      <c r="W20" s="64"/>
    </row>
    <row r="21" spans="1:27" x14ac:dyDescent="0.2">
      <c r="A21" s="35"/>
      <c r="B21" s="34" t="s">
        <v>70</v>
      </c>
      <c r="C21" s="26">
        <v>23.02</v>
      </c>
      <c r="D21" s="53" t="s">
        <v>68</v>
      </c>
      <c r="E21" s="52">
        <v>5</v>
      </c>
      <c r="F21" s="31">
        <f t="shared" si="0"/>
        <v>192</v>
      </c>
      <c r="G21" s="28">
        <f t="shared" si="1"/>
        <v>4419.84</v>
      </c>
      <c r="H21" s="30">
        <v>1</v>
      </c>
      <c r="I21" s="28">
        <f t="shared" si="2"/>
        <v>4419.84</v>
      </c>
      <c r="J21" s="29">
        <v>1</v>
      </c>
      <c r="K21" s="28">
        <f t="shared" si="3"/>
        <v>4419.84</v>
      </c>
      <c r="L21" s="27">
        <f t="shared" si="4"/>
        <v>368.32</v>
      </c>
      <c r="M21" s="26">
        <f t="shared" si="5"/>
        <v>16</v>
      </c>
      <c r="N21" s="25"/>
      <c r="P21" s="66">
        <v>19</v>
      </c>
      <c r="R21" s="10"/>
      <c r="S21" s="64">
        <f t="shared" si="6"/>
        <v>0</v>
      </c>
      <c r="T21" s="64">
        <f t="shared" si="7"/>
        <v>0</v>
      </c>
      <c r="U21" s="65">
        <f t="shared" si="8"/>
        <v>0</v>
      </c>
      <c r="V21" s="64">
        <f t="shared" si="9"/>
        <v>0</v>
      </c>
      <c r="W21" s="64"/>
    </row>
    <row r="22" spans="1:27" x14ac:dyDescent="0.2">
      <c r="A22" s="35"/>
      <c r="B22" s="34" t="s">
        <v>69</v>
      </c>
      <c r="C22" s="26">
        <v>23.02</v>
      </c>
      <c r="D22" s="53" t="s">
        <v>68</v>
      </c>
      <c r="E22" s="52">
        <v>5</v>
      </c>
      <c r="F22" s="31">
        <f t="shared" si="0"/>
        <v>192</v>
      </c>
      <c r="G22" s="28">
        <f t="shared" si="1"/>
        <v>4419.84</v>
      </c>
      <c r="H22" s="30">
        <v>1</v>
      </c>
      <c r="I22" s="28">
        <f t="shared" si="2"/>
        <v>4419.84</v>
      </c>
      <c r="J22" s="29">
        <v>1</v>
      </c>
      <c r="K22" s="28">
        <f t="shared" si="3"/>
        <v>4419.84</v>
      </c>
      <c r="L22" s="27">
        <f t="shared" si="4"/>
        <v>368.32</v>
      </c>
      <c r="M22" s="26">
        <f t="shared" si="5"/>
        <v>16</v>
      </c>
      <c r="N22" s="25"/>
      <c r="P22" s="66">
        <v>20</v>
      </c>
      <c r="R22" s="10"/>
      <c r="S22" s="64">
        <f t="shared" si="6"/>
        <v>0</v>
      </c>
      <c r="T22" s="64">
        <f t="shared" si="7"/>
        <v>0</v>
      </c>
      <c r="U22" s="65">
        <f t="shared" si="8"/>
        <v>0</v>
      </c>
      <c r="V22" s="64">
        <f t="shared" si="9"/>
        <v>0</v>
      </c>
      <c r="W22" s="64"/>
    </row>
    <row r="23" spans="1:27" x14ac:dyDescent="0.2">
      <c r="A23" s="35"/>
      <c r="B23" s="34" t="s">
        <v>67</v>
      </c>
      <c r="C23" s="26">
        <v>12.33</v>
      </c>
      <c r="D23" s="33" t="s">
        <v>63</v>
      </c>
      <c r="E23" s="32">
        <v>5</v>
      </c>
      <c r="F23" s="31">
        <f t="shared" si="0"/>
        <v>192</v>
      </c>
      <c r="G23" s="28">
        <f t="shared" si="1"/>
        <v>2367.36</v>
      </c>
      <c r="H23" s="30">
        <v>1</v>
      </c>
      <c r="I23" s="28">
        <f t="shared" si="2"/>
        <v>2367.36</v>
      </c>
      <c r="J23" s="29">
        <v>1</v>
      </c>
      <c r="K23" s="28">
        <f t="shared" si="3"/>
        <v>2367.36</v>
      </c>
      <c r="L23" s="27">
        <f t="shared" si="4"/>
        <v>197.28</v>
      </c>
      <c r="M23" s="26">
        <f t="shared" si="5"/>
        <v>16</v>
      </c>
      <c r="N23" s="25"/>
      <c r="P23" s="66">
        <v>21</v>
      </c>
      <c r="R23" s="10"/>
      <c r="S23" s="64">
        <f t="shared" si="6"/>
        <v>0</v>
      </c>
      <c r="T23" s="64">
        <f t="shared" si="7"/>
        <v>0</v>
      </c>
      <c r="U23" s="65">
        <f t="shared" si="8"/>
        <v>0</v>
      </c>
      <c r="V23" s="64">
        <f t="shared" si="9"/>
        <v>0</v>
      </c>
      <c r="W23" s="64"/>
    </row>
    <row r="24" spans="1:27" x14ac:dyDescent="0.2">
      <c r="A24" s="35"/>
      <c r="B24" s="34" t="s">
        <v>66</v>
      </c>
      <c r="C24" s="26">
        <v>12.33</v>
      </c>
      <c r="D24" s="33" t="s">
        <v>63</v>
      </c>
      <c r="E24" s="32">
        <v>5</v>
      </c>
      <c r="F24" s="31">
        <f t="shared" si="0"/>
        <v>192</v>
      </c>
      <c r="G24" s="28">
        <f t="shared" si="1"/>
        <v>2367.36</v>
      </c>
      <c r="H24" s="30">
        <v>1</v>
      </c>
      <c r="I24" s="28">
        <f t="shared" si="2"/>
        <v>2367.36</v>
      </c>
      <c r="J24" s="29">
        <v>1</v>
      </c>
      <c r="K24" s="28">
        <f t="shared" si="3"/>
        <v>2367.36</v>
      </c>
      <c r="L24" s="27">
        <f t="shared" si="4"/>
        <v>197.28</v>
      </c>
      <c r="M24" s="26">
        <f t="shared" si="5"/>
        <v>16</v>
      </c>
      <c r="N24" s="25"/>
      <c r="P24" s="66">
        <v>22</v>
      </c>
      <c r="R24" s="10"/>
      <c r="S24" s="64">
        <f t="shared" si="6"/>
        <v>0</v>
      </c>
      <c r="T24" s="64">
        <f t="shared" si="7"/>
        <v>0</v>
      </c>
      <c r="U24" s="65">
        <f t="shared" si="8"/>
        <v>0</v>
      </c>
      <c r="V24" s="64">
        <f t="shared" si="9"/>
        <v>0</v>
      </c>
      <c r="W24" s="64"/>
    </row>
    <row r="25" spans="1:27" x14ac:dyDescent="0.2">
      <c r="A25" s="35"/>
      <c r="B25" s="34" t="s">
        <v>65</v>
      </c>
      <c r="C25" s="26">
        <v>27.67</v>
      </c>
      <c r="D25" s="33" t="s">
        <v>63</v>
      </c>
      <c r="E25" s="32">
        <v>5</v>
      </c>
      <c r="F25" s="31">
        <f t="shared" si="0"/>
        <v>192</v>
      </c>
      <c r="G25" s="28">
        <f t="shared" si="1"/>
        <v>5312.64</v>
      </c>
      <c r="H25" s="30">
        <v>1</v>
      </c>
      <c r="I25" s="28">
        <f t="shared" si="2"/>
        <v>5312.64</v>
      </c>
      <c r="J25" s="29">
        <v>1</v>
      </c>
      <c r="K25" s="28">
        <f t="shared" si="3"/>
        <v>5312.64</v>
      </c>
      <c r="L25" s="27">
        <f t="shared" si="4"/>
        <v>442.72</v>
      </c>
      <c r="M25" s="26">
        <f t="shared" si="5"/>
        <v>16</v>
      </c>
      <c r="N25" s="25"/>
      <c r="P25" s="66">
        <v>23</v>
      </c>
      <c r="R25" s="10"/>
      <c r="S25" s="64">
        <f t="shared" si="6"/>
        <v>0</v>
      </c>
      <c r="T25" s="64">
        <f t="shared" si="7"/>
        <v>0</v>
      </c>
      <c r="U25" s="65">
        <f t="shared" si="8"/>
        <v>0</v>
      </c>
      <c r="V25" s="64">
        <f t="shared" si="9"/>
        <v>0</v>
      </c>
      <c r="W25" s="64"/>
    </row>
    <row r="26" spans="1:27" x14ac:dyDescent="0.2">
      <c r="A26" s="35"/>
      <c r="B26" s="34" t="s">
        <v>64</v>
      </c>
      <c r="C26" s="26">
        <v>27.67</v>
      </c>
      <c r="D26" s="33" t="s">
        <v>63</v>
      </c>
      <c r="E26" s="32">
        <v>5</v>
      </c>
      <c r="F26" s="31">
        <f t="shared" si="0"/>
        <v>192</v>
      </c>
      <c r="G26" s="28">
        <f t="shared" si="1"/>
        <v>5312.64</v>
      </c>
      <c r="H26" s="30">
        <v>1</v>
      </c>
      <c r="I26" s="28">
        <f t="shared" si="2"/>
        <v>5312.64</v>
      </c>
      <c r="J26" s="29">
        <v>1</v>
      </c>
      <c r="K26" s="28">
        <f t="shared" si="3"/>
        <v>5312.64</v>
      </c>
      <c r="L26" s="27">
        <f t="shared" si="4"/>
        <v>442.72</v>
      </c>
      <c r="M26" s="26">
        <f t="shared" si="5"/>
        <v>16</v>
      </c>
      <c r="N26" s="25"/>
      <c r="P26" s="66">
        <v>24</v>
      </c>
      <c r="S26" s="64">
        <f t="shared" si="6"/>
        <v>0</v>
      </c>
      <c r="T26" s="64">
        <f t="shared" si="7"/>
        <v>0</v>
      </c>
      <c r="U26" s="65">
        <f t="shared" si="8"/>
        <v>0</v>
      </c>
      <c r="V26" s="64">
        <f t="shared" si="9"/>
        <v>0</v>
      </c>
      <c r="W26" s="64"/>
    </row>
    <row r="27" spans="1:27" x14ac:dyDescent="0.2">
      <c r="A27" s="35"/>
      <c r="B27" s="34" t="s">
        <v>62</v>
      </c>
      <c r="C27" s="44">
        <v>54.6</v>
      </c>
      <c r="D27" s="33" t="s">
        <v>60</v>
      </c>
      <c r="E27" s="32">
        <v>5</v>
      </c>
      <c r="F27" s="31">
        <f t="shared" si="0"/>
        <v>192</v>
      </c>
      <c r="G27" s="28">
        <f t="shared" si="1"/>
        <v>10483.200000000001</v>
      </c>
      <c r="H27" s="30">
        <v>1</v>
      </c>
      <c r="I27" s="28">
        <f t="shared" si="2"/>
        <v>10483.200000000001</v>
      </c>
      <c r="J27" s="29">
        <v>1</v>
      </c>
      <c r="K27" s="28">
        <f t="shared" si="3"/>
        <v>10483.200000000001</v>
      </c>
      <c r="L27" s="27">
        <f t="shared" si="4"/>
        <v>873.6</v>
      </c>
      <c r="M27" s="26">
        <f t="shared" si="5"/>
        <v>16</v>
      </c>
      <c r="N27" s="25"/>
      <c r="P27" s="66">
        <v>25</v>
      </c>
      <c r="S27" s="64">
        <f t="shared" si="6"/>
        <v>0</v>
      </c>
      <c r="T27" s="64">
        <f t="shared" si="7"/>
        <v>0</v>
      </c>
      <c r="U27" s="65">
        <f t="shared" si="8"/>
        <v>0</v>
      </c>
      <c r="V27" s="64">
        <f t="shared" si="9"/>
        <v>0</v>
      </c>
      <c r="W27" s="64"/>
    </row>
    <row r="28" spans="1:27" ht="13.5" thickBot="1" x14ac:dyDescent="0.25">
      <c r="A28" s="35"/>
      <c r="B28" s="34" t="s">
        <v>61</v>
      </c>
      <c r="C28" s="44">
        <v>65.400000000000006</v>
      </c>
      <c r="D28" s="33" t="s">
        <v>60</v>
      </c>
      <c r="E28" s="32">
        <v>5</v>
      </c>
      <c r="F28" s="31">
        <f t="shared" si="0"/>
        <v>192</v>
      </c>
      <c r="G28" s="28">
        <f t="shared" si="1"/>
        <v>12556.800000000001</v>
      </c>
      <c r="H28" s="30">
        <v>1</v>
      </c>
      <c r="I28" s="28">
        <f t="shared" si="2"/>
        <v>12556.800000000001</v>
      </c>
      <c r="J28" s="29">
        <v>1</v>
      </c>
      <c r="K28" s="28">
        <f t="shared" si="3"/>
        <v>12556.800000000001</v>
      </c>
      <c r="L28" s="27">
        <f t="shared" si="4"/>
        <v>1046.4000000000001</v>
      </c>
      <c r="M28" s="26">
        <f t="shared" si="5"/>
        <v>16</v>
      </c>
      <c r="N28" s="25"/>
      <c r="P28" s="63"/>
      <c r="Q28" s="62"/>
      <c r="R28" s="62"/>
      <c r="S28" s="61">
        <f>SUM(S3:S27)</f>
        <v>1962.68</v>
      </c>
      <c r="T28" s="61">
        <f>SUM(T3:T27)</f>
        <v>316254.08000000002</v>
      </c>
      <c r="U28" s="61">
        <f>SUM(U3:U27)</f>
        <v>26354.506666666668</v>
      </c>
      <c r="V28" s="60">
        <f>SUM(V3:V27)</f>
        <v>26354.5</v>
      </c>
      <c r="W28" s="60">
        <f>SUM(W3:W27)</f>
        <v>0</v>
      </c>
    </row>
    <row r="29" spans="1:27" x14ac:dyDescent="0.2">
      <c r="A29" s="35"/>
      <c r="B29" s="34" t="s">
        <v>59</v>
      </c>
      <c r="C29" s="26">
        <v>10</v>
      </c>
      <c r="D29" s="55" t="s">
        <v>58</v>
      </c>
      <c r="E29" s="32">
        <v>0</v>
      </c>
      <c r="F29" s="31">
        <f t="shared" si="0"/>
        <v>0</v>
      </c>
      <c r="G29" s="28">
        <f t="shared" si="1"/>
        <v>0</v>
      </c>
      <c r="H29" s="30">
        <v>1</v>
      </c>
      <c r="I29" s="28">
        <f t="shared" si="2"/>
        <v>0</v>
      </c>
      <c r="J29" s="29">
        <v>1</v>
      </c>
      <c r="K29" s="28">
        <f t="shared" si="3"/>
        <v>0</v>
      </c>
      <c r="L29" s="27">
        <f t="shared" si="4"/>
        <v>0</v>
      </c>
      <c r="M29" s="26">
        <f t="shared" si="5"/>
        <v>0</v>
      </c>
      <c r="N29" s="25"/>
    </row>
    <row r="30" spans="1:27" ht="45" x14ac:dyDescent="0.2">
      <c r="A30" s="35"/>
      <c r="B30" s="59" t="s">
        <v>57</v>
      </c>
      <c r="C30" s="58">
        <v>1215</v>
      </c>
      <c r="D30" s="57" t="s">
        <v>56</v>
      </c>
      <c r="E30" s="40">
        <v>5</v>
      </c>
      <c r="F30" s="31">
        <f t="shared" si="0"/>
        <v>192</v>
      </c>
      <c r="G30" s="28">
        <f t="shared" si="1"/>
        <v>233280</v>
      </c>
      <c r="H30" s="30">
        <v>1</v>
      </c>
      <c r="I30" s="28">
        <f t="shared" si="2"/>
        <v>233280</v>
      </c>
      <c r="J30" s="29">
        <v>1</v>
      </c>
      <c r="K30" s="28">
        <f t="shared" si="3"/>
        <v>233280</v>
      </c>
      <c r="L30" s="27">
        <f t="shared" si="4"/>
        <v>19440</v>
      </c>
      <c r="M30" s="26">
        <f t="shared" si="5"/>
        <v>16</v>
      </c>
      <c r="N30" s="56" t="s">
        <v>55</v>
      </c>
    </row>
    <row r="31" spans="1:27" x14ac:dyDescent="0.2">
      <c r="A31" s="35"/>
      <c r="B31" s="34" t="s">
        <v>54</v>
      </c>
      <c r="C31" s="26">
        <v>270</v>
      </c>
      <c r="D31" s="55" t="s">
        <v>53</v>
      </c>
      <c r="E31" s="32"/>
      <c r="F31" s="31">
        <f t="shared" si="0"/>
        <v>0</v>
      </c>
      <c r="G31" s="28">
        <f t="shared" si="1"/>
        <v>0</v>
      </c>
      <c r="H31" s="30">
        <v>1</v>
      </c>
      <c r="I31" s="28">
        <f t="shared" si="2"/>
        <v>0</v>
      </c>
      <c r="J31" s="29">
        <v>1</v>
      </c>
      <c r="K31" s="28">
        <f t="shared" si="3"/>
        <v>0</v>
      </c>
      <c r="L31" s="27">
        <f t="shared" si="4"/>
        <v>0</v>
      </c>
      <c r="M31" s="26">
        <f t="shared" si="5"/>
        <v>0</v>
      </c>
      <c r="N31" s="25" t="s">
        <v>52</v>
      </c>
    </row>
    <row r="32" spans="1:27" x14ac:dyDescent="0.2">
      <c r="A32" s="35"/>
      <c r="B32" s="34"/>
      <c r="C32" s="26"/>
      <c r="D32" s="33"/>
      <c r="E32" s="32"/>
      <c r="F32" s="31"/>
      <c r="G32" s="28"/>
      <c r="H32" s="30"/>
      <c r="I32" s="28"/>
      <c r="J32" s="29"/>
      <c r="K32" s="28"/>
      <c r="L32" s="27"/>
      <c r="M32" s="26"/>
      <c r="N32" s="25"/>
    </row>
    <row r="33" spans="1:15" hidden="1" x14ac:dyDescent="0.2">
      <c r="A33" s="35"/>
      <c r="B33" s="34"/>
      <c r="C33" s="26"/>
      <c r="D33" s="33"/>
      <c r="E33" s="32"/>
      <c r="F33" s="31"/>
      <c r="G33" s="28"/>
      <c r="H33" s="30"/>
      <c r="I33" s="28"/>
      <c r="J33" s="29"/>
      <c r="K33" s="28"/>
      <c r="L33" s="27"/>
      <c r="M33" s="26"/>
      <c r="N33" s="39"/>
    </row>
    <row r="34" spans="1:15" hidden="1" x14ac:dyDescent="0.2">
      <c r="A34" s="35"/>
      <c r="B34" s="34"/>
      <c r="C34" s="26"/>
      <c r="D34" s="33"/>
      <c r="E34" s="32"/>
      <c r="F34" s="31"/>
      <c r="G34" s="28"/>
      <c r="H34" s="30"/>
      <c r="I34" s="28"/>
      <c r="J34" s="29"/>
      <c r="K34" s="28"/>
      <c r="L34" s="27"/>
      <c r="M34" s="26"/>
      <c r="N34" s="25"/>
    </row>
    <row r="35" spans="1:15" hidden="1" x14ac:dyDescent="0.2">
      <c r="A35" s="35"/>
      <c r="B35" s="34"/>
      <c r="C35" s="26"/>
      <c r="D35" s="33"/>
      <c r="E35" s="32"/>
      <c r="F35" s="31"/>
      <c r="G35" s="28"/>
      <c r="H35" s="30"/>
      <c r="I35" s="28"/>
      <c r="J35" s="29"/>
      <c r="K35" s="28"/>
      <c r="L35" s="27"/>
      <c r="M35" s="26"/>
      <c r="N35" s="25"/>
    </row>
    <row r="36" spans="1:15" hidden="1" x14ac:dyDescent="0.2">
      <c r="A36" s="35"/>
      <c r="B36" s="34"/>
      <c r="C36" s="26"/>
      <c r="D36" s="33"/>
      <c r="E36" s="32"/>
      <c r="F36" s="31"/>
      <c r="G36" s="28"/>
      <c r="H36" s="30"/>
      <c r="I36" s="28"/>
      <c r="J36" s="29"/>
      <c r="K36" s="28"/>
      <c r="L36" s="27"/>
      <c r="M36" s="26"/>
      <c r="N36" s="25"/>
    </row>
    <row r="37" spans="1:15" hidden="1" x14ac:dyDescent="0.2">
      <c r="A37" s="35"/>
      <c r="B37" s="34"/>
      <c r="C37" s="26"/>
      <c r="D37" s="33"/>
      <c r="E37" s="32"/>
      <c r="F37" s="31"/>
      <c r="G37" s="28"/>
      <c r="H37" s="30"/>
      <c r="I37" s="28"/>
      <c r="J37" s="29"/>
      <c r="K37" s="28"/>
      <c r="L37" s="27"/>
      <c r="M37" s="26"/>
      <c r="N37" s="25"/>
    </row>
    <row r="38" spans="1:15" hidden="1" x14ac:dyDescent="0.2">
      <c r="A38" s="35"/>
      <c r="B38" s="34"/>
      <c r="C38" s="26"/>
      <c r="D38" s="33"/>
      <c r="E38" s="32"/>
      <c r="F38" s="31"/>
      <c r="G38" s="28"/>
      <c r="H38" s="30"/>
      <c r="I38" s="28"/>
      <c r="J38" s="29"/>
      <c r="K38" s="28"/>
      <c r="L38" s="27"/>
      <c r="M38" s="26"/>
      <c r="N38" s="25"/>
    </row>
    <row r="39" spans="1:15" hidden="1" x14ac:dyDescent="0.2">
      <c r="A39" s="35"/>
      <c r="B39" s="34"/>
      <c r="C39" s="26"/>
      <c r="D39" s="33"/>
      <c r="E39" s="32"/>
      <c r="F39" s="31"/>
      <c r="G39" s="28"/>
      <c r="H39" s="30"/>
      <c r="I39" s="28"/>
      <c r="J39" s="29"/>
      <c r="K39" s="28"/>
      <c r="L39" s="27"/>
      <c r="M39" s="26"/>
      <c r="N39" s="25"/>
    </row>
    <row r="40" spans="1:15" hidden="1" x14ac:dyDescent="0.2">
      <c r="A40" s="35"/>
      <c r="B40" s="34"/>
      <c r="C40" s="26"/>
      <c r="D40" s="33"/>
      <c r="E40" s="32"/>
      <c r="F40" s="31"/>
      <c r="G40" s="28"/>
      <c r="H40" s="30"/>
      <c r="I40" s="28"/>
      <c r="J40" s="29"/>
      <c r="K40" s="28"/>
      <c r="L40" s="27"/>
      <c r="M40" s="26"/>
      <c r="N40" s="25"/>
    </row>
    <row r="41" spans="1:15" hidden="1" x14ac:dyDescent="0.2">
      <c r="A41" s="35"/>
      <c r="B41" s="34"/>
      <c r="C41" s="26"/>
      <c r="D41" s="33"/>
      <c r="E41" s="32"/>
      <c r="F41" s="31"/>
      <c r="G41" s="28"/>
      <c r="H41" s="30"/>
      <c r="I41" s="28"/>
      <c r="J41" s="29"/>
      <c r="K41" s="28"/>
      <c r="L41" s="27"/>
      <c r="M41" s="26"/>
      <c r="N41" s="25"/>
    </row>
    <row r="42" spans="1:15" hidden="1" x14ac:dyDescent="0.2">
      <c r="A42" s="35"/>
      <c r="B42" s="34"/>
      <c r="C42" s="26"/>
      <c r="D42" s="33"/>
      <c r="E42" s="32"/>
      <c r="F42" s="31"/>
      <c r="G42" s="28"/>
      <c r="H42" s="30"/>
      <c r="I42" s="28"/>
      <c r="J42" s="29"/>
      <c r="K42" s="28"/>
      <c r="L42" s="27"/>
      <c r="M42" s="26"/>
      <c r="N42" s="25"/>
    </row>
    <row r="43" spans="1:15" hidden="1" x14ac:dyDescent="0.2">
      <c r="A43" s="35"/>
      <c r="B43" s="34"/>
      <c r="C43" s="26"/>
      <c r="D43" s="33"/>
      <c r="E43" s="32"/>
      <c r="F43" s="31"/>
      <c r="G43" s="28"/>
      <c r="H43" s="30"/>
      <c r="I43" s="28"/>
      <c r="J43" s="29"/>
      <c r="K43" s="28"/>
      <c r="L43" s="27"/>
      <c r="M43" s="26"/>
      <c r="N43" s="25"/>
    </row>
    <row r="44" spans="1:15" hidden="1" x14ac:dyDescent="0.2">
      <c r="A44" s="35"/>
      <c r="B44" s="34"/>
      <c r="C44" s="26"/>
      <c r="D44" s="33"/>
      <c r="E44" s="32"/>
      <c r="F44" s="31"/>
      <c r="G44" s="28"/>
      <c r="H44" s="30"/>
      <c r="I44" s="28"/>
      <c r="J44" s="29"/>
      <c r="K44" s="28"/>
      <c r="L44" s="27"/>
      <c r="M44" s="26"/>
      <c r="N44" s="25"/>
    </row>
    <row r="45" spans="1:15" hidden="1" x14ac:dyDescent="0.2">
      <c r="A45" s="35"/>
      <c r="B45" s="34"/>
      <c r="C45" s="26"/>
      <c r="D45" s="33"/>
      <c r="E45" s="32"/>
      <c r="F45" s="31"/>
      <c r="G45" s="28"/>
      <c r="H45" s="30"/>
      <c r="I45" s="28"/>
      <c r="J45" s="29"/>
      <c r="K45" s="28"/>
      <c r="L45" s="27"/>
      <c r="M45" s="26"/>
      <c r="N45" s="25"/>
    </row>
    <row r="46" spans="1:15" hidden="1" x14ac:dyDescent="0.2">
      <c r="A46" s="35"/>
      <c r="B46" s="34"/>
      <c r="C46" s="26"/>
      <c r="D46" s="33"/>
      <c r="E46" s="32"/>
      <c r="F46" s="31"/>
      <c r="G46" s="28"/>
      <c r="H46" s="30"/>
      <c r="I46" s="28"/>
      <c r="J46" s="29"/>
      <c r="K46" s="28"/>
      <c r="L46" s="27"/>
      <c r="M46" s="26"/>
      <c r="N46" s="38"/>
      <c r="O46" s="9"/>
    </row>
    <row r="47" spans="1:15" hidden="1" x14ac:dyDescent="0.2">
      <c r="A47" s="35"/>
      <c r="B47" s="34"/>
      <c r="C47" s="26"/>
      <c r="D47" s="33"/>
      <c r="E47" s="32"/>
      <c r="F47" s="31"/>
      <c r="G47" s="28"/>
      <c r="H47" s="30"/>
      <c r="I47" s="28"/>
      <c r="J47" s="29"/>
      <c r="K47" s="28"/>
      <c r="L47" s="27"/>
      <c r="M47" s="26"/>
      <c r="N47" s="25"/>
    </row>
    <row r="48" spans="1:15" hidden="1" x14ac:dyDescent="0.2">
      <c r="A48" s="35"/>
      <c r="B48" s="34"/>
      <c r="C48" s="26"/>
      <c r="D48" s="33"/>
      <c r="E48" s="32"/>
      <c r="F48" s="31"/>
      <c r="G48" s="28"/>
      <c r="H48" s="30"/>
      <c r="I48" s="28"/>
      <c r="J48" s="29"/>
      <c r="K48" s="28"/>
      <c r="L48" s="27"/>
      <c r="M48" s="26"/>
      <c r="N48" s="25"/>
    </row>
    <row r="49" spans="1:14" hidden="1" x14ac:dyDescent="0.2">
      <c r="A49" s="35"/>
      <c r="B49" s="34"/>
      <c r="C49" s="26"/>
      <c r="D49" s="33"/>
      <c r="E49" s="32"/>
      <c r="F49" s="31"/>
      <c r="G49" s="28"/>
      <c r="H49" s="30"/>
      <c r="I49" s="28"/>
      <c r="J49" s="29"/>
      <c r="K49" s="28"/>
      <c r="L49" s="27"/>
      <c r="M49" s="26"/>
      <c r="N49" s="25"/>
    </row>
    <row r="50" spans="1:14" hidden="1" x14ac:dyDescent="0.2">
      <c r="A50" s="35"/>
      <c r="B50" s="34"/>
      <c r="C50" s="26"/>
      <c r="D50" s="33"/>
      <c r="E50" s="32"/>
      <c r="F50" s="31"/>
      <c r="G50" s="28"/>
      <c r="H50" s="30"/>
      <c r="I50" s="28"/>
      <c r="J50" s="29"/>
      <c r="K50" s="28"/>
      <c r="L50" s="27"/>
      <c r="M50" s="26"/>
      <c r="N50" s="25"/>
    </row>
    <row r="51" spans="1:14" hidden="1" x14ac:dyDescent="0.2">
      <c r="A51" s="35"/>
      <c r="B51" s="34"/>
      <c r="C51" s="26"/>
      <c r="D51" s="33"/>
      <c r="E51" s="32"/>
      <c r="F51" s="31"/>
      <c r="G51" s="28"/>
      <c r="H51" s="30"/>
      <c r="I51" s="28"/>
      <c r="J51" s="29"/>
      <c r="K51" s="28"/>
      <c r="L51" s="27"/>
      <c r="M51" s="26"/>
      <c r="N51" s="25"/>
    </row>
    <row r="52" spans="1:14" hidden="1" x14ac:dyDescent="0.2">
      <c r="A52" s="35"/>
      <c r="B52" s="34"/>
      <c r="C52" s="26"/>
      <c r="D52" s="33"/>
      <c r="E52" s="32"/>
      <c r="F52" s="31"/>
      <c r="G52" s="28"/>
      <c r="H52" s="30"/>
      <c r="I52" s="28"/>
      <c r="J52" s="29"/>
      <c r="K52" s="28"/>
      <c r="L52" s="27"/>
      <c r="M52" s="26"/>
      <c r="N52" s="25"/>
    </row>
    <row r="53" spans="1:14" hidden="1" x14ac:dyDescent="0.2">
      <c r="A53" s="35"/>
      <c r="B53" s="34"/>
      <c r="C53" s="26"/>
      <c r="D53" s="33"/>
      <c r="E53" s="32"/>
      <c r="F53" s="31"/>
      <c r="G53" s="28"/>
      <c r="H53" s="30"/>
      <c r="I53" s="28"/>
      <c r="J53" s="29"/>
      <c r="K53" s="28"/>
      <c r="L53" s="27"/>
      <c r="M53" s="26"/>
      <c r="N53" s="25"/>
    </row>
    <row r="54" spans="1:14" hidden="1" x14ac:dyDescent="0.2">
      <c r="A54" s="35"/>
      <c r="B54" s="34"/>
      <c r="C54" s="26"/>
      <c r="D54" s="33"/>
      <c r="E54" s="32"/>
      <c r="F54" s="31"/>
      <c r="G54" s="28"/>
      <c r="H54" s="30"/>
      <c r="I54" s="28"/>
      <c r="J54" s="29"/>
      <c r="K54" s="28"/>
      <c r="L54" s="27"/>
      <c r="M54" s="26"/>
      <c r="N54" s="25"/>
    </row>
    <row r="55" spans="1:14" hidden="1" x14ac:dyDescent="0.2">
      <c r="A55" s="35"/>
      <c r="B55" s="34"/>
      <c r="C55" s="26"/>
      <c r="D55" s="33"/>
      <c r="E55" s="32"/>
      <c r="F55" s="31"/>
      <c r="G55" s="28"/>
      <c r="H55" s="30"/>
      <c r="I55" s="28"/>
      <c r="J55" s="29"/>
      <c r="K55" s="28"/>
      <c r="L55" s="27"/>
      <c r="M55" s="26"/>
      <c r="N55" s="25"/>
    </row>
    <row r="56" spans="1:14" hidden="1" x14ac:dyDescent="0.2">
      <c r="A56" s="35"/>
      <c r="B56" s="34"/>
      <c r="C56" s="26"/>
      <c r="D56" s="33"/>
      <c r="E56" s="32"/>
      <c r="F56" s="31"/>
      <c r="G56" s="28"/>
      <c r="H56" s="30"/>
      <c r="I56" s="28"/>
      <c r="J56" s="29"/>
      <c r="K56" s="28"/>
      <c r="L56" s="27"/>
      <c r="M56" s="26"/>
      <c r="N56" s="25"/>
    </row>
    <row r="57" spans="1:14" hidden="1" x14ac:dyDescent="0.2">
      <c r="A57" s="35"/>
      <c r="B57" s="34"/>
      <c r="C57" s="26"/>
      <c r="D57" s="33"/>
      <c r="E57" s="32"/>
      <c r="F57" s="31"/>
      <c r="G57" s="28"/>
      <c r="H57" s="30"/>
      <c r="I57" s="28"/>
      <c r="J57" s="29"/>
      <c r="K57" s="28"/>
      <c r="L57" s="27"/>
      <c r="M57" s="26"/>
      <c r="N57" s="25"/>
    </row>
    <row r="58" spans="1:14" hidden="1" x14ac:dyDescent="0.2">
      <c r="A58" s="35"/>
      <c r="B58" s="34"/>
      <c r="C58" s="26"/>
      <c r="D58" s="33"/>
      <c r="E58" s="32"/>
      <c r="F58" s="31"/>
      <c r="G58" s="28"/>
      <c r="H58" s="30"/>
      <c r="I58" s="28"/>
      <c r="J58" s="29"/>
      <c r="K58" s="28"/>
      <c r="L58" s="27"/>
      <c r="M58" s="26"/>
      <c r="N58" s="25"/>
    </row>
    <row r="59" spans="1:14" hidden="1" x14ac:dyDescent="0.2">
      <c r="A59" s="35"/>
      <c r="B59" s="34"/>
      <c r="C59" s="26"/>
      <c r="D59" s="33"/>
      <c r="E59" s="32"/>
      <c r="F59" s="31"/>
      <c r="G59" s="28"/>
      <c r="H59" s="30"/>
      <c r="I59" s="28"/>
      <c r="J59" s="29"/>
      <c r="K59" s="28"/>
      <c r="L59" s="27"/>
      <c r="M59" s="26"/>
      <c r="N59" s="25"/>
    </row>
    <row r="60" spans="1:14" hidden="1" x14ac:dyDescent="0.2">
      <c r="A60" s="35"/>
      <c r="B60" s="34"/>
      <c r="C60" s="26"/>
      <c r="D60" s="33"/>
      <c r="E60" s="32"/>
      <c r="F60" s="31"/>
      <c r="G60" s="28"/>
      <c r="H60" s="30"/>
      <c r="I60" s="28"/>
      <c r="J60" s="29"/>
      <c r="K60" s="28"/>
      <c r="L60" s="27"/>
      <c r="M60" s="26"/>
      <c r="N60" s="25"/>
    </row>
    <row r="61" spans="1:14" hidden="1" x14ac:dyDescent="0.2">
      <c r="A61" s="35"/>
      <c r="B61" s="34"/>
      <c r="C61" s="26"/>
      <c r="D61" s="33"/>
      <c r="E61" s="32"/>
      <c r="F61" s="31"/>
      <c r="G61" s="28"/>
      <c r="H61" s="30"/>
      <c r="I61" s="28"/>
      <c r="J61" s="29"/>
      <c r="K61" s="28"/>
      <c r="L61" s="27"/>
      <c r="M61" s="26"/>
      <c r="N61" s="25"/>
    </row>
    <row r="62" spans="1:14" hidden="1" x14ac:dyDescent="0.2">
      <c r="A62" s="35"/>
      <c r="B62" s="34"/>
      <c r="C62" s="26"/>
      <c r="D62" s="33"/>
      <c r="E62" s="32"/>
      <c r="F62" s="31"/>
      <c r="G62" s="28"/>
      <c r="H62" s="30"/>
      <c r="I62" s="28"/>
      <c r="J62" s="29"/>
      <c r="K62" s="28"/>
      <c r="L62" s="27"/>
      <c r="M62" s="26"/>
      <c r="N62" s="25"/>
    </row>
    <row r="63" spans="1:14" hidden="1" x14ac:dyDescent="0.2">
      <c r="A63" s="35"/>
      <c r="B63" s="51"/>
      <c r="C63" s="42"/>
      <c r="D63" s="41"/>
      <c r="E63" s="40"/>
      <c r="F63" s="31"/>
      <c r="G63" s="28"/>
      <c r="H63" s="30"/>
      <c r="I63" s="28"/>
      <c r="J63" s="29"/>
      <c r="K63" s="28"/>
      <c r="L63" s="27"/>
      <c r="M63" s="26"/>
      <c r="N63" s="25"/>
    </row>
    <row r="64" spans="1:14" hidden="1" x14ac:dyDescent="0.2">
      <c r="A64" s="35"/>
      <c r="B64" s="34"/>
      <c r="C64" s="26"/>
      <c r="D64" s="33"/>
      <c r="E64" s="32"/>
      <c r="F64" s="31"/>
      <c r="G64" s="28"/>
      <c r="H64" s="30"/>
      <c r="I64" s="28"/>
      <c r="J64" s="29"/>
      <c r="K64" s="28"/>
      <c r="L64" s="27"/>
      <c r="M64" s="26"/>
      <c r="N64" s="25"/>
    </row>
    <row r="65" spans="1:15" hidden="1" x14ac:dyDescent="0.2">
      <c r="A65" s="35"/>
      <c r="B65" s="43"/>
      <c r="C65" s="42"/>
      <c r="D65" s="41"/>
      <c r="E65" s="40"/>
      <c r="F65" s="31"/>
      <c r="G65" s="28"/>
      <c r="H65" s="30"/>
      <c r="I65" s="28"/>
      <c r="J65" s="29"/>
      <c r="K65" s="28"/>
      <c r="L65" s="27"/>
      <c r="M65" s="26"/>
      <c r="N65" s="39"/>
    </row>
    <row r="66" spans="1:15" hidden="1" x14ac:dyDescent="0.2">
      <c r="A66" s="35"/>
      <c r="B66" s="34"/>
      <c r="C66" s="26"/>
      <c r="D66" s="33"/>
      <c r="E66" s="32"/>
      <c r="F66" s="31"/>
      <c r="G66" s="28"/>
      <c r="H66" s="30"/>
      <c r="I66" s="28"/>
      <c r="J66" s="29"/>
      <c r="K66" s="28"/>
      <c r="L66" s="27"/>
      <c r="M66" s="26"/>
      <c r="N66" s="25"/>
    </row>
    <row r="67" spans="1:15" hidden="1" x14ac:dyDescent="0.2">
      <c r="A67" s="35"/>
      <c r="B67" s="34"/>
      <c r="C67" s="26"/>
      <c r="D67" s="33"/>
      <c r="E67" s="32"/>
      <c r="F67" s="31"/>
      <c r="G67" s="28"/>
      <c r="H67" s="30"/>
      <c r="I67" s="28"/>
      <c r="J67" s="29"/>
      <c r="K67" s="28"/>
      <c r="L67" s="27"/>
      <c r="M67" s="26"/>
      <c r="N67" s="25"/>
    </row>
    <row r="68" spans="1:15" hidden="1" x14ac:dyDescent="0.2">
      <c r="A68" s="35"/>
      <c r="B68" s="34"/>
      <c r="C68" s="26"/>
      <c r="D68" s="33"/>
      <c r="E68" s="32"/>
      <c r="F68" s="31"/>
      <c r="G68" s="28"/>
      <c r="H68" s="30"/>
      <c r="I68" s="28"/>
      <c r="J68" s="29"/>
      <c r="K68" s="28"/>
      <c r="L68" s="27"/>
      <c r="M68" s="26"/>
      <c r="N68" s="25"/>
    </row>
    <row r="69" spans="1:15" hidden="1" x14ac:dyDescent="0.2">
      <c r="A69" s="35"/>
      <c r="B69" s="34"/>
      <c r="C69" s="26"/>
      <c r="D69" s="33"/>
      <c r="E69" s="32"/>
      <c r="F69" s="31"/>
      <c r="G69" s="28"/>
      <c r="H69" s="30"/>
      <c r="I69" s="28"/>
      <c r="J69" s="29"/>
      <c r="K69" s="28"/>
      <c r="L69" s="27"/>
      <c r="M69" s="26"/>
      <c r="N69" s="25"/>
    </row>
    <row r="70" spans="1:15" hidden="1" x14ac:dyDescent="0.2">
      <c r="A70" s="35"/>
      <c r="B70" s="34"/>
      <c r="C70" s="26"/>
      <c r="D70" s="33"/>
      <c r="E70" s="32"/>
      <c r="F70" s="31"/>
      <c r="G70" s="28"/>
      <c r="H70" s="30"/>
      <c r="I70" s="28"/>
      <c r="J70" s="29"/>
      <c r="K70" s="28"/>
      <c r="L70" s="27"/>
      <c r="M70" s="26"/>
      <c r="N70" s="25"/>
    </row>
    <row r="71" spans="1:15" hidden="1" x14ac:dyDescent="0.2">
      <c r="A71" s="35"/>
      <c r="B71" s="34"/>
      <c r="C71" s="26"/>
      <c r="D71" s="33"/>
      <c r="E71" s="32"/>
      <c r="F71" s="31"/>
      <c r="G71" s="28"/>
      <c r="H71" s="30"/>
      <c r="I71" s="28"/>
      <c r="J71" s="29"/>
      <c r="K71" s="28"/>
      <c r="L71" s="27"/>
      <c r="M71" s="26"/>
      <c r="N71" s="25"/>
    </row>
    <row r="72" spans="1:15" hidden="1" x14ac:dyDescent="0.2">
      <c r="A72" s="35"/>
      <c r="B72" s="34"/>
      <c r="C72" s="26"/>
      <c r="D72" s="33"/>
      <c r="E72" s="32"/>
      <c r="F72" s="31"/>
      <c r="G72" s="28"/>
      <c r="H72" s="30"/>
      <c r="I72" s="28"/>
      <c r="J72" s="29"/>
      <c r="K72" s="28"/>
      <c r="L72" s="27"/>
      <c r="M72" s="26"/>
      <c r="N72" s="25"/>
    </row>
    <row r="73" spans="1:15" hidden="1" x14ac:dyDescent="0.2">
      <c r="A73" s="35"/>
      <c r="B73" s="34"/>
      <c r="C73" s="26"/>
      <c r="D73" s="33"/>
      <c r="E73" s="32"/>
      <c r="F73" s="31"/>
      <c r="G73" s="28"/>
      <c r="H73" s="30"/>
      <c r="I73" s="28"/>
      <c r="J73" s="29"/>
      <c r="K73" s="28"/>
      <c r="L73" s="27"/>
      <c r="M73" s="26"/>
      <c r="N73" s="25"/>
    </row>
    <row r="74" spans="1:15" hidden="1" x14ac:dyDescent="0.2">
      <c r="A74" s="35"/>
      <c r="B74" s="34"/>
      <c r="C74" s="26"/>
      <c r="D74" s="33"/>
      <c r="E74" s="32"/>
      <c r="F74" s="31"/>
      <c r="G74" s="28"/>
      <c r="H74" s="30"/>
      <c r="I74" s="28"/>
      <c r="J74" s="29"/>
      <c r="K74" s="28"/>
      <c r="L74" s="27"/>
      <c r="M74" s="26"/>
      <c r="N74" s="25"/>
    </row>
    <row r="75" spans="1:15" hidden="1" x14ac:dyDescent="0.2">
      <c r="A75" s="35"/>
      <c r="B75" s="34"/>
      <c r="C75" s="26"/>
      <c r="D75" s="33"/>
      <c r="E75" s="32"/>
      <c r="F75" s="31"/>
      <c r="G75" s="28"/>
      <c r="H75" s="30"/>
      <c r="I75" s="28"/>
      <c r="J75" s="29"/>
      <c r="K75" s="28"/>
      <c r="L75" s="27"/>
      <c r="M75" s="26"/>
      <c r="N75" s="25"/>
    </row>
    <row r="76" spans="1:15" hidden="1" x14ac:dyDescent="0.2">
      <c r="A76" s="35"/>
      <c r="B76" s="34"/>
      <c r="C76" s="26"/>
      <c r="D76" s="33"/>
      <c r="E76" s="32"/>
      <c r="F76" s="31"/>
      <c r="G76" s="28"/>
      <c r="H76" s="30"/>
      <c r="I76" s="28"/>
      <c r="J76" s="29"/>
      <c r="K76" s="28"/>
      <c r="L76" s="27"/>
      <c r="M76" s="26"/>
      <c r="N76" s="25"/>
    </row>
    <row r="77" spans="1:15" hidden="1" x14ac:dyDescent="0.2">
      <c r="A77" s="35"/>
      <c r="B77" s="50"/>
      <c r="C77" s="26"/>
      <c r="D77" s="33"/>
      <c r="E77" s="32"/>
      <c r="F77" s="31"/>
      <c r="G77" s="28"/>
      <c r="H77" s="30"/>
      <c r="I77" s="28"/>
      <c r="J77" s="29"/>
      <c r="K77" s="28"/>
      <c r="L77" s="27"/>
      <c r="M77" s="26"/>
      <c r="N77" s="25"/>
    </row>
    <row r="78" spans="1:15" hidden="1" x14ac:dyDescent="0.2">
      <c r="A78" s="35"/>
      <c r="B78" s="50"/>
      <c r="C78" s="26"/>
      <c r="D78" s="33"/>
      <c r="E78" s="32"/>
      <c r="F78" s="31"/>
      <c r="G78" s="28"/>
      <c r="H78" s="30"/>
      <c r="I78" s="28"/>
      <c r="J78" s="29"/>
      <c r="K78" s="28"/>
      <c r="L78" s="27"/>
      <c r="M78" s="26"/>
      <c r="N78" s="38"/>
      <c r="O78" s="9"/>
    </row>
    <row r="79" spans="1:15" hidden="1" x14ac:dyDescent="0.2">
      <c r="A79" s="35"/>
      <c r="B79" s="34"/>
      <c r="C79" s="26"/>
      <c r="D79" s="33"/>
      <c r="E79" s="32"/>
      <c r="F79" s="31"/>
      <c r="G79" s="28"/>
      <c r="H79" s="30"/>
      <c r="I79" s="28"/>
      <c r="J79" s="29"/>
      <c r="K79" s="28"/>
      <c r="L79" s="27"/>
      <c r="M79" s="26"/>
      <c r="N79" s="25"/>
    </row>
    <row r="80" spans="1:15" hidden="1" x14ac:dyDescent="0.2">
      <c r="A80" s="35"/>
      <c r="B80" s="34"/>
      <c r="C80" s="26"/>
      <c r="D80" s="33"/>
      <c r="E80" s="32"/>
      <c r="F80" s="31"/>
      <c r="G80" s="28"/>
      <c r="H80" s="30"/>
      <c r="I80" s="28"/>
      <c r="J80" s="29"/>
      <c r="K80" s="28"/>
      <c r="L80" s="27"/>
      <c r="M80" s="26"/>
      <c r="N80" s="25"/>
    </row>
    <row r="81" spans="1:14" hidden="1" x14ac:dyDescent="0.2">
      <c r="A81" s="35"/>
      <c r="B81" s="34"/>
      <c r="C81" s="26"/>
      <c r="D81" s="33"/>
      <c r="E81" s="32"/>
      <c r="F81" s="31"/>
      <c r="G81" s="28"/>
      <c r="H81" s="30"/>
      <c r="I81" s="28"/>
      <c r="J81" s="29"/>
      <c r="K81" s="28"/>
      <c r="L81" s="27"/>
      <c r="M81" s="26"/>
      <c r="N81" s="25"/>
    </row>
    <row r="82" spans="1:14" hidden="1" x14ac:dyDescent="0.2">
      <c r="A82" s="35"/>
      <c r="B82" s="34"/>
      <c r="C82" s="26"/>
      <c r="D82" s="33"/>
      <c r="E82" s="32"/>
      <c r="F82" s="31"/>
      <c r="G82" s="28"/>
      <c r="H82" s="30"/>
      <c r="I82" s="28"/>
      <c r="J82" s="29"/>
      <c r="K82" s="28"/>
      <c r="L82" s="27"/>
      <c r="M82" s="26"/>
      <c r="N82" s="25"/>
    </row>
    <row r="83" spans="1:14" hidden="1" x14ac:dyDescent="0.2">
      <c r="A83" s="35"/>
      <c r="B83" s="34"/>
      <c r="C83" s="26"/>
      <c r="D83" s="33"/>
      <c r="E83" s="32"/>
      <c r="F83" s="31"/>
      <c r="G83" s="28"/>
      <c r="H83" s="30"/>
      <c r="I83" s="28"/>
      <c r="J83" s="29"/>
      <c r="K83" s="28"/>
      <c r="L83" s="27"/>
      <c r="M83" s="26"/>
      <c r="N83" s="25"/>
    </row>
    <row r="84" spans="1:14" hidden="1" x14ac:dyDescent="0.2">
      <c r="A84" s="35"/>
      <c r="B84" s="34"/>
      <c r="C84" s="26"/>
      <c r="D84" s="33"/>
      <c r="E84" s="32"/>
      <c r="F84" s="31"/>
      <c r="G84" s="28"/>
      <c r="H84" s="30"/>
      <c r="I84" s="28"/>
      <c r="J84" s="29"/>
      <c r="K84" s="28"/>
      <c r="L84" s="27"/>
      <c r="M84" s="26"/>
      <c r="N84" s="25"/>
    </row>
    <row r="85" spans="1:14" hidden="1" x14ac:dyDescent="0.2">
      <c r="A85" s="35"/>
      <c r="B85" s="34"/>
      <c r="C85" s="26"/>
      <c r="D85" s="33"/>
      <c r="E85" s="32"/>
      <c r="F85" s="31"/>
      <c r="G85" s="28"/>
      <c r="H85" s="30"/>
      <c r="I85" s="28"/>
      <c r="J85" s="29"/>
      <c r="K85" s="28"/>
      <c r="L85" s="27"/>
      <c r="M85" s="26"/>
      <c r="N85" s="25"/>
    </row>
    <row r="86" spans="1:14" hidden="1" x14ac:dyDescent="0.2">
      <c r="A86" s="35"/>
      <c r="B86" s="34"/>
      <c r="C86" s="26"/>
      <c r="D86" s="33"/>
      <c r="E86" s="32"/>
      <c r="F86" s="31"/>
      <c r="G86" s="28"/>
      <c r="H86" s="30"/>
      <c r="I86" s="28"/>
      <c r="J86" s="29"/>
      <c r="K86" s="28"/>
      <c r="L86" s="27"/>
      <c r="M86" s="26"/>
      <c r="N86" s="25"/>
    </row>
    <row r="87" spans="1:14" hidden="1" x14ac:dyDescent="0.2">
      <c r="A87" s="35"/>
      <c r="B87" s="34"/>
      <c r="C87" s="26"/>
      <c r="D87" s="33"/>
      <c r="E87" s="32"/>
      <c r="F87" s="31"/>
      <c r="G87" s="28"/>
      <c r="H87" s="30"/>
      <c r="I87" s="28"/>
      <c r="J87" s="29"/>
      <c r="K87" s="28"/>
      <c r="L87" s="27"/>
      <c r="M87" s="26"/>
      <c r="N87" s="25"/>
    </row>
    <row r="88" spans="1:14" hidden="1" x14ac:dyDescent="0.2">
      <c r="A88" s="35"/>
      <c r="B88" s="34"/>
      <c r="C88" s="26"/>
      <c r="D88" s="33"/>
      <c r="E88" s="32"/>
      <c r="F88" s="31"/>
      <c r="G88" s="28"/>
      <c r="H88" s="30"/>
      <c r="I88" s="28"/>
      <c r="J88" s="29"/>
      <c r="K88" s="28"/>
      <c r="L88" s="27"/>
      <c r="M88" s="26"/>
      <c r="N88" s="25"/>
    </row>
    <row r="89" spans="1:14" hidden="1" x14ac:dyDescent="0.2">
      <c r="A89" s="35"/>
      <c r="B89" s="34"/>
      <c r="C89" s="26"/>
      <c r="D89" s="33"/>
      <c r="E89" s="32"/>
      <c r="F89" s="31"/>
      <c r="G89" s="28"/>
      <c r="H89" s="30"/>
      <c r="I89" s="28"/>
      <c r="J89" s="29"/>
      <c r="K89" s="28"/>
      <c r="L89" s="27"/>
      <c r="M89" s="26"/>
      <c r="N89" s="25"/>
    </row>
    <row r="90" spans="1:14" hidden="1" x14ac:dyDescent="0.2">
      <c r="A90" s="35"/>
      <c r="B90" s="37"/>
      <c r="C90" s="26"/>
      <c r="D90" s="33"/>
      <c r="E90" s="32"/>
      <c r="F90" s="31"/>
      <c r="G90" s="28"/>
      <c r="H90" s="30"/>
      <c r="I90" s="28"/>
      <c r="J90" s="29"/>
      <c r="K90" s="28"/>
      <c r="L90" s="27"/>
      <c r="M90" s="26"/>
      <c r="N90" s="25"/>
    </row>
    <row r="91" spans="1:14" hidden="1" x14ac:dyDescent="0.2">
      <c r="A91" s="35"/>
      <c r="B91" s="34"/>
      <c r="C91" s="26"/>
      <c r="D91" s="33"/>
      <c r="E91" s="32"/>
      <c r="F91" s="31"/>
      <c r="G91" s="28"/>
      <c r="H91" s="30"/>
      <c r="I91" s="28"/>
      <c r="J91" s="29"/>
      <c r="K91" s="28"/>
      <c r="L91" s="27"/>
      <c r="M91" s="26"/>
      <c r="N91" s="25"/>
    </row>
    <row r="92" spans="1:14" hidden="1" x14ac:dyDescent="0.2">
      <c r="A92" s="35"/>
      <c r="B92" s="34"/>
      <c r="C92" s="26"/>
      <c r="D92" s="33"/>
      <c r="E92" s="32"/>
      <c r="F92" s="31"/>
      <c r="G92" s="28"/>
      <c r="H92" s="30"/>
      <c r="I92" s="28"/>
      <c r="J92" s="29"/>
      <c r="K92" s="28"/>
      <c r="L92" s="27"/>
      <c r="M92" s="26"/>
      <c r="N92" s="25"/>
    </row>
    <row r="93" spans="1:14" hidden="1" x14ac:dyDescent="0.2">
      <c r="A93" s="35"/>
      <c r="B93" s="34"/>
      <c r="C93" s="26"/>
      <c r="D93" s="33"/>
      <c r="E93" s="32"/>
      <c r="F93" s="31"/>
      <c r="G93" s="28"/>
      <c r="H93" s="30"/>
      <c r="I93" s="28"/>
      <c r="J93" s="29"/>
      <c r="K93" s="28"/>
      <c r="L93" s="27"/>
      <c r="M93" s="26"/>
      <c r="N93" s="25"/>
    </row>
    <row r="94" spans="1:14" hidden="1" x14ac:dyDescent="0.2">
      <c r="A94" s="35"/>
      <c r="B94" s="34"/>
      <c r="C94" s="26"/>
      <c r="D94" s="33"/>
      <c r="E94" s="32"/>
      <c r="F94" s="31"/>
      <c r="G94" s="28"/>
      <c r="H94" s="30"/>
      <c r="I94" s="28"/>
      <c r="J94" s="29"/>
      <c r="K94" s="28"/>
      <c r="L94" s="27"/>
      <c r="M94" s="26"/>
      <c r="N94" s="25"/>
    </row>
    <row r="95" spans="1:14" hidden="1" x14ac:dyDescent="0.2">
      <c r="A95" s="35"/>
      <c r="B95" s="34"/>
      <c r="C95" s="26"/>
      <c r="D95" s="33"/>
      <c r="E95" s="32"/>
      <c r="F95" s="31"/>
      <c r="G95" s="28"/>
      <c r="H95" s="30"/>
      <c r="I95" s="28"/>
      <c r="J95" s="29"/>
      <c r="K95" s="28"/>
      <c r="L95" s="27"/>
      <c r="M95" s="26"/>
      <c r="N95" s="25"/>
    </row>
    <row r="96" spans="1:14" hidden="1" x14ac:dyDescent="0.2">
      <c r="A96" s="35"/>
      <c r="B96" s="34"/>
      <c r="C96" s="26"/>
      <c r="D96" s="33"/>
      <c r="E96" s="32"/>
      <c r="F96" s="31"/>
      <c r="G96" s="28"/>
      <c r="H96" s="30"/>
      <c r="I96" s="28"/>
      <c r="J96" s="29"/>
      <c r="K96" s="28"/>
      <c r="L96" s="27"/>
      <c r="M96" s="26"/>
      <c r="N96" s="25"/>
    </row>
    <row r="97" spans="1:15" hidden="1" x14ac:dyDescent="0.2">
      <c r="A97" s="35"/>
      <c r="B97" s="43"/>
      <c r="C97" s="47"/>
      <c r="D97" s="41"/>
      <c r="E97" s="40"/>
      <c r="F97" s="31"/>
      <c r="G97" s="28"/>
      <c r="H97" s="30"/>
      <c r="I97" s="28"/>
      <c r="J97" s="29"/>
      <c r="K97" s="28"/>
      <c r="L97" s="27"/>
      <c r="M97" s="26"/>
      <c r="N97" s="39"/>
    </row>
    <row r="98" spans="1:15" hidden="1" x14ac:dyDescent="0.2">
      <c r="A98" s="35"/>
      <c r="B98" s="34"/>
      <c r="C98" s="26"/>
      <c r="D98" s="33"/>
      <c r="E98" s="32"/>
      <c r="F98" s="31"/>
      <c r="G98" s="28"/>
      <c r="H98" s="30"/>
      <c r="I98" s="28"/>
      <c r="J98" s="29"/>
      <c r="K98" s="28"/>
      <c r="L98" s="27"/>
      <c r="M98" s="26"/>
      <c r="N98" s="25"/>
    </row>
    <row r="99" spans="1:15" hidden="1" x14ac:dyDescent="0.2">
      <c r="A99" s="35"/>
      <c r="B99" s="34"/>
      <c r="C99" s="26"/>
      <c r="D99" s="33"/>
      <c r="E99" s="32"/>
      <c r="F99" s="31"/>
      <c r="G99" s="28"/>
      <c r="H99" s="30"/>
      <c r="I99" s="28"/>
      <c r="J99" s="29"/>
      <c r="K99" s="28"/>
      <c r="L99" s="27"/>
      <c r="M99" s="26"/>
      <c r="N99" s="25"/>
    </row>
    <row r="100" spans="1:15" hidden="1" x14ac:dyDescent="0.2">
      <c r="A100" s="35"/>
      <c r="B100" s="34"/>
      <c r="C100" s="26"/>
      <c r="D100" s="33"/>
      <c r="E100" s="32"/>
      <c r="F100" s="31"/>
      <c r="G100" s="28"/>
      <c r="H100" s="30"/>
      <c r="I100" s="28"/>
      <c r="J100" s="29"/>
      <c r="K100" s="28"/>
      <c r="L100" s="27"/>
      <c r="M100" s="26"/>
      <c r="N100" s="25"/>
    </row>
    <row r="101" spans="1:15" hidden="1" x14ac:dyDescent="0.2">
      <c r="A101" s="35"/>
      <c r="B101" s="34"/>
      <c r="C101" s="26"/>
      <c r="D101" s="33"/>
      <c r="E101" s="32"/>
      <c r="F101" s="31"/>
      <c r="G101" s="28"/>
      <c r="H101" s="30"/>
      <c r="I101" s="28"/>
      <c r="J101" s="29"/>
      <c r="K101" s="28"/>
      <c r="L101" s="27"/>
      <c r="M101" s="26"/>
      <c r="N101" s="25"/>
    </row>
    <row r="102" spans="1:15" hidden="1" x14ac:dyDescent="0.2">
      <c r="A102" s="35"/>
      <c r="B102" s="34"/>
      <c r="C102" s="26"/>
      <c r="D102" s="33"/>
      <c r="E102" s="32"/>
      <c r="F102" s="31"/>
      <c r="G102" s="28"/>
      <c r="H102" s="30"/>
      <c r="I102" s="28"/>
      <c r="J102" s="29"/>
      <c r="K102" s="28"/>
      <c r="L102" s="27"/>
      <c r="M102" s="26"/>
      <c r="N102" s="25"/>
    </row>
    <row r="103" spans="1:15" hidden="1" x14ac:dyDescent="0.2">
      <c r="A103" s="35"/>
      <c r="B103" s="34"/>
      <c r="C103" s="26"/>
      <c r="D103" s="33"/>
      <c r="E103" s="32"/>
      <c r="F103" s="31"/>
      <c r="G103" s="28"/>
      <c r="H103" s="30"/>
      <c r="I103" s="28"/>
      <c r="J103" s="29"/>
      <c r="K103" s="28"/>
      <c r="L103" s="27"/>
      <c r="M103" s="26"/>
      <c r="N103" s="25"/>
    </row>
    <row r="104" spans="1:15" hidden="1" x14ac:dyDescent="0.2">
      <c r="A104" s="35"/>
      <c r="B104" s="34"/>
      <c r="C104" s="26"/>
      <c r="D104" s="33"/>
      <c r="E104" s="32"/>
      <c r="F104" s="31"/>
      <c r="G104" s="28"/>
      <c r="H104" s="30"/>
      <c r="I104" s="28"/>
      <c r="J104" s="29"/>
      <c r="K104" s="28"/>
      <c r="L104" s="27"/>
      <c r="M104" s="26"/>
      <c r="N104" s="25"/>
    </row>
    <row r="105" spans="1:15" hidden="1" x14ac:dyDescent="0.2">
      <c r="A105" s="35"/>
      <c r="B105" s="34"/>
      <c r="C105" s="26"/>
      <c r="D105" s="33"/>
      <c r="E105" s="32"/>
      <c r="F105" s="31"/>
      <c r="G105" s="28"/>
      <c r="H105" s="30"/>
      <c r="I105" s="28"/>
      <c r="J105" s="29"/>
      <c r="K105" s="28"/>
      <c r="L105" s="27"/>
      <c r="M105" s="26"/>
      <c r="N105" s="25"/>
    </row>
    <row r="106" spans="1:15" hidden="1" x14ac:dyDescent="0.2">
      <c r="A106" s="35"/>
      <c r="B106" s="34"/>
      <c r="C106" s="26"/>
      <c r="D106" s="33"/>
      <c r="E106" s="32"/>
      <c r="F106" s="31"/>
      <c r="G106" s="28"/>
      <c r="H106" s="30"/>
      <c r="I106" s="28"/>
      <c r="J106" s="29"/>
      <c r="K106" s="28"/>
      <c r="L106" s="27"/>
      <c r="M106" s="26"/>
      <c r="N106" s="25"/>
    </row>
    <row r="107" spans="1:15" hidden="1" x14ac:dyDescent="0.2">
      <c r="A107" s="35"/>
      <c r="B107" s="34"/>
      <c r="C107" s="26"/>
      <c r="D107" s="33"/>
      <c r="E107" s="32"/>
      <c r="F107" s="31"/>
      <c r="G107" s="28"/>
      <c r="H107" s="30"/>
      <c r="I107" s="28"/>
      <c r="J107" s="29"/>
      <c r="K107" s="28"/>
      <c r="L107" s="27"/>
      <c r="M107" s="26"/>
      <c r="N107" s="25"/>
    </row>
    <row r="108" spans="1:15" hidden="1" x14ac:dyDescent="0.2">
      <c r="A108" s="35"/>
      <c r="B108" s="34"/>
      <c r="C108" s="54"/>
      <c r="D108" s="33"/>
      <c r="E108" s="32"/>
      <c r="F108" s="31"/>
      <c r="G108" s="28"/>
      <c r="H108" s="30"/>
      <c r="I108" s="28"/>
      <c r="J108" s="29"/>
      <c r="K108" s="28"/>
      <c r="L108" s="27"/>
      <c r="M108" s="26"/>
      <c r="N108" s="25"/>
    </row>
    <row r="109" spans="1:15" hidden="1" x14ac:dyDescent="0.2">
      <c r="A109" s="35"/>
      <c r="B109" s="34"/>
      <c r="C109" s="46"/>
      <c r="D109" s="53"/>
      <c r="E109" s="52"/>
      <c r="F109" s="31"/>
      <c r="G109" s="28"/>
      <c r="H109" s="30"/>
      <c r="I109" s="28"/>
      <c r="J109" s="29"/>
      <c r="K109" s="28"/>
      <c r="L109" s="27"/>
      <c r="M109" s="26"/>
      <c r="N109" s="25"/>
    </row>
    <row r="110" spans="1:15" hidden="1" x14ac:dyDescent="0.2">
      <c r="A110" s="35"/>
      <c r="B110" s="37"/>
      <c r="C110" s="26"/>
      <c r="D110" s="33"/>
      <c r="E110" s="32"/>
      <c r="F110" s="31"/>
      <c r="G110" s="28"/>
      <c r="H110" s="30"/>
      <c r="I110" s="28"/>
      <c r="J110" s="29"/>
      <c r="K110" s="28"/>
      <c r="L110" s="27"/>
      <c r="M110" s="26"/>
      <c r="N110" s="38"/>
      <c r="O110" s="9"/>
    </row>
    <row r="111" spans="1:15" hidden="1" x14ac:dyDescent="0.2">
      <c r="A111" s="35"/>
      <c r="B111" s="34"/>
      <c r="C111" s="26"/>
      <c r="D111" s="33"/>
      <c r="E111" s="32"/>
      <c r="F111" s="31"/>
      <c r="G111" s="28"/>
      <c r="H111" s="30"/>
      <c r="I111" s="28"/>
      <c r="J111" s="29"/>
      <c r="K111" s="28"/>
      <c r="L111" s="27"/>
      <c r="M111" s="26"/>
      <c r="N111" s="25"/>
    </row>
    <row r="112" spans="1:15" hidden="1" x14ac:dyDescent="0.2">
      <c r="A112" s="35"/>
      <c r="B112" s="34"/>
      <c r="C112" s="26"/>
      <c r="D112" s="33"/>
      <c r="E112" s="32"/>
      <c r="F112" s="31"/>
      <c r="G112" s="28"/>
      <c r="H112" s="30"/>
      <c r="I112" s="28"/>
      <c r="J112" s="29"/>
      <c r="K112" s="28"/>
      <c r="L112" s="27"/>
      <c r="M112" s="26"/>
      <c r="N112" s="25"/>
    </row>
    <row r="113" spans="1:14" hidden="1" x14ac:dyDescent="0.2">
      <c r="A113" s="35"/>
      <c r="B113" s="34"/>
      <c r="C113" s="26"/>
      <c r="D113" s="33"/>
      <c r="E113" s="32"/>
      <c r="F113" s="31"/>
      <c r="G113" s="28"/>
      <c r="H113" s="30"/>
      <c r="I113" s="28"/>
      <c r="J113" s="29"/>
      <c r="K113" s="28"/>
      <c r="L113" s="27"/>
      <c r="M113" s="26"/>
      <c r="N113" s="25"/>
    </row>
    <row r="114" spans="1:14" hidden="1" x14ac:dyDescent="0.2">
      <c r="A114" s="35"/>
      <c r="B114" s="37"/>
      <c r="C114" s="26"/>
      <c r="D114" s="33"/>
      <c r="E114" s="32"/>
      <c r="F114" s="31"/>
      <c r="G114" s="28"/>
      <c r="H114" s="30"/>
      <c r="I114" s="28"/>
      <c r="J114" s="29"/>
      <c r="K114" s="28"/>
      <c r="L114" s="27"/>
      <c r="M114" s="26"/>
      <c r="N114" s="25"/>
    </row>
    <row r="115" spans="1:14" hidden="1" x14ac:dyDescent="0.2">
      <c r="A115" s="35"/>
      <c r="B115" s="34"/>
      <c r="C115" s="26"/>
      <c r="D115" s="33"/>
      <c r="E115" s="32"/>
      <c r="F115" s="31"/>
      <c r="G115" s="28"/>
      <c r="H115" s="30"/>
      <c r="I115" s="28"/>
      <c r="J115" s="29"/>
      <c r="K115" s="28"/>
      <c r="L115" s="27"/>
      <c r="M115" s="26"/>
      <c r="N115" s="25"/>
    </row>
    <row r="116" spans="1:14" hidden="1" x14ac:dyDescent="0.2">
      <c r="A116" s="35"/>
      <c r="B116" s="34"/>
      <c r="C116" s="26"/>
      <c r="D116" s="33"/>
      <c r="E116" s="32"/>
      <c r="F116" s="31"/>
      <c r="G116" s="28"/>
      <c r="H116" s="30"/>
      <c r="I116" s="28"/>
      <c r="J116" s="29"/>
      <c r="K116" s="28"/>
      <c r="L116" s="27"/>
      <c r="M116" s="26"/>
      <c r="N116" s="25"/>
    </row>
    <row r="117" spans="1:14" hidden="1" x14ac:dyDescent="0.2">
      <c r="A117" s="35"/>
      <c r="B117" s="34"/>
      <c r="C117" s="26"/>
      <c r="D117" s="33"/>
      <c r="E117" s="32"/>
      <c r="F117" s="31"/>
      <c r="G117" s="28"/>
      <c r="H117" s="30"/>
      <c r="I117" s="28"/>
      <c r="J117" s="29"/>
      <c r="K117" s="28"/>
      <c r="L117" s="27"/>
      <c r="M117" s="26"/>
      <c r="N117" s="25"/>
    </row>
    <row r="118" spans="1:14" hidden="1" x14ac:dyDescent="0.2">
      <c r="A118" s="35"/>
      <c r="B118" s="34"/>
      <c r="C118" s="26"/>
      <c r="D118" s="33"/>
      <c r="E118" s="32"/>
      <c r="F118" s="31"/>
      <c r="G118" s="28"/>
      <c r="H118" s="30"/>
      <c r="I118" s="28"/>
      <c r="J118" s="29"/>
      <c r="K118" s="28"/>
      <c r="L118" s="27"/>
      <c r="M118" s="26"/>
      <c r="N118" s="25"/>
    </row>
    <row r="119" spans="1:14" hidden="1" x14ac:dyDescent="0.2">
      <c r="A119" s="35"/>
      <c r="B119" s="34"/>
      <c r="C119" s="26"/>
      <c r="D119" s="33"/>
      <c r="E119" s="32"/>
      <c r="F119" s="31"/>
      <c r="G119" s="28"/>
      <c r="H119" s="30"/>
      <c r="I119" s="28"/>
      <c r="J119" s="29"/>
      <c r="K119" s="28"/>
      <c r="L119" s="27"/>
      <c r="M119" s="26"/>
      <c r="N119" s="25"/>
    </row>
    <row r="120" spans="1:14" hidden="1" x14ac:dyDescent="0.2">
      <c r="A120" s="35"/>
      <c r="B120" s="37"/>
      <c r="C120" s="26"/>
      <c r="D120" s="33"/>
      <c r="E120" s="32"/>
      <c r="F120" s="31"/>
      <c r="G120" s="28"/>
      <c r="H120" s="30"/>
      <c r="I120" s="28"/>
      <c r="J120" s="29"/>
      <c r="K120" s="28"/>
      <c r="L120" s="27"/>
      <c r="M120" s="26"/>
      <c r="N120" s="25"/>
    </row>
    <row r="121" spans="1:14" hidden="1" x14ac:dyDescent="0.2">
      <c r="A121" s="35"/>
      <c r="B121" s="50"/>
      <c r="C121" s="26"/>
      <c r="D121" s="33"/>
      <c r="E121" s="32"/>
      <c r="F121" s="31"/>
      <c r="G121" s="28"/>
      <c r="H121" s="30"/>
      <c r="I121" s="28"/>
      <c r="J121" s="29"/>
      <c r="K121" s="28"/>
      <c r="L121" s="27"/>
      <c r="M121" s="26"/>
      <c r="N121" s="25"/>
    </row>
    <row r="122" spans="1:14" hidden="1" x14ac:dyDescent="0.2">
      <c r="A122" s="35"/>
      <c r="B122" s="50"/>
      <c r="C122" s="26"/>
      <c r="D122" s="33"/>
      <c r="E122" s="32"/>
      <c r="F122" s="31"/>
      <c r="G122" s="28"/>
      <c r="H122" s="30"/>
      <c r="I122" s="28"/>
      <c r="J122" s="29"/>
      <c r="K122" s="28"/>
      <c r="L122" s="27"/>
      <c r="M122" s="26"/>
      <c r="N122" s="25"/>
    </row>
    <row r="123" spans="1:14" hidden="1" x14ac:dyDescent="0.2">
      <c r="A123" s="35"/>
      <c r="B123" s="50"/>
      <c r="C123" s="26"/>
      <c r="D123" s="33"/>
      <c r="E123" s="32"/>
      <c r="F123" s="31"/>
      <c r="G123" s="28"/>
      <c r="H123" s="30"/>
      <c r="I123" s="28"/>
      <c r="J123" s="29"/>
      <c r="K123" s="28"/>
      <c r="L123" s="27"/>
      <c r="M123" s="26"/>
      <c r="N123" s="25"/>
    </row>
    <row r="124" spans="1:14" hidden="1" x14ac:dyDescent="0.2">
      <c r="A124" s="35"/>
      <c r="B124" s="34"/>
      <c r="C124" s="26"/>
      <c r="D124" s="33"/>
      <c r="E124" s="32"/>
      <c r="F124" s="31"/>
      <c r="G124" s="28"/>
      <c r="H124" s="30"/>
      <c r="I124" s="28"/>
      <c r="J124" s="29"/>
      <c r="K124" s="28"/>
      <c r="L124" s="27"/>
      <c r="M124" s="26"/>
      <c r="N124" s="25"/>
    </row>
    <row r="125" spans="1:14" hidden="1" x14ac:dyDescent="0.2">
      <c r="A125" s="35"/>
      <c r="B125" s="34"/>
      <c r="C125" s="26"/>
      <c r="D125" s="33"/>
      <c r="E125" s="32"/>
      <c r="F125" s="31"/>
      <c r="G125" s="28"/>
      <c r="H125" s="30"/>
      <c r="I125" s="28"/>
      <c r="J125" s="29"/>
      <c r="K125" s="28"/>
      <c r="L125" s="27"/>
      <c r="M125" s="26"/>
      <c r="N125" s="25"/>
    </row>
    <row r="126" spans="1:14" hidden="1" x14ac:dyDescent="0.2">
      <c r="A126" s="35"/>
      <c r="B126" s="34"/>
      <c r="C126" s="26"/>
      <c r="D126" s="33"/>
      <c r="E126" s="32"/>
      <c r="F126" s="31"/>
      <c r="G126" s="28"/>
      <c r="H126" s="30"/>
      <c r="I126" s="28"/>
      <c r="J126" s="29"/>
      <c r="K126" s="28"/>
      <c r="L126" s="27"/>
      <c r="M126" s="26"/>
      <c r="N126" s="25"/>
    </row>
    <row r="127" spans="1:14" hidden="1" x14ac:dyDescent="0.2">
      <c r="A127" s="35"/>
      <c r="B127" s="34"/>
      <c r="C127" s="26"/>
      <c r="D127" s="33"/>
      <c r="E127" s="32"/>
      <c r="F127" s="31"/>
      <c r="G127" s="28"/>
      <c r="H127" s="30"/>
      <c r="I127" s="28"/>
      <c r="J127" s="29"/>
      <c r="K127" s="28"/>
      <c r="L127" s="27"/>
      <c r="M127" s="26"/>
      <c r="N127" s="25"/>
    </row>
    <row r="128" spans="1:14" hidden="1" x14ac:dyDescent="0.2">
      <c r="A128" s="35"/>
      <c r="B128" s="34"/>
      <c r="C128" s="26"/>
      <c r="D128" s="33"/>
      <c r="E128" s="32"/>
      <c r="F128" s="31"/>
      <c r="G128" s="28"/>
      <c r="H128" s="30"/>
      <c r="I128" s="28"/>
      <c r="J128" s="29"/>
      <c r="K128" s="28"/>
      <c r="L128" s="27"/>
      <c r="M128" s="26"/>
      <c r="N128" s="25"/>
    </row>
    <row r="129" spans="1:15" hidden="1" x14ac:dyDescent="0.2">
      <c r="A129" s="35"/>
      <c r="B129" s="43"/>
      <c r="C129" s="42"/>
      <c r="D129" s="41"/>
      <c r="E129" s="40"/>
      <c r="F129" s="31"/>
      <c r="G129" s="28"/>
      <c r="H129" s="30"/>
      <c r="I129" s="28"/>
      <c r="J129" s="29"/>
      <c r="K129" s="28"/>
      <c r="L129" s="27"/>
      <c r="M129" s="26"/>
      <c r="N129" s="39"/>
    </row>
    <row r="130" spans="1:15" hidden="1" x14ac:dyDescent="0.2">
      <c r="A130" s="35"/>
      <c r="B130" s="34"/>
      <c r="C130" s="26"/>
      <c r="D130" s="33"/>
      <c r="E130" s="32"/>
      <c r="F130" s="31"/>
      <c r="G130" s="28"/>
      <c r="H130" s="30"/>
      <c r="I130" s="28"/>
      <c r="J130" s="29"/>
      <c r="K130" s="28"/>
      <c r="L130" s="27"/>
      <c r="M130" s="26"/>
      <c r="N130" s="25"/>
    </row>
    <row r="131" spans="1:15" hidden="1" x14ac:dyDescent="0.2">
      <c r="A131" s="35"/>
      <c r="B131" s="34"/>
      <c r="C131" s="26"/>
      <c r="D131" s="48"/>
      <c r="E131" s="32"/>
      <c r="F131" s="31"/>
      <c r="G131" s="28"/>
      <c r="H131" s="30"/>
      <c r="I131" s="28"/>
      <c r="J131" s="29"/>
      <c r="K131" s="28"/>
      <c r="L131" s="27"/>
      <c r="M131" s="26"/>
      <c r="N131" s="25"/>
    </row>
    <row r="132" spans="1:15" hidden="1" x14ac:dyDescent="0.2">
      <c r="A132" s="35"/>
      <c r="B132" s="34"/>
      <c r="C132" s="26"/>
      <c r="D132" s="48"/>
      <c r="E132" s="32"/>
      <c r="F132" s="31"/>
      <c r="G132" s="28"/>
      <c r="H132" s="30"/>
      <c r="I132" s="28"/>
      <c r="J132" s="29"/>
      <c r="K132" s="28"/>
      <c r="L132" s="27"/>
      <c r="M132" s="26"/>
      <c r="N132" s="25"/>
    </row>
    <row r="133" spans="1:15" hidden="1" x14ac:dyDescent="0.2">
      <c r="A133" s="35"/>
      <c r="B133" s="34"/>
      <c r="C133" s="26"/>
      <c r="D133" s="48"/>
      <c r="E133" s="32"/>
      <c r="F133" s="31"/>
      <c r="G133" s="28"/>
      <c r="H133" s="30"/>
      <c r="I133" s="28"/>
      <c r="J133" s="29"/>
      <c r="K133" s="28"/>
      <c r="L133" s="27"/>
      <c r="M133" s="26"/>
      <c r="N133" s="25"/>
    </row>
    <row r="134" spans="1:15" hidden="1" x14ac:dyDescent="0.2">
      <c r="A134" s="35"/>
      <c r="B134" s="34"/>
      <c r="C134" s="26"/>
      <c r="D134" s="48"/>
      <c r="E134" s="32"/>
      <c r="F134" s="31"/>
      <c r="G134" s="28"/>
      <c r="H134" s="30"/>
      <c r="I134" s="28"/>
      <c r="J134" s="29"/>
      <c r="K134" s="28"/>
      <c r="L134" s="27"/>
      <c r="M134" s="26"/>
      <c r="N134" s="25"/>
    </row>
    <row r="135" spans="1:15" hidden="1" x14ac:dyDescent="0.2">
      <c r="A135" s="35"/>
      <c r="B135" s="34"/>
      <c r="C135" s="26"/>
      <c r="D135" s="48"/>
      <c r="E135" s="32"/>
      <c r="F135" s="31"/>
      <c r="G135" s="28"/>
      <c r="H135" s="30"/>
      <c r="I135" s="28"/>
      <c r="J135" s="29"/>
      <c r="K135" s="28"/>
      <c r="L135" s="27"/>
      <c r="M135" s="26"/>
      <c r="N135" s="25"/>
    </row>
    <row r="136" spans="1:15" hidden="1" x14ac:dyDescent="0.2">
      <c r="A136" s="35"/>
      <c r="B136" s="34"/>
      <c r="C136" s="26"/>
      <c r="D136" s="48"/>
      <c r="E136" s="32"/>
      <c r="F136" s="31"/>
      <c r="G136" s="28"/>
      <c r="H136" s="30"/>
      <c r="I136" s="28"/>
      <c r="J136" s="29"/>
      <c r="K136" s="28"/>
      <c r="L136" s="27"/>
      <c r="M136" s="26"/>
      <c r="N136" s="25"/>
    </row>
    <row r="137" spans="1:15" hidden="1" x14ac:dyDescent="0.2">
      <c r="A137" s="35"/>
      <c r="B137" s="34"/>
      <c r="C137" s="26"/>
      <c r="D137" s="48"/>
      <c r="E137" s="32"/>
      <c r="F137" s="31"/>
      <c r="G137" s="28"/>
      <c r="H137" s="30"/>
      <c r="I137" s="28"/>
      <c r="J137" s="29"/>
      <c r="K137" s="28"/>
      <c r="L137" s="27"/>
      <c r="M137" s="26"/>
      <c r="N137" s="25"/>
    </row>
    <row r="138" spans="1:15" hidden="1" x14ac:dyDescent="0.2">
      <c r="A138" s="35"/>
      <c r="B138" s="34"/>
      <c r="C138" s="26"/>
      <c r="D138" s="48"/>
      <c r="E138" s="32"/>
      <c r="F138" s="31"/>
      <c r="G138" s="28"/>
      <c r="H138" s="30"/>
      <c r="I138" s="28"/>
      <c r="J138" s="29"/>
      <c r="K138" s="28"/>
      <c r="L138" s="27"/>
      <c r="M138" s="26"/>
      <c r="N138" s="25"/>
    </row>
    <row r="139" spans="1:15" hidden="1" x14ac:dyDescent="0.2">
      <c r="A139" s="35"/>
      <c r="B139" s="34"/>
      <c r="C139" s="26"/>
      <c r="D139" s="48"/>
      <c r="E139" s="32"/>
      <c r="F139" s="31"/>
      <c r="G139" s="28"/>
      <c r="H139" s="30"/>
      <c r="I139" s="28"/>
      <c r="J139" s="29"/>
      <c r="K139" s="28"/>
      <c r="L139" s="27"/>
      <c r="M139" s="26"/>
      <c r="N139" s="25"/>
    </row>
    <row r="140" spans="1:15" hidden="1" x14ac:dyDescent="0.2">
      <c r="A140" s="35"/>
      <c r="B140" s="34"/>
      <c r="C140" s="26"/>
      <c r="D140" s="48"/>
      <c r="E140" s="32"/>
      <c r="F140" s="31"/>
      <c r="G140" s="28"/>
      <c r="H140" s="30"/>
      <c r="I140" s="28"/>
      <c r="J140" s="29"/>
      <c r="K140" s="28"/>
      <c r="L140" s="27"/>
      <c r="M140" s="26"/>
      <c r="N140" s="25"/>
    </row>
    <row r="141" spans="1:15" hidden="1" x14ac:dyDescent="0.2">
      <c r="A141" s="35"/>
      <c r="B141" s="34"/>
      <c r="C141" s="26"/>
      <c r="D141" s="48"/>
      <c r="E141" s="32"/>
      <c r="F141" s="31"/>
      <c r="G141" s="28"/>
      <c r="H141" s="30"/>
      <c r="I141" s="28"/>
      <c r="J141" s="29"/>
      <c r="K141" s="28"/>
      <c r="L141" s="27"/>
      <c r="M141" s="26"/>
      <c r="N141" s="25"/>
    </row>
    <row r="142" spans="1:15" hidden="1" x14ac:dyDescent="0.2">
      <c r="A142" s="35"/>
      <c r="B142" s="34"/>
      <c r="C142" s="26"/>
      <c r="D142" s="48"/>
      <c r="E142" s="32"/>
      <c r="F142" s="31"/>
      <c r="G142" s="28"/>
      <c r="H142" s="30"/>
      <c r="I142" s="28"/>
      <c r="J142" s="29"/>
      <c r="K142" s="28"/>
      <c r="L142" s="27"/>
      <c r="M142" s="26"/>
      <c r="N142" s="38"/>
      <c r="O142" s="9"/>
    </row>
    <row r="143" spans="1:15" hidden="1" x14ac:dyDescent="0.2">
      <c r="A143" s="35"/>
      <c r="B143" s="34"/>
      <c r="C143" s="26"/>
      <c r="D143" s="48"/>
      <c r="E143" s="32"/>
      <c r="F143" s="31"/>
      <c r="G143" s="28"/>
      <c r="H143" s="30"/>
      <c r="I143" s="28"/>
      <c r="J143" s="29"/>
      <c r="K143" s="28"/>
      <c r="L143" s="27"/>
      <c r="M143" s="26"/>
      <c r="N143" s="25"/>
    </row>
    <row r="144" spans="1:15" hidden="1" x14ac:dyDescent="0.2">
      <c r="A144" s="35"/>
      <c r="B144" s="34"/>
      <c r="C144" s="26"/>
      <c r="D144" s="48"/>
      <c r="E144" s="32"/>
      <c r="F144" s="31"/>
      <c r="G144" s="28"/>
      <c r="H144" s="30"/>
      <c r="I144" s="28"/>
      <c r="J144" s="29"/>
      <c r="K144" s="28"/>
      <c r="L144" s="27"/>
      <c r="M144" s="26"/>
      <c r="N144" s="25"/>
    </row>
    <row r="145" spans="1:14" hidden="1" x14ac:dyDescent="0.2">
      <c r="A145" s="35"/>
      <c r="B145" s="34"/>
      <c r="C145" s="26"/>
      <c r="D145" s="48"/>
      <c r="E145" s="32"/>
      <c r="F145" s="31"/>
      <c r="G145" s="28"/>
      <c r="H145" s="30"/>
      <c r="I145" s="28"/>
      <c r="J145" s="29"/>
      <c r="K145" s="28"/>
      <c r="L145" s="27"/>
      <c r="M145" s="26"/>
      <c r="N145" s="25"/>
    </row>
    <row r="146" spans="1:14" hidden="1" x14ac:dyDescent="0.2">
      <c r="A146" s="35"/>
      <c r="B146" s="34"/>
      <c r="C146" s="26"/>
      <c r="D146" s="33"/>
      <c r="E146" s="32"/>
      <c r="F146" s="31"/>
      <c r="G146" s="28"/>
      <c r="H146" s="30"/>
      <c r="I146" s="28"/>
      <c r="J146" s="29"/>
      <c r="K146" s="28"/>
      <c r="L146" s="27"/>
      <c r="M146" s="26"/>
      <c r="N146" s="25"/>
    </row>
    <row r="147" spans="1:14" hidden="1" x14ac:dyDescent="0.2">
      <c r="A147" s="35"/>
      <c r="B147" s="37"/>
      <c r="C147" s="26"/>
      <c r="D147" s="33"/>
      <c r="E147" s="32"/>
      <c r="F147" s="31"/>
      <c r="G147" s="28"/>
      <c r="H147" s="30"/>
      <c r="I147" s="28"/>
      <c r="J147" s="29"/>
      <c r="K147" s="28"/>
      <c r="L147" s="27"/>
      <c r="M147" s="26"/>
      <c r="N147" s="25"/>
    </row>
    <row r="148" spans="1:14" hidden="1" x14ac:dyDescent="0.2">
      <c r="A148" s="35"/>
      <c r="B148" s="34"/>
      <c r="C148" s="26"/>
      <c r="D148" s="33"/>
      <c r="E148" s="32"/>
      <c r="F148" s="31"/>
      <c r="G148" s="28"/>
      <c r="H148" s="30"/>
      <c r="I148" s="28"/>
      <c r="J148" s="29"/>
      <c r="K148" s="28"/>
      <c r="L148" s="27"/>
      <c r="M148" s="26"/>
      <c r="N148" s="25"/>
    </row>
    <row r="149" spans="1:14" hidden="1" x14ac:dyDescent="0.2">
      <c r="A149" s="35"/>
      <c r="B149" s="34"/>
      <c r="C149" s="26"/>
      <c r="D149" s="33"/>
      <c r="E149" s="32"/>
      <c r="F149" s="31"/>
      <c r="G149" s="28"/>
      <c r="H149" s="30"/>
      <c r="I149" s="28"/>
      <c r="J149" s="29"/>
      <c r="K149" s="28"/>
      <c r="L149" s="27"/>
      <c r="M149" s="26"/>
      <c r="N149" s="25"/>
    </row>
    <row r="150" spans="1:14" hidden="1" x14ac:dyDescent="0.2">
      <c r="A150" s="35"/>
      <c r="B150" s="34"/>
      <c r="C150" s="26"/>
      <c r="D150" s="33"/>
      <c r="E150" s="32"/>
      <c r="F150" s="31"/>
      <c r="G150" s="28"/>
      <c r="H150" s="30"/>
      <c r="I150" s="28"/>
      <c r="J150" s="29"/>
      <c r="K150" s="28"/>
      <c r="L150" s="27"/>
      <c r="M150" s="26"/>
      <c r="N150" s="25"/>
    </row>
    <row r="151" spans="1:14" hidden="1" x14ac:dyDescent="0.2">
      <c r="A151" s="35"/>
      <c r="B151" s="34"/>
      <c r="C151" s="26"/>
      <c r="D151" s="33"/>
      <c r="E151" s="32"/>
      <c r="F151" s="31"/>
      <c r="G151" s="28"/>
      <c r="H151" s="30"/>
      <c r="I151" s="28"/>
      <c r="J151" s="29"/>
      <c r="K151" s="28"/>
      <c r="L151" s="27"/>
      <c r="M151" s="26"/>
      <c r="N151" s="25"/>
    </row>
    <row r="152" spans="1:14" hidden="1" x14ac:dyDescent="0.2">
      <c r="A152" s="35"/>
      <c r="B152" s="34"/>
      <c r="C152" s="26"/>
      <c r="D152" s="33"/>
      <c r="E152" s="32"/>
      <c r="F152" s="31"/>
      <c r="G152" s="28"/>
      <c r="H152" s="30"/>
      <c r="I152" s="28"/>
      <c r="J152" s="29"/>
      <c r="K152" s="28"/>
      <c r="L152" s="27"/>
      <c r="M152" s="26"/>
      <c r="N152" s="25"/>
    </row>
    <row r="153" spans="1:14" hidden="1" x14ac:dyDescent="0.2">
      <c r="A153" s="35"/>
      <c r="B153" s="34"/>
      <c r="C153" s="26"/>
      <c r="D153" s="33"/>
      <c r="E153" s="32"/>
      <c r="F153" s="31"/>
      <c r="G153" s="28"/>
      <c r="H153" s="30"/>
      <c r="I153" s="28"/>
      <c r="J153" s="29"/>
      <c r="K153" s="28"/>
      <c r="L153" s="27"/>
      <c r="M153" s="26"/>
      <c r="N153" s="25"/>
    </row>
    <row r="154" spans="1:14" hidden="1" x14ac:dyDescent="0.2">
      <c r="A154" s="35"/>
      <c r="B154" s="34"/>
      <c r="C154" s="26"/>
      <c r="D154" s="33"/>
      <c r="E154" s="32"/>
      <c r="F154" s="31"/>
      <c r="G154" s="28"/>
      <c r="H154" s="30"/>
      <c r="I154" s="28"/>
      <c r="J154" s="29"/>
      <c r="K154" s="28"/>
      <c r="L154" s="27"/>
      <c r="M154" s="26"/>
      <c r="N154" s="25"/>
    </row>
    <row r="155" spans="1:14" hidden="1" x14ac:dyDescent="0.2">
      <c r="A155" s="35"/>
      <c r="B155" s="34"/>
      <c r="C155" s="26"/>
      <c r="D155" s="33"/>
      <c r="E155" s="32"/>
      <c r="F155" s="31"/>
      <c r="G155" s="28"/>
      <c r="H155" s="30"/>
      <c r="I155" s="28"/>
      <c r="J155" s="29"/>
      <c r="K155" s="28"/>
      <c r="L155" s="27"/>
      <c r="M155" s="26"/>
      <c r="N155" s="25"/>
    </row>
    <row r="156" spans="1:14" hidden="1" x14ac:dyDescent="0.2">
      <c r="A156" s="35"/>
      <c r="B156" s="34"/>
      <c r="C156" s="26"/>
      <c r="D156" s="33"/>
      <c r="E156" s="32"/>
      <c r="F156" s="31"/>
      <c r="G156" s="28"/>
      <c r="H156" s="30"/>
      <c r="I156" s="28"/>
      <c r="J156" s="29"/>
      <c r="K156" s="28"/>
      <c r="L156" s="27"/>
      <c r="M156" s="26"/>
      <c r="N156" s="25"/>
    </row>
    <row r="157" spans="1:14" hidden="1" x14ac:dyDescent="0.2">
      <c r="A157" s="35"/>
      <c r="B157" s="34"/>
      <c r="C157" s="26"/>
      <c r="D157" s="33"/>
      <c r="E157" s="32"/>
      <c r="F157" s="31"/>
      <c r="G157" s="28"/>
      <c r="H157" s="30"/>
      <c r="I157" s="28"/>
      <c r="J157" s="29"/>
      <c r="K157" s="28"/>
      <c r="L157" s="27"/>
      <c r="M157" s="26"/>
      <c r="N157" s="25"/>
    </row>
    <row r="158" spans="1:14" hidden="1" x14ac:dyDescent="0.2">
      <c r="A158" s="35"/>
      <c r="B158" s="34"/>
      <c r="C158" s="26"/>
      <c r="D158" s="33"/>
      <c r="E158" s="32"/>
      <c r="F158" s="31"/>
      <c r="G158" s="28"/>
      <c r="H158" s="30"/>
      <c r="I158" s="28"/>
      <c r="J158" s="29"/>
      <c r="K158" s="28"/>
      <c r="L158" s="27"/>
      <c r="M158" s="26"/>
      <c r="N158" s="25"/>
    </row>
    <row r="159" spans="1:14" hidden="1" x14ac:dyDescent="0.2">
      <c r="A159" s="35"/>
      <c r="B159" s="51"/>
      <c r="C159" s="42"/>
      <c r="D159" s="41"/>
      <c r="E159" s="40"/>
      <c r="F159" s="31"/>
      <c r="G159" s="28"/>
      <c r="H159" s="30"/>
      <c r="I159" s="28"/>
      <c r="J159" s="29"/>
      <c r="K159" s="28"/>
      <c r="L159" s="27"/>
      <c r="M159" s="26"/>
      <c r="N159" s="25"/>
    </row>
    <row r="160" spans="1:14" hidden="1" x14ac:dyDescent="0.2">
      <c r="A160" s="35"/>
      <c r="B160" s="34"/>
      <c r="C160" s="26"/>
      <c r="D160" s="33"/>
      <c r="E160" s="32"/>
      <c r="F160" s="31"/>
      <c r="G160" s="28"/>
      <c r="H160" s="30"/>
      <c r="I160" s="28"/>
      <c r="J160" s="29"/>
      <c r="K160" s="28"/>
      <c r="L160" s="27"/>
      <c r="M160" s="26"/>
      <c r="N160" s="25"/>
    </row>
    <row r="161" spans="1:15" hidden="1" x14ac:dyDescent="0.2">
      <c r="A161" s="35"/>
      <c r="B161" s="43"/>
      <c r="C161" s="42"/>
      <c r="D161" s="41"/>
      <c r="E161" s="40"/>
      <c r="F161" s="31"/>
      <c r="G161" s="28"/>
      <c r="H161" s="30"/>
      <c r="I161" s="28"/>
      <c r="J161" s="29"/>
      <c r="K161" s="28"/>
      <c r="L161" s="27"/>
      <c r="M161" s="26"/>
      <c r="N161" s="39"/>
    </row>
    <row r="162" spans="1:15" hidden="1" x14ac:dyDescent="0.2">
      <c r="A162" s="35"/>
      <c r="B162" s="34"/>
      <c r="C162" s="26"/>
      <c r="D162" s="33"/>
      <c r="E162" s="32"/>
      <c r="F162" s="31"/>
      <c r="G162" s="28"/>
      <c r="H162" s="30"/>
      <c r="I162" s="28"/>
      <c r="J162" s="29"/>
      <c r="K162" s="28"/>
      <c r="L162" s="27"/>
      <c r="M162" s="26"/>
      <c r="N162" s="25"/>
    </row>
    <row r="163" spans="1:15" hidden="1" x14ac:dyDescent="0.2">
      <c r="A163" s="35"/>
      <c r="B163" s="34"/>
      <c r="C163" s="26"/>
      <c r="D163" s="48"/>
      <c r="E163" s="32"/>
      <c r="F163" s="31"/>
      <c r="G163" s="28"/>
      <c r="H163" s="30"/>
      <c r="I163" s="28"/>
      <c r="J163" s="29"/>
      <c r="K163" s="28"/>
      <c r="L163" s="27"/>
      <c r="M163" s="26"/>
      <c r="N163" s="25"/>
    </row>
    <row r="164" spans="1:15" hidden="1" x14ac:dyDescent="0.2">
      <c r="A164" s="35"/>
      <c r="B164" s="34"/>
      <c r="C164" s="26"/>
      <c r="D164" s="48"/>
      <c r="E164" s="32"/>
      <c r="F164" s="31"/>
      <c r="G164" s="28"/>
      <c r="H164" s="30"/>
      <c r="I164" s="28"/>
      <c r="J164" s="29"/>
      <c r="K164" s="28"/>
      <c r="L164" s="27"/>
      <c r="M164" s="26"/>
      <c r="N164" s="25"/>
    </row>
    <row r="165" spans="1:15" hidden="1" x14ac:dyDescent="0.2">
      <c r="A165" s="35"/>
      <c r="B165" s="34"/>
      <c r="C165" s="26"/>
      <c r="D165" s="48"/>
      <c r="E165" s="32"/>
      <c r="F165" s="31"/>
      <c r="G165" s="28"/>
      <c r="H165" s="30"/>
      <c r="I165" s="28"/>
      <c r="J165" s="29"/>
      <c r="K165" s="28"/>
      <c r="L165" s="27"/>
      <c r="M165" s="26"/>
      <c r="N165" s="25"/>
    </row>
    <row r="166" spans="1:15" hidden="1" x14ac:dyDescent="0.2">
      <c r="A166" s="35"/>
      <c r="B166" s="34"/>
      <c r="C166" s="26"/>
      <c r="D166" s="48"/>
      <c r="E166" s="32"/>
      <c r="F166" s="31"/>
      <c r="G166" s="28"/>
      <c r="H166" s="30"/>
      <c r="I166" s="28"/>
      <c r="J166" s="29"/>
      <c r="K166" s="28"/>
      <c r="L166" s="27"/>
      <c r="M166" s="26"/>
      <c r="N166" s="25"/>
    </row>
    <row r="167" spans="1:15" hidden="1" x14ac:dyDescent="0.2">
      <c r="A167" s="35"/>
      <c r="B167" s="34"/>
      <c r="C167" s="26"/>
      <c r="D167" s="48"/>
      <c r="E167" s="32"/>
      <c r="F167" s="31"/>
      <c r="G167" s="28"/>
      <c r="H167" s="30"/>
      <c r="I167" s="28"/>
      <c r="J167" s="29"/>
      <c r="K167" s="28"/>
      <c r="L167" s="27"/>
      <c r="M167" s="26"/>
      <c r="N167" s="25"/>
    </row>
    <row r="168" spans="1:15" hidden="1" x14ac:dyDescent="0.2">
      <c r="A168" s="35"/>
      <c r="B168" s="34"/>
      <c r="C168" s="26"/>
      <c r="D168" s="48"/>
      <c r="E168" s="32"/>
      <c r="F168" s="31"/>
      <c r="G168" s="28"/>
      <c r="H168" s="30"/>
      <c r="I168" s="28"/>
      <c r="J168" s="29"/>
      <c r="K168" s="28"/>
      <c r="L168" s="27"/>
      <c r="M168" s="26"/>
      <c r="N168" s="25"/>
    </row>
    <row r="169" spans="1:15" hidden="1" x14ac:dyDescent="0.2">
      <c r="A169" s="35"/>
      <c r="B169" s="34"/>
      <c r="C169" s="26"/>
      <c r="D169" s="48"/>
      <c r="E169" s="32"/>
      <c r="F169" s="31"/>
      <c r="G169" s="28"/>
      <c r="H169" s="30"/>
      <c r="I169" s="28"/>
      <c r="J169" s="29"/>
      <c r="K169" s="28"/>
      <c r="L169" s="27"/>
      <c r="M169" s="26"/>
      <c r="N169" s="25"/>
    </row>
    <row r="170" spans="1:15" hidden="1" x14ac:dyDescent="0.2">
      <c r="A170" s="35"/>
      <c r="B170" s="34"/>
      <c r="C170" s="26"/>
      <c r="D170" s="48"/>
      <c r="E170" s="32"/>
      <c r="F170" s="31"/>
      <c r="G170" s="28"/>
      <c r="H170" s="30"/>
      <c r="I170" s="28"/>
      <c r="J170" s="29"/>
      <c r="K170" s="28"/>
      <c r="L170" s="27"/>
      <c r="M170" s="26"/>
      <c r="N170" s="25"/>
    </row>
    <row r="171" spans="1:15" hidden="1" x14ac:dyDescent="0.2">
      <c r="A171" s="35"/>
      <c r="B171" s="34"/>
      <c r="C171" s="26"/>
      <c r="D171" s="48"/>
      <c r="E171" s="32"/>
      <c r="F171" s="31"/>
      <c r="G171" s="28"/>
      <c r="H171" s="30"/>
      <c r="I171" s="28"/>
      <c r="J171" s="29"/>
      <c r="K171" s="28"/>
      <c r="L171" s="27"/>
      <c r="M171" s="26"/>
      <c r="N171" s="25"/>
    </row>
    <row r="172" spans="1:15" hidden="1" x14ac:dyDescent="0.2">
      <c r="A172" s="35"/>
      <c r="B172" s="34"/>
      <c r="C172" s="26"/>
      <c r="D172" s="48"/>
      <c r="E172" s="32"/>
      <c r="F172" s="31"/>
      <c r="G172" s="28"/>
      <c r="H172" s="30"/>
      <c r="I172" s="28"/>
      <c r="J172" s="29"/>
      <c r="K172" s="28"/>
      <c r="L172" s="27"/>
      <c r="M172" s="26"/>
      <c r="N172" s="25"/>
    </row>
    <row r="173" spans="1:15" hidden="1" x14ac:dyDescent="0.2">
      <c r="A173" s="35"/>
      <c r="B173" s="34"/>
      <c r="C173" s="26"/>
      <c r="D173" s="48"/>
      <c r="E173" s="32"/>
      <c r="F173" s="31"/>
      <c r="G173" s="28"/>
      <c r="H173" s="30"/>
      <c r="I173" s="28"/>
      <c r="J173" s="29"/>
      <c r="K173" s="28"/>
      <c r="L173" s="27"/>
      <c r="M173" s="26"/>
      <c r="N173" s="25"/>
    </row>
    <row r="174" spans="1:15" hidden="1" x14ac:dyDescent="0.2">
      <c r="A174" s="35"/>
      <c r="B174" s="50"/>
      <c r="C174" s="26"/>
      <c r="D174" s="33"/>
      <c r="E174" s="32"/>
      <c r="F174" s="31"/>
      <c r="G174" s="28"/>
      <c r="H174" s="30"/>
      <c r="I174" s="28"/>
      <c r="J174" s="29"/>
      <c r="K174" s="28"/>
      <c r="L174" s="27"/>
      <c r="M174" s="26"/>
      <c r="N174" s="38"/>
      <c r="O174" s="9"/>
    </row>
    <row r="175" spans="1:15" hidden="1" x14ac:dyDescent="0.2">
      <c r="A175" s="35"/>
      <c r="B175" s="34"/>
      <c r="C175" s="26"/>
      <c r="D175" s="33"/>
      <c r="E175" s="32"/>
      <c r="F175" s="31"/>
      <c r="G175" s="28"/>
      <c r="H175" s="30"/>
      <c r="I175" s="28"/>
      <c r="J175" s="29"/>
      <c r="K175" s="28"/>
      <c r="L175" s="27"/>
      <c r="M175" s="26"/>
      <c r="N175" s="25"/>
    </row>
    <row r="176" spans="1:15" hidden="1" x14ac:dyDescent="0.2">
      <c r="A176" s="35"/>
      <c r="B176" s="37"/>
      <c r="C176" s="26"/>
      <c r="D176" s="33"/>
      <c r="E176" s="32"/>
      <c r="F176" s="31"/>
      <c r="G176" s="28"/>
      <c r="H176" s="30"/>
      <c r="I176" s="28"/>
      <c r="J176" s="29"/>
      <c r="K176" s="28"/>
      <c r="L176" s="27"/>
      <c r="M176" s="26"/>
      <c r="N176" s="25"/>
    </row>
    <row r="177" spans="1:14" hidden="1" x14ac:dyDescent="0.2">
      <c r="A177" s="35"/>
      <c r="B177" s="34"/>
      <c r="C177" s="26"/>
      <c r="D177" s="48"/>
      <c r="E177" s="32"/>
      <c r="F177" s="31"/>
      <c r="G177" s="28"/>
      <c r="H177" s="30"/>
      <c r="I177" s="28"/>
      <c r="J177" s="29"/>
      <c r="K177" s="28"/>
      <c r="L177" s="27"/>
      <c r="M177" s="26"/>
      <c r="N177" s="25"/>
    </row>
    <row r="178" spans="1:14" hidden="1" x14ac:dyDescent="0.2">
      <c r="A178" s="35"/>
      <c r="B178" s="50"/>
      <c r="C178" s="26"/>
      <c r="D178" s="48"/>
      <c r="E178" s="32"/>
      <c r="F178" s="31"/>
      <c r="G178" s="28"/>
      <c r="H178" s="30"/>
      <c r="I178" s="28"/>
      <c r="J178" s="29"/>
      <c r="K178" s="28"/>
      <c r="L178" s="27"/>
      <c r="M178" s="26"/>
      <c r="N178" s="25"/>
    </row>
    <row r="179" spans="1:14" hidden="1" x14ac:dyDescent="0.2">
      <c r="A179" s="35"/>
      <c r="B179" s="34"/>
      <c r="C179" s="26"/>
      <c r="D179" s="48"/>
      <c r="E179" s="32"/>
      <c r="F179" s="31"/>
      <c r="G179" s="28"/>
      <c r="H179" s="30"/>
      <c r="I179" s="28"/>
      <c r="J179" s="29"/>
      <c r="K179" s="28"/>
      <c r="L179" s="27"/>
      <c r="M179" s="26"/>
      <c r="N179" s="25"/>
    </row>
    <row r="180" spans="1:14" hidden="1" x14ac:dyDescent="0.2">
      <c r="A180" s="35"/>
      <c r="B180" s="34"/>
      <c r="C180" s="26"/>
      <c r="D180" s="48"/>
      <c r="E180" s="32"/>
      <c r="F180" s="31"/>
      <c r="G180" s="28"/>
      <c r="H180" s="30"/>
      <c r="I180" s="28"/>
      <c r="J180" s="29"/>
      <c r="K180" s="28"/>
      <c r="L180" s="27"/>
      <c r="M180" s="26"/>
      <c r="N180" s="25"/>
    </row>
    <row r="181" spans="1:14" hidden="1" x14ac:dyDescent="0.2">
      <c r="A181" s="35"/>
      <c r="B181" s="34"/>
      <c r="C181" s="26"/>
      <c r="D181" s="33"/>
      <c r="E181" s="32"/>
      <c r="F181" s="31"/>
      <c r="G181" s="28"/>
      <c r="H181" s="30"/>
      <c r="I181" s="28"/>
      <c r="J181" s="29"/>
      <c r="K181" s="28"/>
      <c r="L181" s="27"/>
      <c r="M181" s="26"/>
      <c r="N181" s="25"/>
    </row>
    <row r="182" spans="1:14" hidden="1" x14ac:dyDescent="0.2">
      <c r="A182" s="35"/>
      <c r="B182" s="34"/>
      <c r="C182" s="26"/>
      <c r="D182" s="33"/>
      <c r="E182" s="32"/>
      <c r="F182" s="31"/>
      <c r="G182" s="28"/>
      <c r="H182" s="30"/>
      <c r="I182" s="28"/>
      <c r="J182" s="29"/>
      <c r="K182" s="28"/>
      <c r="L182" s="27"/>
      <c r="M182" s="26"/>
      <c r="N182" s="25"/>
    </row>
    <row r="183" spans="1:14" hidden="1" x14ac:dyDescent="0.2">
      <c r="A183" s="35"/>
      <c r="B183" s="37"/>
      <c r="C183" s="26"/>
      <c r="D183" s="33"/>
      <c r="E183" s="32"/>
      <c r="F183" s="31"/>
      <c r="G183" s="28"/>
      <c r="H183" s="30"/>
      <c r="I183" s="28"/>
      <c r="J183" s="29"/>
      <c r="K183" s="28"/>
      <c r="L183" s="27"/>
      <c r="M183" s="26"/>
      <c r="N183" s="25"/>
    </row>
    <row r="184" spans="1:14" hidden="1" x14ac:dyDescent="0.2">
      <c r="A184" s="35"/>
      <c r="B184" s="37"/>
      <c r="C184" s="26"/>
      <c r="D184" s="33"/>
      <c r="E184" s="32"/>
      <c r="F184" s="31"/>
      <c r="G184" s="28"/>
      <c r="H184" s="30"/>
      <c r="I184" s="28"/>
      <c r="J184" s="29"/>
      <c r="K184" s="28"/>
      <c r="L184" s="27"/>
      <c r="M184" s="26"/>
      <c r="N184" s="25"/>
    </row>
    <row r="185" spans="1:14" hidden="1" x14ac:dyDescent="0.2">
      <c r="A185" s="35"/>
      <c r="B185" s="34"/>
      <c r="C185" s="26"/>
      <c r="D185" s="48"/>
      <c r="E185" s="32"/>
      <c r="F185" s="31"/>
      <c r="G185" s="28"/>
      <c r="H185" s="30"/>
      <c r="I185" s="28"/>
      <c r="J185" s="29"/>
      <c r="K185" s="28"/>
      <c r="L185" s="27"/>
      <c r="M185" s="26"/>
      <c r="N185" s="25"/>
    </row>
    <row r="186" spans="1:14" hidden="1" x14ac:dyDescent="0.2">
      <c r="A186" s="35"/>
      <c r="B186" s="34"/>
      <c r="C186" s="26"/>
      <c r="D186" s="48"/>
      <c r="E186" s="32"/>
      <c r="F186" s="31"/>
      <c r="G186" s="28"/>
      <c r="H186" s="30"/>
      <c r="I186" s="28"/>
      <c r="J186" s="29"/>
      <c r="K186" s="28"/>
      <c r="L186" s="27"/>
      <c r="M186" s="26"/>
      <c r="N186" s="25"/>
    </row>
    <row r="187" spans="1:14" hidden="1" x14ac:dyDescent="0.2">
      <c r="A187" s="35"/>
      <c r="B187" s="34"/>
      <c r="C187" s="26"/>
      <c r="D187" s="48"/>
      <c r="E187" s="32"/>
      <c r="F187" s="31"/>
      <c r="G187" s="28"/>
      <c r="H187" s="30"/>
      <c r="I187" s="28"/>
      <c r="J187" s="29"/>
      <c r="K187" s="28"/>
      <c r="L187" s="27"/>
      <c r="M187" s="26"/>
      <c r="N187" s="25"/>
    </row>
    <row r="188" spans="1:14" hidden="1" x14ac:dyDescent="0.2">
      <c r="A188" s="35"/>
      <c r="B188" s="34"/>
      <c r="C188" s="26"/>
      <c r="D188" s="48"/>
      <c r="E188" s="32"/>
      <c r="F188" s="31"/>
      <c r="G188" s="28"/>
      <c r="H188" s="30"/>
      <c r="I188" s="28"/>
      <c r="J188" s="29"/>
      <c r="K188" s="28"/>
      <c r="L188" s="27"/>
      <c r="M188" s="26"/>
      <c r="N188" s="25"/>
    </row>
    <row r="189" spans="1:14" hidden="1" x14ac:dyDescent="0.2">
      <c r="A189" s="35"/>
      <c r="B189" s="49"/>
      <c r="C189" s="26"/>
      <c r="D189" s="48"/>
      <c r="E189" s="32"/>
      <c r="F189" s="31"/>
      <c r="G189" s="28"/>
      <c r="H189" s="30"/>
      <c r="I189" s="28"/>
      <c r="J189" s="29"/>
      <c r="K189" s="28"/>
      <c r="L189" s="27"/>
      <c r="M189" s="26"/>
      <c r="N189" s="25"/>
    </row>
    <row r="190" spans="1:14" hidden="1" x14ac:dyDescent="0.2">
      <c r="A190" s="35"/>
      <c r="B190" s="34"/>
      <c r="C190" s="26"/>
      <c r="D190" s="33"/>
      <c r="E190" s="32"/>
      <c r="F190" s="31"/>
      <c r="G190" s="28"/>
      <c r="H190" s="30"/>
      <c r="I190" s="28"/>
      <c r="J190" s="29"/>
      <c r="K190" s="28"/>
      <c r="L190" s="27"/>
      <c r="M190" s="26"/>
      <c r="N190" s="25"/>
    </row>
    <row r="191" spans="1:14" hidden="1" x14ac:dyDescent="0.2">
      <c r="A191" s="35"/>
      <c r="B191" s="34"/>
      <c r="C191" s="26"/>
      <c r="D191" s="33"/>
      <c r="E191" s="32"/>
      <c r="F191" s="31"/>
      <c r="G191" s="28"/>
      <c r="H191" s="30"/>
      <c r="I191" s="28"/>
      <c r="J191" s="29"/>
      <c r="K191" s="28"/>
      <c r="L191" s="27"/>
      <c r="M191" s="26"/>
      <c r="N191" s="25"/>
    </row>
    <row r="192" spans="1:14" hidden="1" x14ac:dyDescent="0.2">
      <c r="A192" s="35"/>
      <c r="B192" s="34"/>
      <c r="C192" s="26"/>
      <c r="D192" s="33"/>
      <c r="E192" s="32"/>
      <c r="F192" s="31"/>
      <c r="G192" s="28"/>
      <c r="H192" s="30"/>
      <c r="I192" s="28"/>
      <c r="J192" s="29"/>
      <c r="K192" s="28"/>
      <c r="L192" s="27"/>
      <c r="M192" s="26"/>
      <c r="N192" s="25"/>
    </row>
    <row r="193" spans="1:15" hidden="1" x14ac:dyDescent="0.2">
      <c r="A193" s="35"/>
      <c r="B193" s="43"/>
      <c r="C193" s="47"/>
      <c r="D193" s="41"/>
      <c r="E193" s="40"/>
      <c r="F193" s="31"/>
      <c r="G193" s="28"/>
      <c r="H193" s="30"/>
      <c r="I193" s="28"/>
      <c r="J193" s="29"/>
      <c r="K193" s="28"/>
      <c r="L193" s="27"/>
      <c r="M193" s="26"/>
      <c r="N193" s="39"/>
    </row>
    <row r="194" spans="1:15" hidden="1" x14ac:dyDescent="0.2">
      <c r="A194" s="35"/>
      <c r="B194" s="34"/>
      <c r="C194" s="26"/>
      <c r="D194" s="33"/>
      <c r="E194" s="32"/>
      <c r="F194" s="31"/>
      <c r="G194" s="28"/>
      <c r="H194" s="30"/>
      <c r="I194" s="28"/>
      <c r="J194" s="29"/>
      <c r="K194" s="28"/>
      <c r="L194" s="27"/>
      <c r="M194" s="26"/>
      <c r="N194" s="25"/>
    </row>
    <row r="195" spans="1:15" hidden="1" x14ac:dyDescent="0.2">
      <c r="A195" s="35"/>
      <c r="B195" s="34"/>
      <c r="C195" s="26"/>
      <c r="D195" s="33"/>
      <c r="E195" s="32"/>
      <c r="F195" s="31"/>
      <c r="G195" s="28"/>
      <c r="H195" s="30"/>
      <c r="I195" s="28"/>
      <c r="J195" s="29"/>
      <c r="K195" s="28"/>
      <c r="L195" s="27"/>
      <c r="M195" s="26"/>
      <c r="N195" s="25"/>
    </row>
    <row r="196" spans="1:15" hidden="1" x14ac:dyDescent="0.2">
      <c r="A196" s="35"/>
      <c r="B196" s="34"/>
      <c r="C196" s="26"/>
      <c r="D196" s="33"/>
      <c r="E196" s="32"/>
      <c r="F196" s="31"/>
      <c r="G196" s="28"/>
      <c r="H196" s="30"/>
      <c r="I196" s="28"/>
      <c r="J196" s="29"/>
      <c r="K196" s="28"/>
      <c r="L196" s="27"/>
      <c r="M196" s="26"/>
      <c r="N196" s="25"/>
    </row>
    <row r="197" spans="1:15" hidden="1" x14ac:dyDescent="0.2">
      <c r="A197" s="35"/>
      <c r="B197" s="34"/>
      <c r="C197" s="26"/>
      <c r="D197" s="33"/>
      <c r="E197" s="32"/>
      <c r="F197" s="31"/>
      <c r="G197" s="28"/>
      <c r="H197" s="30"/>
      <c r="I197" s="28"/>
      <c r="J197" s="29"/>
      <c r="K197" s="28"/>
      <c r="L197" s="27"/>
      <c r="M197" s="26"/>
      <c r="N197" s="25"/>
    </row>
    <row r="198" spans="1:15" hidden="1" x14ac:dyDescent="0.2">
      <c r="A198" s="35"/>
      <c r="B198" s="34"/>
      <c r="C198" s="26"/>
      <c r="D198" s="33"/>
      <c r="E198" s="32"/>
      <c r="F198" s="31"/>
      <c r="G198" s="28"/>
      <c r="H198" s="30"/>
      <c r="I198" s="28"/>
      <c r="J198" s="29"/>
      <c r="K198" s="28"/>
      <c r="L198" s="27"/>
      <c r="M198" s="26"/>
      <c r="N198" s="25"/>
    </row>
    <row r="199" spans="1:15" hidden="1" x14ac:dyDescent="0.2">
      <c r="A199" s="35"/>
      <c r="B199" s="34"/>
      <c r="C199" s="26"/>
      <c r="D199" s="33"/>
      <c r="E199" s="32"/>
      <c r="F199" s="31"/>
      <c r="G199" s="28"/>
      <c r="H199" s="30"/>
      <c r="I199" s="28"/>
      <c r="J199" s="29"/>
      <c r="K199" s="28"/>
      <c r="L199" s="27"/>
      <c r="M199" s="26"/>
      <c r="N199" s="25"/>
    </row>
    <row r="200" spans="1:15" hidden="1" x14ac:dyDescent="0.2">
      <c r="A200" s="35"/>
      <c r="B200" s="34"/>
      <c r="C200" s="26"/>
      <c r="D200" s="33"/>
      <c r="E200" s="32"/>
      <c r="F200" s="31"/>
      <c r="G200" s="28"/>
      <c r="H200" s="30"/>
      <c r="I200" s="28"/>
      <c r="J200" s="29"/>
      <c r="K200" s="28"/>
      <c r="L200" s="27"/>
      <c r="M200" s="26"/>
      <c r="N200" s="25"/>
    </row>
    <row r="201" spans="1:15" hidden="1" x14ac:dyDescent="0.2">
      <c r="A201" s="35"/>
      <c r="B201" s="34"/>
      <c r="C201" s="26"/>
      <c r="D201" s="33"/>
      <c r="E201" s="32"/>
      <c r="F201" s="31"/>
      <c r="G201" s="28"/>
      <c r="H201" s="30"/>
      <c r="I201" s="28"/>
      <c r="J201" s="29"/>
      <c r="K201" s="28"/>
      <c r="L201" s="27"/>
      <c r="M201" s="26"/>
      <c r="N201" s="25"/>
    </row>
    <row r="202" spans="1:15" hidden="1" x14ac:dyDescent="0.2">
      <c r="A202" s="35"/>
      <c r="B202" s="34"/>
      <c r="C202" s="26"/>
      <c r="D202" s="33"/>
      <c r="E202" s="32"/>
      <c r="F202" s="31"/>
      <c r="G202" s="28"/>
      <c r="H202" s="30"/>
      <c r="I202" s="28"/>
      <c r="J202" s="29"/>
      <c r="K202" s="28"/>
      <c r="L202" s="27"/>
      <c r="M202" s="26"/>
      <c r="N202" s="25"/>
    </row>
    <row r="203" spans="1:15" hidden="1" x14ac:dyDescent="0.2">
      <c r="A203" s="35"/>
      <c r="B203" s="34"/>
      <c r="C203" s="26"/>
      <c r="D203" s="33"/>
      <c r="E203" s="32"/>
      <c r="F203" s="31"/>
      <c r="G203" s="28"/>
      <c r="H203" s="30"/>
      <c r="I203" s="28"/>
      <c r="J203" s="29"/>
      <c r="K203" s="28"/>
      <c r="L203" s="27"/>
      <c r="M203" s="26"/>
      <c r="N203" s="25"/>
    </row>
    <row r="204" spans="1:15" hidden="1" x14ac:dyDescent="0.2">
      <c r="A204" s="35"/>
      <c r="B204" s="34"/>
      <c r="C204" s="46"/>
      <c r="D204" s="33"/>
      <c r="E204" s="32"/>
      <c r="F204" s="31"/>
      <c r="G204" s="28"/>
      <c r="H204" s="30"/>
      <c r="I204" s="28"/>
      <c r="J204" s="29"/>
      <c r="K204" s="28"/>
      <c r="L204" s="27"/>
      <c r="M204" s="26"/>
      <c r="N204" s="25"/>
    </row>
    <row r="205" spans="1:15" hidden="1" x14ac:dyDescent="0.2">
      <c r="A205" s="35"/>
      <c r="B205" s="34"/>
      <c r="C205" s="45"/>
      <c r="D205" s="33"/>
      <c r="E205" s="32"/>
      <c r="F205" s="31"/>
      <c r="G205" s="28"/>
      <c r="H205" s="30"/>
      <c r="I205" s="28"/>
      <c r="J205" s="29"/>
      <c r="K205" s="28"/>
      <c r="L205" s="27"/>
      <c r="M205" s="26"/>
      <c r="N205" s="25"/>
    </row>
    <row r="206" spans="1:15" hidden="1" x14ac:dyDescent="0.2">
      <c r="A206" s="35"/>
      <c r="B206" s="34"/>
      <c r="C206" s="26"/>
      <c r="D206" s="33"/>
      <c r="E206" s="32"/>
      <c r="F206" s="31"/>
      <c r="G206" s="28"/>
      <c r="H206" s="30"/>
      <c r="I206" s="28"/>
      <c r="J206" s="29"/>
      <c r="K206" s="28"/>
      <c r="L206" s="27"/>
      <c r="M206" s="26"/>
      <c r="N206" s="38"/>
      <c r="O206" s="9"/>
    </row>
    <row r="207" spans="1:15" hidden="1" x14ac:dyDescent="0.2">
      <c r="A207" s="35"/>
      <c r="B207" s="34"/>
      <c r="C207" s="26"/>
      <c r="D207" s="33"/>
      <c r="E207" s="32"/>
      <c r="F207" s="31"/>
      <c r="G207" s="28"/>
      <c r="H207" s="30"/>
      <c r="I207" s="28"/>
      <c r="J207" s="29"/>
      <c r="K207" s="28"/>
      <c r="L207" s="27"/>
      <c r="M207" s="26"/>
      <c r="N207" s="25"/>
    </row>
    <row r="208" spans="1:15" hidden="1" x14ac:dyDescent="0.2">
      <c r="A208" s="35"/>
      <c r="B208" s="34"/>
      <c r="C208" s="26"/>
      <c r="D208" s="33"/>
      <c r="E208" s="32"/>
      <c r="F208" s="31"/>
      <c r="G208" s="28"/>
      <c r="H208" s="30"/>
      <c r="I208" s="28"/>
      <c r="J208" s="29"/>
      <c r="K208" s="28"/>
      <c r="L208" s="27"/>
      <c r="M208" s="26"/>
      <c r="N208" s="25"/>
    </row>
    <row r="209" spans="1:14" hidden="1" x14ac:dyDescent="0.2">
      <c r="A209" s="35"/>
      <c r="B209" s="34"/>
      <c r="C209" s="26"/>
      <c r="D209" s="33"/>
      <c r="E209" s="32"/>
      <c r="F209" s="31"/>
      <c r="G209" s="28"/>
      <c r="H209" s="30"/>
      <c r="I209" s="28"/>
      <c r="J209" s="29"/>
      <c r="K209" s="28"/>
      <c r="L209" s="27"/>
      <c r="M209" s="26"/>
      <c r="N209" s="25"/>
    </row>
    <row r="210" spans="1:14" hidden="1" x14ac:dyDescent="0.2">
      <c r="A210" s="35"/>
      <c r="B210" s="34"/>
      <c r="C210" s="26"/>
      <c r="D210" s="33"/>
      <c r="E210" s="32"/>
      <c r="F210" s="31"/>
      <c r="G210" s="28"/>
      <c r="H210" s="30"/>
      <c r="I210" s="28"/>
      <c r="J210" s="29"/>
      <c r="K210" s="28"/>
      <c r="L210" s="27"/>
      <c r="M210" s="26"/>
      <c r="N210" s="25"/>
    </row>
    <row r="211" spans="1:14" hidden="1" x14ac:dyDescent="0.2">
      <c r="A211" s="35"/>
      <c r="B211" s="34"/>
      <c r="C211" s="26"/>
      <c r="D211" s="33"/>
      <c r="E211" s="32"/>
      <c r="F211" s="31"/>
      <c r="G211" s="28"/>
      <c r="H211" s="30"/>
      <c r="I211" s="28"/>
      <c r="J211" s="29"/>
      <c r="K211" s="28"/>
      <c r="L211" s="27"/>
      <c r="M211" s="26"/>
      <c r="N211" s="25"/>
    </row>
    <row r="212" spans="1:14" hidden="1" x14ac:dyDescent="0.2">
      <c r="A212" s="35"/>
      <c r="B212" s="34"/>
      <c r="C212" s="26"/>
      <c r="D212" s="33"/>
      <c r="E212" s="32"/>
      <c r="F212" s="31"/>
      <c r="G212" s="28"/>
      <c r="H212" s="30"/>
      <c r="I212" s="28"/>
      <c r="J212" s="29"/>
      <c r="K212" s="28"/>
      <c r="L212" s="27"/>
      <c r="M212" s="26"/>
      <c r="N212" s="25"/>
    </row>
    <row r="213" spans="1:14" hidden="1" x14ac:dyDescent="0.2">
      <c r="A213" s="35"/>
      <c r="B213" s="34"/>
      <c r="C213" s="26"/>
      <c r="D213" s="33"/>
      <c r="E213" s="32"/>
      <c r="F213" s="31"/>
      <c r="G213" s="28"/>
      <c r="H213" s="30"/>
      <c r="I213" s="28"/>
      <c r="J213" s="29"/>
      <c r="K213" s="28"/>
      <c r="L213" s="27"/>
      <c r="M213" s="26"/>
      <c r="N213" s="25"/>
    </row>
    <row r="214" spans="1:14" hidden="1" x14ac:dyDescent="0.2">
      <c r="A214" s="35"/>
      <c r="B214" s="34"/>
      <c r="C214" s="26"/>
      <c r="D214" s="33"/>
      <c r="E214" s="32"/>
      <c r="F214" s="31"/>
      <c r="G214" s="28"/>
      <c r="H214" s="30"/>
      <c r="I214" s="28"/>
      <c r="J214" s="29"/>
      <c r="K214" s="28"/>
      <c r="L214" s="27"/>
      <c r="M214" s="26"/>
      <c r="N214" s="25"/>
    </row>
    <row r="215" spans="1:14" hidden="1" x14ac:dyDescent="0.2">
      <c r="A215" s="35"/>
      <c r="B215" s="34"/>
      <c r="C215" s="26"/>
      <c r="D215" s="33"/>
      <c r="E215" s="32"/>
      <c r="F215" s="31"/>
      <c r="G215" s="28"/>
      <c r="H215" s="30"/>
      <c r="I215" s="28"/>
      <c r="J215" s="29"/>
      <c r="K215" s="28"/>
      <c r="L215" s="27"/>
      <c r="M215" s="26"/>
      <c r="N215" s="25"/>
    </row>
    <row r="216" spans="1:14" hidden="1" x14ac:dyDescent="0.2">
      <c r="A216" s="35"/>
      <c r="B216" s="34"/>
      <c r="C216" s="44"/>
      <c r="D216" s="33"/>
      <c r="E216" s="32"/>
      <c r="F216" s="31"/>
      <c r="G216" s="28"/>
      <c r="H216" s="30"/>
      <c r="I216" s="28"/>
      <c r="J216" s="29"/>
      <c r="K216" s="28"/>
      <c r="L216" s="27"/>
      <c r="M216" s="26"/>
      <c r="N216" s="25"/>
    </row>
    <row r="217" spans="1:14" hidden="1" x14ac:dyDescent="0.2">
      <c r="A217" s="35"/>
      <c r="B217" s="34"/>
      <c r="C217" s="44"/>
      <c r="D217" s="33"/>
      <c r="E217" s="32"/>
      <c r="F217" s="31"/>
      <c r="G217" s="28"/>
      <c r="H217" s="30"/>
      <c r="I217" s="28"/>
      <c r="J217" s="29"/>
      <c r="K217" s="28"/>
      <c r="L217" s="27"/>
      <c r="M217" s="26"/>
      <c r="N217" s="25"/>
    </row>
    <row r="218" spans="1:14" hidden="1" x14ac:dyDescent="0.2">
      <c r="A218" s="35"/>
      <c r="B218" s="37"/>
      <c r="C218" s="26"/>
      <c r="D218" s="33"/>
      <c r="E218" s="32"/>
      <c r="F218" s="31"/>
      <c r="G218" s="28"/>
      <c r="H218" s="30"/>
      <c r="I218" s="28"/>
      <c r="J218" s="29"/>
      <c r="K218" s="28"/>
      <c r="L218" s="27"/>
      <c r="M218" s="26"/>
      <c r="N218" s="25"/>
    </row>
    <row r="219" spans="1:14" hidden="1" x14ac:dyDescent="0.2">
      <c r="A219" s="35"/>
      <c r="B219" s="34"/>
      <c r="C219" s="26"/>
      <c r="D219" s="33"/>
      <c r="E219" s="32"/>
      <c r="F219" s="31"/>
      <c r="G219" s="28"/>
      <c r="H219" s="30"/>
      <c r="I219" s="28"/>
      <c r="J219" s="29"/>
      <c r="K219" s="28"/>
      <c r="L219" s="27"/>
      <c r="M219" s="26"/>
      <c r="N219" s="25"/>
    </row>
    <row r="220" spans="1:14" hidden="1" x14ac:dyDescent="0.2">
      <c r="A220" s="35"/>
      <c r="B220" s="34"/>
      <c r="C220" s="26"/>
      <c r="D220" s="33"/>
      <c r="E220" s="32"/>
      <c r="F220" s="31"/>
      <c r="G220" s="28"/>
      <c r="H220" s="30"/>
      <c r="I220" s="28"/>
      <c r="J220" s="29"/>
      <c r="K220" s="28"/>
      <c r="L220" s="27"/>
      <c r="M220" s="26"/>
      <c r="N220" s="25"/>
    </row>
    <row r="221" spans="1:14" hidden="1" x14ac:dyDescent="0.2">
      <c r="A221" s="35"/>
      <c r="B221" s="34"/>
      <c r="C221" s="26"/>
      <c r="D221" s="33"/>
      <c r="E221" s="32"/>
      <c r="F221" s="31"/>
      <c r="G221" s="28"/>
      <c r="H221" s="30"/>
      <c r="I221" s="28"/>
      <c r="J221" s="29"/>
      <c r="K221" s="28"/>
      <c r="L221" s="27"/>
      <c r="M221" s="26"/>
      <c r="N221" s="25"/>
    </row>
    <row r="222" spans="1:14" hidden="1" x14ac:dyDescent="0.2">
      <c r="A222" s="35"/>
      <c r="B222" s="34"/>
      <c r="C222" s="26"/>
      <c r="D222" s="33"/>
      <c r="E222" s="32"/>
      <c r="F222" s="31"/>
      <c r="G222" s="28"/>
      <c r="H222" s="30"/>
      <c r="I222" s="28"/>
      <c r="J222" s="29"/>
      <c r="K222" s="28"/>
      <c r="L222" s="27"/>
      <c r="M222" s="26"/>
      <c r="N222" s="25"/>
    </row>
    <row r="223" spans="1:14" hidden="1" x14ac:dyDescent="0.2">
      <c r="A223" s="35"/>
      <c r="B223" s="34"/>
      <c r="C223" s="26"/>
      <c r="D223" s="33"/>
      <c r="E223" s="32"/>
      <c r="F223" s="31"/>
      <c r="G223" s="28"/>
      <c r="H223" s="30"/>
      <c r="I223" s="28"/>
      <c r="J223" s="29"/>
      <c r="K223" s="28"/>
      <c r="L223" s="27"/>
      <c r="M223" s="26"/>
      <c r="N223" s="25"/>
    </row>
    <row r="224" spans="1:14" hidden="1" x14ac:dyDescent="0.2">
      <c r="A224" s="35"/>
      <c r="B224" s="34"/>
      <c r="C224" s="26"/>
      <c r="D224" s="33"/>
      <c r="E224" s="32"/>
      <c r="F224" s="31"/>
      <c r="G224" s="28"/>
      <c r="H224" s="30"/>
      <c r="I224" s="28"/>
      <c r="J224" s="29"/>
      <c r="K224" s="28"/>
      <c r="L224" s="27"/>
      <c r="M224" s="26"/>
      <c r="N224" s="25"/>
    </row>
    <row r="225" spans="1:14" hidden="1" x14ac:dyDescent="0.2">
      <c r="A225" s="35"/>
      <c r="B225" s="43"/>
      <c r="C225" s="42"/>
      <c r="D225" s="41"/>
      <c r="E225" s="40"/>
      <c r="F225" s="31"/>
      <c r="G225" s="28"/>
      <c r="H225" s="30"/>
      <c r="I225" s="28"/>
      <c r="J225" s="29"/>
      <c r="K225" s="28"/>
      <c r="L225" s="27"/>
      <c r="M225" s="26"/>
      <c r="N225" s="39"/>
    </row>
    <row r="226" spans="1:14" hidden="1" x14ac:dyDescent="0.2">
      <c r="A226" s="35"/>
      <c r="B226" s="34"/>
      <c r="C226" s="26"/>
      <c r="D226" s="33"/>
      <c r="E226" s="32"/>
      <c r="F226" s="31"/>
      <c r="G226" s="28"/>
      <c r="H226" s="30"/>
      <c r="I226" s="28"/>
      <c r="J226" s="29"/>
      <c r="K226" s="28"/>
      <c r="L226" s="27"/>
      <c r="M226" s="26"/>
      <c r="N226" s="25"/>
    </row>
    <row r="227" spans="1:14" hidden="1" x14ac:dyDescent="0.2">
      <c r="A227" s="35"/>
      <c r="B227" s="34"/>
      <c r="C227" s="26"/>
      <c r="D227" s="33"/>
      <c r="E227" s="32"/>
      <c r="F227" s="31"/>
      <c r="G227" s="28"/>
      <c r="H227" s="30"/>
      <c r="I227" s="28"/>
      <c r="J227" s="29"/>
      <c r="K227" s="28"/>
      <c r="L227" s="27"/>
      <c r="M227" s="26"/>
      <c r="N227" s="25"/>
    </row>
    <row r="228" spans="1:14" hidden="1" x14ac:dyDescent="0.2">
      <c r="A228" s="35"/>
      <c r="B228" s="34"/>
      <c r="C228" s="26"/>
      <c r="D228" s="33"/>
      <c r="E228" s="32"/>
      <c r="F228" s="31"/>
      <c r="G228" s="28"/>
      <c r="H228" s="30"/>
      <c r="I228" s="28"/>
      <c r="J228" s="29"/>
      <c r="K228" s="28"/>
      <c r="L228" s="27"/>
      <c r="M228" s="26"/>
      <c r="N228" s="25"/>
    </row>
    <row r="229" spans="1:14" hidden="1" x14ac:dyDescent="0.2">
      <c r="A229" s="35"/>
      <c r="B229" s="34"/>
      <c r="C229" s="26"/>
      <c r="D229" s="33"/>
      <c r="E229" s="32"/>
      <c r="F229" s="31"/>
      <c r="G229" s="28"/>
      <c r="H229" s="30"/>
      <c r="I229" s="28"/>
      <c r="J229" s="29"/>
      <c r="K229" s="28"/>
      <c r="L229" s="27"/>
      <c r="M229" s="26"/>
      <c r="N229" s="25"/>
    </row>
    <row r="230" spans="1:14" hidden="1" x14ac:dyDescent="0.2">
      <c r="A230" s="35"/>
      <c r="B230" s="34"/>
      <c r="C230" s="26"/>
      <c r="D230" s="33"/>
      <c r="E230" s="32"/>
      <c r="F230" s="31"/>
      <c r="G230" s="28"/>
      <c r="H230" s="30"/>
      <c r="I230" s="28"/>
      <c r="J230" s="29"/>
      <c r="K230" s="28"/>
      <c r="L230" s="27"/>
      <c r="M230" s="26"/>
      <c r="N230" s="25"/>
    </row>
    <row r="231" spans="1:14" hidden="1" x14ac:dyDescent="0.2">
      <c r="A231" s="35"/>
      <c r="B231" s="34"/>
      <c r="C231" s="26"/>
      <c r="D231" s="33"/>
      <c r="E231" s="32"/>
      <c r="F231" s="31"/>
      <c r="G231" s="28"/>
      <c r="H231" s="30"/>
      <c r="I231" s="28"/>
      <c r="J231" s="29"/>
      <c r="K231" s="28"/>
      <c r="L231" s="27"/>
      <c r="M231" s="26"/>
      <c r="N231" s="25"/>
    </row>
    <row r="232" spans="1:14" hidden="1" x14ac:dyDescent="0.2">
      <c r="A232" s="35"/>
      <c r="B232" s="34"/>
      <c r="C232" s="26"/>
      <c r="D232" s="33"/>
      <c r="E232" s="32"/>
      <c r="F232" s="31"/>
      <c r="G232" s="28"/>
      <c r="H232" s="30"/>
      <c r="I232" s="28"/>
      <c r="J232" s="29"/>
      <c r="K232" s="28"/>
      <c r="L232" s="27"/>
      <c r="M232" s="26"/>
      <c r="N232" s="25"/>
    </row>
    <row r="233" spans="1:14" hidden="1" x14ac:dyDescent="0.2">
      <c r="A233" s="35"/>
      <c r="B233" s="34"/>
      <c r="C233" s="26"/>
      <c r="D233" s="33"/>
      <c r="E233" s="32"/>
      <c r="F233" s="31"/>
      <c r="G233" s="28"/>
      <c r="H233" s="30"/>
      <c r="I233" s="28"/>
      <c r="J233" s="29"/>
      <c r="K233" s="28"/>
      <c r="L233" s="27"/>
      <c r="M233" s="26"/>
      <c r="N233" s="25"/>
    </row>
    <row r="234" spans="1:14" hidden="1" x14ac:dyDescent="0.2">
      <c r="A234" s="35"/>
      <c r="B234" s="34"/>
      <c r="C234" s="26"/>
      <c r="D234" s="33"/>
      <c r="E234" s="32"/>
      <c r="F234" s="31"/>
      <c r="G234" s="28"/>
      <c r="H234" s="30"/>
      <c r="I234" s="28"/>
      <c r="J234" s="29"/>
      <c r="K234" s="28"/>
      <c r="L234" s="27"/>
      <c r="M234" s="26"/>
      <c r="N234" s="25"/>
    </row>
    <row r="235" spans="1:14" hidden="1" x14ac:dyDescent="0.2">
      <c r="A235" s="35"/>
      <c r="B235" s="34"/>
      <c r="C235" s="26"/>
      <c r="D235" s="33"/>
      <c r="E235" s="32"/>
      <c r="F235" s="31"/>
      <c r="G235" s="28"/>
      <c r="H235" s="30"/>
      <c r="I235" s="28"/>
      <c r="J235" s="29"/>
      <c r="K235" s="28"/>
      <c r="L235" s="27"/>
      <c r="M235" s="26"/>
      <c r="N235" s="25"/>
    </row>
    <row r="236" spans="1:14" hidden="1" x14ac:dyDescent="0.2">
      <c r="A236" s="35"/>
      <c r="B236" s="34"/>
      <c r="C236" s="26"/>
      <c r="D236" s="33"/>
      <c r="E236" s="32"/>
      <c r="F236" s="31"/>
      <c r="G236" s="28"/>
      <c r="H236" s="30"/>
      <c r="I236" s="28"/>
      <c r="J236" s="29"/>
      <c r="K236" s="28"/>
      <c r="L236" s="27"/>
      <c r="M236" s="26"/>
      <c r="N236" s="25"/>
    </row>
    <row r="237" spans="1:14" hidden="1" x14ac:dyDescent="0.2">
      <c r="A237" s="35"/>
      <c r="B237" s="34"/>
      <c r="C237" s="26"/>
      <c r="D237" s="33"/>
      <c r="E237" s="32"/>
      <c r="F237" s="31"/>
      <c r="G237" s="28"/>
      <c r="H237" s="30"/>
      <c r="I237" s="28"/>
      <c r="J237" s="29"/>
      <c r="K237" s="28"/>
      <c r="L237" s="27"/>
      <c r="M237" s="26"/>
      <c r="N237" s="25"/>
    </row>
    <row r="238" spans="1:14" hidden="1" x14ac:dyDescent="0.2">
      <c r="A238" s="35"/>
      <c r="B238" s="34"/>
      <c r="C238" s="26"/>
      <c r="D238" s="33"/>
      <c r="E238" s="32"/>
      <c r="F238" s="31"/>
      <c r="G238" s="28"/>
      <c r="H238" s="30"/>
      <c r="I238" s="28"/>
      <c r="J238" s="29"/>
      <c r="K238" s="28"/>
      <c r="L238" s="27"/>
      <c r="M238" s="26"/>
      <c r="N238" s="25"/>
    </row>
    <row r="239" spans="1:14" hidden="1" x14ac:dyDescent="0.2">
      <c r="A239" s="35"/>
      <c r="B239" s="34"/>
      <c r="C239" s="26"/>
      <c r="D239" s="33"/>
      <c r="E239" s="32"/>
      <c r="F239" s="31"/>
      <c r="G239" s="28"/>
      <c r="H239" s="30"/>
      <c r="I239" s="28"/>
      <c r="J239" s="29"/>
      <c r="K239" s="28"/>
      <c r="L239" s="27"/>
      <c r="M239" s="26"/>
      <c r="N239" s="25"/>
    </row>
    <row r="240" spans="1:14" hidden="1" x14ac:dyDescent="0.2">
      <c r="A240" s="35"/>
      <c r="B240" s="34"/>
      <c r="C240" s="26"/>
      <c r="D240" s="33"/>
      <c r="E240" s="32"/>
      <c r="F240" s="31"/>
      <c r="G240" s="28"/>
      <c r="H240" s="30"/>
      <c r="I240" s="28"/>
      <c r="J240" s="29"/>
      <c r="K240" s="28"/>
      <c r="L240" s="27"/>
      <c r="M240" s="26"/>
      <c r="N240" s="25"/>
    </row>
    <row r="241" spans="1:14" hidden="1" x14ac:dyDescent="0.2">
      <c r="A241" s="35"/>
      <c r="B241" s="34"/>
      <c r="C241" s="26"/>
      <c r="D241" s="33"/>
      <c r="E241" s="32"/>
      <c r="F241" s="31"/>
      <c r="G241" s="28"/>
      <c r="H241" s="30"/>
      <c r="I241" s="28"/>
      <c r="J241" s="29"/>
      <c r="K241" s="28"/>
      <c r="L241" s="27"/>
      <c r="M241" s="26"/>
      <c r="N241" s="25"/>
    </row>
    <row r="242" spans="1:14" hidden="1" x14ac:dyDescent="0.2">
      <c r="A242" s="35"/>
      <c r="B242" s="34"/>
      <c r="C242" s="26"/>
      <c r="D242" s="33"/>
      <c r="E242" s="32"/>
      <c r="F242" s="31"/>
      <c r="G242" s="28"/>
      <c r="H242" s="30"/>
      <c r="I242" s="28"/>
      <c r="J242" s="29"/>
      <c r="K242" s="28"/>
      <c r="L242" s="27"/>
      <c r="M242" s="26"/>
      <c r="N242" s="25"/>
    </row>
    <row r="243" spans="1:14" hidden="1" x14ac:dyDescent="0.2">
      <c r="A243" s="35"/>
      <c r="B243" s="34"/>
      <c r="C243" s="26"/>
      <c r="D243" s="33"/>
      <c r="E243" s="32"/>
      <c r="F243" s="31"/>
      <c r="G243" s="28"/>
      <c r="H243" s="30"/>
      <c r="I243" s="28"/>
      <c r="J243" s="29"/>
      <c r="K243" s="28"/>
      <c r="L243" s="27"/>
      <c r="M243" s="26"/>
      <c r="N243" s="25"/>
    </row>
    <row r="244" spans="1:14" hidden="1" x14ac:dyDescent="0.2">
      <c r="A244" s="35"/>
      <c r="B244" s="34"/>
      <c r="C244" s="26"/>
      <c r="D244" s="33"/>
      <c r="E244" s="32"/>
      <c r="F244" s="31"/>
      <c r="G244" s="28"/>
      <c r="H244" s="30"/>
      <c r="I244" s="28"/>
      <c r="J244" s="29"/>
      <c r="K244" s="28"/>
      <c r="L244" s="27"/>
      <c r="M244" s="26"/>
      <c r="N244" s="25"/>
    </row>
    <row r="245" spans="1:14" hidden="1" x14ac:dyDescent="0.2">
      <c r="A245" s="35"/>
      <c r="B245" s="34"/>
      <c r="C245" s="26"/>
      <c r="D245" s="33"/>
      <c r="E245" s="32"/>
      <c r="F245" s="31"/>
      <c r="G245" s="28"/>
      <c r="H245" s="30"/>
      <c r="I245" s="28"/>
      <c r="J245" s="29"/>
      <c r="K245" s="28"/>
      <c r="L245" s="27"/>
      <c r="M245" s="26"/>
      <c r="N245" s="25"/>
    </row>
    <row r="246" spans="1:14" hidden="1" x14ac:dyDescent="0.2">
      <c r="A246" s="35"/>
      <c r="B246" s="34"/>
      <c r="C246" s="26"/>
      <c r="D246" s="33"/>
      <c r="E246" s="32"/>
      <c r="F246" s="31"/>
      <c r="G246" s="28"/>
      <c r="H246" s="30"/>
      <c r="I246" s="28"/>
      <c r="J246" s="29"/>
      <c r="K246" s="28"/>
      <c r="L246" s="27"/>
      <c r="M246" s="26"/>
      <c r="N246" s="25"/>
    </row>
    <row r="247" spans="1:14" hidden="1" x14ac:dyDescent="0.2">
      <c r="A247" s="35"/>
      <c r="B247" s="34"/>
      <c r="C247" s="26"/>
      <c r="D247" s="33"/>
      <c r="E247" s="32"/>
      <c r="F247" s="31"/>
      <c r="G247" s="28"/>
      <c r="H247" s="30"/>
      <c r="I247" s="28"/>
      <c r="J247" s="29"/>
      <c r="K247" s="28"/>
      <c r="L247" s="27"/>
      <c r="M247" s="26"/>
      <c r="N247" s="25"/>
    </row>
    <row r="248" spans="1:14" hidden="1" x14ac:dyDescent="0.2">
      <c r="A248" s="35"/>
      <c r="B248" s="34"/>
      <c r="C248" s="26"/>
      <c r="D248" s="33"/>
      <c r="E248" s="32"/>
      <c r="F248" s="31"/>
      <c r="G248" s="28"/>
      <c r="H248" s="30"/>
      <c r="I248" s="28"/>
      <c r="J248" s="29"/>
      <c r="K248" s="28"/>
      <c r="L248" s="27"/>
      <c r="M248" s="26"/>
      <c r="N248" s="25"/>
    </row>
    <row r="249" spans="1:14" hidden="1" x14ac:dyDescent="0.2">
      <c r="A249" s="35"/>
      <c r="B249" s="34"/>
      <c r="C249" s="26"/>
      <c r="D249" s="33"/>
      <c r="E249" s="32"/>
      <c r="F249" s="31"/>
      <c r="G249" s="28"/>
      <c r="H249" s="30"/>
      <c r="I249" s="28"/>
      <c r="J249" s="29"/>
      <c r="K249" s="28"/>
      <c r="L249" s="27"/>
      <c r="M249" s="26"/>
      <c r="N249" s="25"/>
    </row>
    <row r="250" spans="1:14" hidden="1" x14ac:dyDescent="0.2">
      <c r="A250" s="35"/>
      <c r="B250" s="34"/>
      <c r="C250" s="26"/>
      <c r="D250" s="33"/>
      <c r="E250" s="32"/>
      <c r="F250" s="31"/>
      <c r="G250" s="28"/>
      <c r="H250" s="30"/>
      <c r="I250" s="28"/>
      <c r="J250" s="29"/>
      <c r="K250" s="28"/>
      <c r="L250" s="27"/>
      <c r="M250" s="26"/>
      <c r="N250" s="25"/>
    </row>
    <row r="251" spans="1:14" hidden="1" x14ac:dyDescent="0.2">
      <c r="A251" s="35"/>
      <c r="B251" s="34"/>
      <c r="C251" s="26"/>
      <c r="D251" s="33"/>
      <c r="E251" s="32"/>
      <c r="F251" s="31"/>
      <c r="G251" s="28"/>
      <c r="H251" s="30"/>
      <c r="I251" s="28"/>
      <c r="J251" s="29"/>
      <c r="K251" s="28"/>
      <c r="L251" s="27"/>
      <c r="M251" s="26"/>
      <c r="N251" s="25"/>
    </row>
    <row r="252" spans="1:14" hidden="1" x14ac:dyDescent="0.2">
      <c r="A252" s="35"/>
      <c r="B252" s="34"/>
      <c r="C252" s="26"/>
      <c r="D252" s="33"/>
      <c r="E252" s="32"/>
      <c r="F252" s="31"/>
      <c r="G252" s="28"/>
      <c r="H252" s="30"/>
      <c r="I252" s="28"/>
      <c r="J252" s="29"/>
      <c r="K252" s="28"/>
      <c r="L252" s="27"/>
      <c r="M252" s="26"/>
      <c r="N252" s="25"/>
    </row>
    <row r="253" spans="1:14" hidden="1" x14ac:dyDescent="0.2">
      <c r="A253" s="35"/>
      <c r="B253" s="34"/>
      <c r="C253" s="26"/>
      <c r="D253" s="33"/>
      <c r="E253" s="32"/>
      <c r="F253" s="31"/>
      <c r="G253" s="28"/>
      <c r="H253" s="30"/>
      <c r="I253" s="28"/>
      <c r="J253" s="29"/>
      <c r="K253" s="28"/>
      <c r="L253" s="27"/>
      <c r="M253" s="26"/>
      <c r="N253" s="25"/>
    </row>
    <row r="254" spans="1:14" hidden="1" x14ac:dyDescent="0.2">
      <c r="A254" s="35"/>
      <c r="B254" s="34"/>
      <c r="C254" s="26"/>
      <c r="D254" s="33"/>
      <c r="E254" s="32"/>
      <c r="F254" s="31"/>
      <c r="G254" s="28"/>
      <c r="H254" s="30"/>
      <c r="I254" s="28"/>
      <c r="J254" s="29"/>
      <c r="K254" s="28"/>
      <c r="L254" s="27"/>
      <c r="M254" s="26"/>
      <c r="N254" s="25"/>
    </row>
    <row r="255" spans="1:14" hidden="1" x14ac:dyDescent="0.2">
      <c r="A255" s="35"/>
      <c r="B255" s="34"/>
      <c r="C255" s="26"/>
      <c r="D255" s="33"/>
      <c r="E255" s="32"/>
      <c r="F255" s="31"/>
      <c r="G255" s="28"/>
      <c r="H255" s="30"/>
      <c r="I255" s="28"/>
      <c r="J255" s="29"/>
      <c r="K255" s="28"/>
      <c r="L255" s="27"/>
      <c r="M255" s="26"/>
      <c r="N255" s="25"/>
    </row>
    <row r="256" spans="1:14" hidden="1" x14ac:dyDescent="0.2">
      <c r="A256" s="35"/>
      <c r="B256" s="34"/>
      <c r="C256" s="26"/>
      <c r="D256" s="33"/>
      <c r="E256" s="32"/>
      <c r="F256" s="31"/>
      <c r="G256" s="28"/>
      <c r="H256" s="30"/>
      <c r="I256" s="28"/>
      <c r="J256" s="29"/>
      <c r="K256" s="28"/>
      <c r="L256" s="27"/>
      <c r="M256" s="26"/>
      <c r="N256" s="25"/>
    </row>
    <row r="257" spans="1:14" hidden="1" x14ac:dyDescent="0.2">
      <c r="A257" s="35"/>
      <c r="B257" s="34"/>
      <c r="C257" s="26"/>
      <c r="D257" s="33"/>
      <c r="E257" s="32"/>
      <c r="F257" s="31"/>
      <c r="G257" s="28"/>
      <c r="H257" s="30"/>
      <c r="I257" s="28"/>
      <c r="J257" s="29"/>
      <c r="K257" s="28"/>
      <c r="L257" s="27"/>
      <c r="M257" s="26"/>
      <c r="N257" s="25"/>
    </row>
    <row r="258" spans="1:14" hidden="1" x14ac:dyDescent="0.2">
      <c r="A258" s="35"/>
      <c r="B258" s="34"/>
      <c r="C258" s="26"/>
      <c r="D258" s="33"/>
      <c r="E258" s="32"/>
      <c r="F258" s="31"/>
      <c r="G258" s="28"/>
      <c r="H258" s="30"/>
      <c r="I258" s="28"/>
      <c r="J258" s="29"/>
      <c r="K258" s="28"/>
      <c r="L258" s="27"/>
      <c r="M258" s="26"/>
      <c r="N258" s="25"/>
    </row>
    <row r="259" spans="1:14" hidden="1" x14ac:dyDescent="0.2">
      <c r="A259" s="35"/>
      <c r="B259" s="34"/>
      <c r="C259" s="26"/>
      <c r="D259" s="33"/>
      <c r="E259" s="32"/>
      <c r="F259" s="31"/>
      <c r="G259" s="28"/>
      <c r="H259" s="30"/>
      <c r="I259" s="28"/>
      <c r="J259" s="29"/>
      <c r="K259" s="28"/>
      <c r="L259" s="27"/>
      <c r="M259" s="26"/>
      <c r="N259" s="25"/>
    </row>
    <row r="260" spans="1:14" hidden="1" x14ac:dyDescent="0.2">
      <c r="A260" s="35"/>
      <c r="B260" s="34"/>
      <c r="C260" s="26"/>
      <c r="D260" s="33"/>
      <c r="E260" s="32"/>
      <c r="F260" s="31"/>
      <c r="G260" s="28"/>
      <c r="H260" s="30"/>
      <c r="I260" s="28"/>
      <c r="J260" s="29"/>
      <c r="K260" s="28"/>
      <c r="L260" s="27"/>
      <c r="M260" s="26"/>
      <c r="N260" s="25"/>
    </row>
    <row r="261" spans="1:14" hidden="1" x14ac:dyDescent="0.2">
      <c r="A261" s="35"/>
      <c r="B261" s="34"/>
      <c r="C261" s="26"/>
      <c r="D261" s="33"/>
      <c r="E261" s="32"/>
      <c r="F261" s="31"/>
      <c r="G261" s="28"/>
      <c r="H261" s="30"/>
      <c r="I261" s="28"/>
      <c r="J261" s="29"/>
      <c r="K261" s="28"/>
      <c r="L261" s="27"/>
      <c r="M261" s="26"/>
      <c r="N261" s="25"/>
    </row>
    <row r="262" spans="1:14" hidden="1" x14ac:dyDescent="0.2">
      <c r="A262" s="35"/>
      <c r="B262" s="34"/>
      <c r="C262" s="26"/>
      <c r="D262" s="33"/>
      <c r="E262" s="32"/>
      <c r="F262" s="31"/>
      <c r="G262" s="28"/>
      <c r="H262" s="30"/>
      <c r="I262" s="28"/>
      <c r="J262" s="29"/>
      <c r="K262" s="28"/>
      <c r="L262" s="27"/>
      <c r="M262" s="26"/>
      <c r="N262" s="25"/>
    </row>
    <row r="263" spans="1:14" hidden="1" x14ac:dyDescent="0.2">
      <c r="A263" s="35"/>
      <c r="B263" s="34"/>
      <c r="C263" s="26"/>
      <c r="D263" s="33"/>
      <c r="E263" s="32"/>
      <c r="F263" s="31"/>
      <c r="G263" s="28"/>
      <c r="H263" s="30"/>
      <c r="I263" s="28"/>
      <c r="J263" s="29"/>
      <c r="K263" s="28"/>
      <c r="L263" s="27"/>
      <c r="M263" s="26"/>
      <c r="N263" s="25"/>
    </row>
    <row r="264" spans="1:14" hidden="1" x14ac:dyDescent="0.2">
      <c r="A264" s="35"/>
      <c r="B264" s="34"/>
      <c r="C264" s="26"/>
      <c r="D264" s="33"/>
      <c r="E264" s="32"/>
      <c r="F264" s="31"/>
      <c r="G264" s="28"/>
      <c r="H264" s="30"/>
      <c r="I264" s="28"/>
      <c r="J264" s="29"/>
      <c r="K264" s="28"/>
      <c r="L264" s="27"/>
      <c r="M264" s="26"/>
      <c r="N264" s="25"/>
    </row>
    <row r="265" spans="1:14" hidden="1" x14ac:dyDescent="0.2">
      <c r="A265" s="35"/>
      <c r="B265" s="34"/>
      <c r="C265" s="26"/>
      <c r="D265" s="33"/>
      <c r="E265" s="32"/>
      <c r="F265" s="31"/>
      <c r="G265" s="28"/>
      <c r="H265" s="30"/>
      <c r="I265" s="28"/>
      <c r="J265" s="29"/>
      <c r="K265" s="28"/>
      <c r="L265" s="27"/>
      <c r="M265" s="26"/>
      <c r="N265" s="25"/>
    </row>
    <row r="266" spans="1:14" hidden="1" x14ac:dyDescent="0.2">
      <c r="A266" s="35"/>
      <c r="B266" s="34"/>
      <c r="C266" s="26"/>
      <c r="D266" s="33"/>
      <c r="E266" s="32"/>
      <c r="F266" s="31"/>
      <c r="G266" s="28"/>
      <c r="H266" s="30"/>
      <c r="I266" s="28"/>
      <c r="J266" s="29"/>
      <c r="K266" s="28"/>
      <c r="L266" s="27"/>
      <c r="M266" s="26"/>
      <c r="N266" s="25"/>
    </row>
    <row r="267" spans="1:14" hidden="1" x14ac:dyDescent="0.2">
      <c r="A267" s="35"/>
      <c r="B267" s="34"/>
      <c r="C267" s="26"/>
      <c r="D267" s="33"/>
      <c r="E267" s="32"/>
      <c r="F267" s="31"/>
      <c r="G267" s="28"/>
      <c r="H267" s="30"/>
      <c r="I267" s="28"/>
      <c r="J267" s="29"/>
      <c r="K267" s="28"/>
      <c r="L267" s="27"/>
      <c r="M267" s="26"/>
      <c r="N267" s="25"/>
    </row>
    <row r="268" spans="1:14" hidden="1" x14ac:dyDescent="0.2">
      <c r="A268" s="35"/>
      <c r="B268" s="34"/>
      <c r="C268" s="26"/>
      <c r="D268" s="33"/>
      <c r="E268" s="32"/>
      <c r="F268" s="31"/>
      <c r="G268" s="28"/>
      <c r="H268" s="30"/>
      <c r="I268" s="28"/>
      <c r="J268" s="29"/>
      <c r="K268" s="28"/>
      <c r="L268" s="27"/>
      <c r="M268" s="26"/>
      <c r="N268" s="25"/>
    </row>
    <row r="269" spans="1:14" hidden="1" x14ac:dyDescent="0.2">
      <c r="A269" s="35"/>
      <c r="B269" s="34"/>
      <c r="C269" s="26"/>
      <c r="D269" s="33"/>
      <c r="E269" s="32"/>
      <c r="F269" s="31"/>
      <c r="G269" s="28"/>
      <c r="H269" s="30"/>
      <c r="I269" s="28"/>
      <c r="J269" s="29"/>
      <c r="K269" s="28"/>
      <c r="L269" s="27"/>
      <c r="M269" s="26"/>
      <c r="N269" s="25"/>
    </row>
    <row r="270" spans="1:14" hidden="1" x14ac:dyDescent="0.2">
      <c r="A270" s="35"/>
      <c r="B270" s="34"/>
      <c r="C270" s="26"/>
      <c r="D270" s="33"/>
      <c r="E270" s="32"/>
      <c r="F270" s="31"/>
      <c r="G270" s="28"/>
      <c r="H270" s="30"/>
      <c r="I270" s="28"/>
      <c r="J270" s="29"/>
      <c r="K270" s="28"/>
      <c r="L270" s="27"/>
      <c r="M270" s="26"/>
      <c r="N270" s="25"/>
    </row>
    <row r="271" spans="1:14" hidden="1" x14ac:dyDescent="0.2">
      <c r="A271" s="35"/>
      <c r="B271" s="34"/>
      <c r="C271" s="26"/>
      <c r="D271" s="33"/>
      <c r="E271" s="32"/>
      <c r="F271" s="31"/>
      <c r="G271" s="28"/>
      <c r="H271" s="30"/>
      <c r="I271" s="28"/>
      <c r="J271" s="29"/>
      <c r="K271" s="28"/>
      <c r="L271" s="27"/>
      <c r="M271" s="26"/>
      <c r="N271" s="25"/>
    </row>
    <row r="272" spans="1:14" hidden="1" x14ac:dyDescent="0.2">
      <c r="A272" s="35"/>
      <c r="B272" s="34"/>
      <c r="C272" s="26"/>
      <c r="D272" s="33"/>
      <c r="E272" s="32"/>
      <c r="F272" s="31"/>
      <c r="G272" s="28"/>
      <c r="H272" s="30"/>
      <c r="I272" s="28"/>
      <c r="J272" s="29"/>
      <c r="K272" s="28"/>
      <c r="L272" s="27"/>
      <c r="M272" s="26"/>
      <c r="N272" s="25"/>
    </row>
    <row r="273" spans="1:14" hidden="1" x14ac:dyDescent="0.2">
      <c r="A273" s="35"/>
      <c r="B273" s="34"/>
      <c r="C273" s="26"/>
      <c r="D273" s="33"/>
      <c r="E273" s="32"/>
      <c r="F273" s="31"/>
      <c r="G273" s="28"/>
      <c r="H273" s="30"/>
      <c r="I273" s="28"/>
      <c r="J273" s="29"/>
      <c r="K273" s="28"/>
      <c r="L273" s="27"/>
      <c r="M273" s="26"/>
      <c r="N273" s="25"/>
    </row>
    <row r="274" spans="1:14" hidden="1" x14ac:dyDescent="0.2">
      <c r="A274" s="35"/>
      <c r="B274" s="34"/>
      <c r="C274" s="26"/>
      <c r="D274" s="33"/>
      <c r="E274" s="32"/>
      <c r="F274" s="31"/>
      <c r="G274" s="28"/>
      <c r="H274" s="30"/>
      <c r="I274" s="28"/>
      <c r="J274" s="29"/>
      <c r="K274" s="28"/>
      <c r="L274" s="27"/>
      <c r="M274" s="26"/>
      <c r="N274" s="25"/>
    </row>
    <row r="275" spans="1:14" hidden="1" x14ac:dyDescent="0.2">
      <c r="A275" s="35"/>
      <c r="B275" s="34"/>
      <c r="C275" s="26"/>
      <c r="D275" s="33"/>
      <c r="E275" s="32"/>
      <c r="F275" s="31"/>
      <c r="G275" s="28"/>
      <c r="H275" s="30"/>
      <c r="I275" s="28"/>
      <c r="J275" s="29"/>
      <c r="K275" s="28"/>
      <c r="L275" s="27"/>
      <c r="M275" s="26"/>
      <c r="N275" s="25"/>
    </row>
    <row r="276" spans="1:14" hidden="1" x14ac:dyDescent="0.2">
      <c r="A276" s="35"/>
      <c r="B276" s="34"/>
      <c r="C276" s="26"/>
      <c r="D276" s="33"/>
      <c r="E276" s="32"/>
      <c r="F276" s="31"/>
      <c r="G276" s="28"/>
      <c r="H276" s="30"/>
      <c r="I276" s="28"/>
      <c r="J276" s="29"/>
      <c r="K276" s="28"/>
      <c r="L276" s="27"/>
      <c r="M276" s="26"/>
      <c r="N276" s="25"/>
    </row>
    <row r="277" spans="1:14" hidden="1" x14ac:dyDescent="0.2">
      <c r="A277" s="35"/>
      <c r="B277" s="34"/>
      <c r="C277" s="26"/>
      <c r="D277" s="33"/>
      <c r="E277" s="32"/>
      <c r="F277" s="31"/>
      <c r="G277" s="28"/>
      <c r="H277" s="30"/>
      <c r="I277" s="28"/>
      <c r="J277" s="29"/>
      <c r="K277" s="28"/>
      <c r="L277" s="27"/>
      <c r="M277" s="26"/>
      <c r="N277" s="25"/>
    </row>
    <row r="278" spans="1:14" hidden="1" x14ac:dyDescent="0.2">
      <c r="A278" s="35"/>
      <c r="B278" s="34"/>
      <c r="C278" s="26"/>
      <c r="D278" s="33"/>
      <c r="E278" s="32"/>
      <c r="F278" s="31"/>
      <c r="G278" s="28"/>
      <c r="H278" s="30"/>
      <c r="I278" s="28"/>
      <c r="J278" s="29"/>
      <c r="K278" s="28"/>
      <c r="L278" s="27"/>
      <c r="M278" s="26"/>
      <c r="N278" s="25"/>
    </row>
    <row r="279" spans="1:14" hidden="1" x14ac:dyDescent="0.2">
      <c r="A279" s="35"/>
      <c r="B279" s="34"/>
      <c r="C279" s="26"/>
      <c r="D279" s="33"/>
      <c r="E279" s="32"/>
      <c r="F279" s="31"/>
      <c r="G279" s="28"/>
      <c r="H279" s="30"/>
      <c r="I279" s="28"/>
      <c r="J279" s="29"/>
      <c r="K279" s="28"/>
      <c r="L279" s="27"/>
      <c r="M279" s="26"/>
      <c r="N279" s="25"/>
    </row>
    <row r="280" spans="1:14" hidden="1" x14ac:dyDescent="0.2">
      <c r="A280" s="35"/>
      <c r="B280" s="34"/>
      <c r="C280" s="26"/>
      <c r="D280" s="33"/>
      <c r="E280" s="32"/>
      <c r="F280" s="31"/>
      <c r="G280" s="28"/>
      <c r="H280" s="30"/>
      <c r="I280" s="28"/>
      <c r="J280" s="29"/>
      <c r="K280" s="28"/>
      <c r="L280" s="27"/>
      <c r="M280" s="26"/>
      <c r="N280" s="25"/>
    </row>
    <row r="281" spans="1:14" hidden="1" x14ac:dyDescent="0.2">
      <c r="A281" s="35"/>
      <c r="B281" s="34"/>
      <c r="C281" s="26"/>
      <c r="D281" s="33"/>
      <c r="E281" s="32"/>
      <c r="F281" s="31"/>
      <c r="G281" s="28"/>
      <c r="H281" s="30"/>
      <c r="I281" s="28"/>
      <c r="J281" s="29"/>
      <c r="K281" s="28"/>
      <c r="L281" s="27"/>
      <c r="M281" s="26"/>
      <c r="N281" s="25"/>
    </row>
    <row r="282" spans="1:14" hidden="1" x14ac:dyDescent="0.2">
      <c r="A282" s="35"/>
      <c r="B282" s="34"/>
      <c r="C282" s="26"/>
      <c r="D282" s="33"/>
      <c r="E282" s="32"/>
      <c r="F282" s="31"/>
      <c r="G282" s="28"/>
      <c r="H282" s="30"/>
      <c r="I282" s="28"/>
      <c r="J282" s="29"/>
      <c r="K282" s="28"/>
      <c r="L282" s="27"/>
      <c r="M282" s="26"/>
      <c r="N282" s="25"/>
    </row>
    <row r="283" spans="1:14" hidden="1" x14ac:dyDescent="0.2">
      <c r="A283" s="35"/>
      <c r="B283" s="34"/>
      <c r="C283" s="26"/>
      <c r="D283" s="33"/>
      <c r="E283" s="32"/>
      <c r="F283" s="31"/>
      <c r="G283" s="28"/>
      <c r="H283" s="30"/>
      <c r="I283" s="28"/>
      <c r="J283" s="29"/>
      <c r="K283" s="28"/>
      <c r="L283" s="27"/>
      <c r="M283" s="26"/>
      <c r="N283" s="25"/>
    </row>
    <row r="284" spans="1:14" hidden="1" x14ac:dyDescent="0.2">
      <c r="A284" s="35"/>
      <c r="B284" s="34"/>
      <c r="C284" s="26"/>
      <c r="D284" s="33"/>
      <c r="E284" s="32"/>
      <c r="F284" s="31"/>
      <c r="G284" s="28"/>
      <c r="H284" s="30"/>
      <c r="I284" s="28"/>
      <c r="J284" s="29"/>
      <c r="K284" s="28"/>
      <c r="L284" s="27"/>
      <c r="M284" s="26"/>
      <c r="N284" s="25"/>
    </row>
    <row r="285" spans="1:14" hidden="1" x14ac:dyDescent="0.2">
      <c r="A285" s="35"/>
      <c r="B285" s="34"/>
      <c r="C285" s="26"/>
      <c r="D285" s="33"/>
      <c r="E285" s="32"/>
      <c r="F285" s="31"/>
      <c r="G285" s="28"/>
      <c r="H285" s="30"/>
      <c r="I285" s="28"/>
      <c r="J285" s="29"/>
      <c r="K285" s="28"/>
      <c r="L285" s="27"/>
      <c r="M285" s="26"/>
      <c r="N285" s="25"/>
    </row>
    <row r="286" spans="1:14" hidden="1" x14ac:dyDescent="0.2">
      <c r="A286" s="35"/>
      <c r="B286" s="34"/>
      <c r="C286" s="26"/>
      <c r="D286" s="33"/>
      <c r="E286" s="32"/>
      <c r="F286" s="31"/>
      <c r="G286" s="28"/>
      <c r="H286" s="30"/>
      <c r="I286" s="28"/>
      <c r="J286" s="29"/>
      <c r="K286" s="28"/>
      <c r="L286" s="27"/>
      <c r="M286" s="26"/>
      <c r="N286" s="25"/>
    </row>
    <row r="287" spans="1:14" hidden="1" x14ac:dyDescent="0.2">
      <c r="A287" s="35"/>
      <c r="B287" s="34"/>
      <c r="C287" s="26"/>
      <c r="D287" s="33"/>
      <c r="E287" s="32"/>
      <c r="F287" s="31"/>
      <c r="G287" s="28"/>
      <c r="H287" s="30"/>
      <c r="I287" s="28"/>
      <c r="J287" s="29"/>
      <c r="K287" s="28"/>
      <c r="L287" s="27"/>
      <c r="M287" s="26"/>
      <c r="N287" s="25"/>
    </row>
    <row r="288" spans="1:14" hidden="1" x14ac:dyDescent="0.2">
      <c r="A288" s="35"/>
      <c r="B288" s="34"/>
      <c r="C288" s="26"/>
      <c r="D288" s="33"/>
      <c r="E288" s="32"/>
      <c r="F288" s="31"/>
      <c r="G288" s="28"/>
      <c r="H288" s="30"/>
      <c r="I288" s="28"/>
      <c r="J288" s="29"/>
      <c r="K288" s="28"/>
      <c r="L288" s="27"/>
      <c r="M288" s="26"/>
      <c r="N288" s="25"/>
    </row>
    <row r="289" spans="1:14" hidden="1" x14ac:dyDescent="0.2">
      <c r="A289" s="35"/>
      <c r="B289" s="34"/>
      <c r="C289" s="26"/>
      <c r="D289" s="33"/>
      <c r="E289" s="32"/>
      <c r="F289" s="31"/>
      <c r="G289" s="28"/>
      <c r="H289" s="30"/>
      <c r="I289" s="28"/>
      <c r="J289" s="29"/>
      <c r="K289" s="28"/>
      <c r="L289" s="27"/>
      <c r="M289" s="26"/>
      <c r="N289" s="25"/>
    </row>
    <row r="290" spans="1:14" hidden="1" x14ac:dyDescent="0.2">
      <c r="A290" s="35"/>
      <c r="B290" s="34"/>
      <c r="C290" s="26"/>
      <c r="D290" s="33"/>
      <c r="E290" s="32"/>
      <c r="F290" s="31"/>
      <c r="G290" s="28"/>
      <c r="H290" s="30"/>
      <c r="I290" s="28"/>
      <c r="J290" s="29"/>
      <c r="K290" s="28"/>
      <c r="L290" s="27"/>
      <c r="M290" s="26"/>
      <c r="N290" s="25"/>
    </row>
    <row r="291" spans="1:14" hidden="1" x14ac:dyDescent="0.2">
      <c r="A291" s="35"/>
      <c r="B291" s="34"/>
      <c r="C291" s="26"/>
      <c r="D291" s="33"/>
      <c r="E291" s="32"/>
      <c r="F291" s="31"/>
      <c r="G291" s="28"/>
      <c r="H291" s="30"/>
      <c r="I291" s="28"/>
      <c r="J291" s="29"/>
      <c r="K291" s="28"/>
      <c r="L291" s="27"/>
      <c r="M291" s="26"/>
      <c r="N291" s="25"/>
    </row>
    <row r="292" spans="1:14" hidden="1" x14ac:dyDescent="0.2">
      <c r="A292" s="35"/>
      <c r="B292" s="34"/>
      <c r="C292" s="26"/>
      <c r="D292" s="33"/>
      <c r="E292" s="32"/>
      <c r="F292" s="31"/>
      <c r="G292" s="28"/>
      <c r="H292" s="30"/>
      <c r="I292" s="28"/>
      <c r="J292" s="29"/>
      <c r="K292" s="28"/>
      <c r="L292" s="27"/>
      <c r="M292" s="26"/>
      <c r="N292" s="25"/>
    </row>
    <row r="293" spans="1:14" hidden="1" x14ac:dyDescent="0.2">
      <c r="A293" s="35"/>
      <c r="B293" s="34"/>
      <c r="C293" s="26"/>
      <c r="D293" s="33"/>
      <c r="E293" s="32"/>
      <c r="F293" s="31"/>
      <c r="G293" s="28"/>
      <c r="H293" s="30"/>
      <c r="I293" s="28"/>
      <c r="J293" s="29"/>
      <c r="K293" s="28"/>
      <c r="L293" s="27"/>
      <c r="M293" s="26"/>
      <c r="N293" s="25"/>
    </row>
    <row r="294" spans="1:14" hidden="1" x14ac:dyDescent="0.2">
      <c r="A294" s="35"/>
      <c r="B294" s="34"/>
      <c r="C294" s="26"/>
      <c r="D294" s="33"/>
      <c r="E294" s="32"/>
      <c r="F294" s="31"/>
      <c r="G294" s="28"/>
      <c r="H294" s="30"/>
      <c r="I294" s="28"/>
      <c r="J294" s="29"/>
      <c r="K294" s="28"/>
      <c r="L294" s="27"/>
      <c r="M294" s="26"/>
      <c r="N294" s="25"/>
    </row>
    <row r="295" spans="1:14" hidden="1" x14ac:dyDescent="0.2">
      <c r="A295" s="35"/>
      <c r="B295" s="34"/>
      <c r="C295" s="26"/>
      <c r="D295" s="33"/>
      <c r="E295" s="32"/>
      <c r="F295" s="31"/>
      <c r="G295" s="28"/>
      <c r="H295" s="30"/>
      <c r="I295" s="28"/>
      <c r="J295" s="29"/>
      <c r="K295" s="28"/>
      <c r="L295" s="27"/>
      <c r="M295" s="26"/>
      <c r="N295" s="25"/>
    </row>
    <row r="296" spans="1:14" hidden="1" x14ac:dyDescent="0.2">
      <c r="A296" s="35"/>
      <c r="B296" s="34"/>
      <c r="C296" s="26"/>
      <c r="D296" s="33"/>
      <c r="E296" s="32"/>
      <c r="F296" s="31"/>
      <c r="G296" s="28"/>
      <c r="H296" s="30"/>
      <c r="I296" s="28"/>
      <c r="J296" s="29"/>
      <c r="K296" s="28"/>
      <c r="L296" s="27"/>
      <c r="M296" s="26"/>
      <c r="N296" s="25"/>
    </row>
    <row r="297" spans="1:14" hidden="1" x14ac:dyDescent="0.2">
      <c r="A297" s="35"/>
      <c r="B297" s="34"/>
      <c r="C297" s="26"/>
      <c r="D297" s="33"/>
      <c r="E297" s="32"/>
      <c r="F297" s="31"/>
      <c r="G297" s="28"/>
      <c r="H297" s="30"/>
      <c r="I297" s="28"/>
      <c r="J297" s="29"/>
      <c r="K297" s="28"/>
      <c r="L297" s="27"/>
      <c r="M297" s="26"/>
      <c r="N297" s="25"/>
    </row>
    <row r="298" spans="1:14" hidden="1" x14ac:dyDescent="0.2">
      <c r="A298" s="35"/>
      <c r="B298" s="34"/>
      <c r="C298" s="26"/>
      <c r="D298" s="33"/>
      <c r="E298" s="32"/>
      <c r="F298" s="31"/>
      <c r="G298" s="28"/>
      <c r="H298" s="30"/>
      <c r="I298" s="28"/>
      <c r="J298" s="29"/>
      <c r="K298" s="28"/>
      <c r="L298" s="27"/>
      <c r="M298" s="26"/>
      <c r="N298" s="25"/>
    </row>
    <row r="299" spans="1:14" hidden="1" x14ac:dyDescent="0.2">
      <c r="A299" s="35"/>
      <c r="B299" s="34"/>
      <c r="C299" s="26"/>
      <c r="D299" s="33"/>
      <c r="E299" s="32"/>
      <c r="F299" s="31"/>
      <c r="G299" s="28"/>
      <c r="H299" s="30"/>
      <c r="I299" s="28"/>
      <c r="J299" s="29"/>
      <c r="K299" s="28"/>
      <c r="L299" s="27"/>
      <c r="M299" s="26"/>
      <c r="N299" s="25"/>
    </row>
    <row r="300" spans="1:14" hidden="1" x14ac:dyDescent="0.2">
      <c r="A300" s="35"/>
      <c r="B300" s="34"/>
      <c r="C300" s="26"/>
      <c r="D300" s="33"/>
      <c r="E300" s="32"/>
      <c r="F300" s="31"/>
      <c r="G300" s="28"/>
      <c r="H300" s="30"/>
      <c r="I300" s="28"/>
      <c r="J300" s="29"/>
      <c r="K300" s="28"/>
      <c r="L300" s="27"/>
      <c r="M300" s="26"/>
      <c r="N300" s="25"/>
    </row>
    <row r="301" spans="1:14" hidden="1" x14ac:dyDescent="0.2">
      <c r="A301" s="35"/>
      <c r="B301" s="34"/>
      <c r="C301" s="26"/>
      <c r="D301" s="33"/>
      <c r="E301" s="32"/>
      <c r="F301" s="31"/>
      <c r="G301" s="28"/>
      <c r="H301" s="30"/>
      <c r="I301" s="28"/>
      <c r="J301" s="29"/>
      <c r="K301" s="28"/>
      <c r="L301" s="27"/>
      <c r="M301" s="26"/>
      <c r="N301" s="25"/>
    </row>
    <row r="302" spans="1:14" hidden="1" x14ac:dyDescent="0.2">
      <c r="A302" s="35"/>
      <c r="B302" s="34"/>
      <c r="C302" s="26"/>
      <c r="D302" s="33"/>
      <c r="E302" s="32"/>
      <c r="F302" s="31"/>
      <c r="G302" s="28"/>
      <c r="H302" s="30"/>
      <c r="I302" s="28"/>
      <c r="J302" s="29"/>
      <c r="K302" s="28"/>
      <c r="L302" s="27"/>
      <c r="M302" s="26"/>
      <c r="N302" s="25"/>
    </row>
    <row r="303" spans="1:14" hidden="1" x14ac:dyDescent="0.2">
      <c r="A303" s="35"/>
      <c r="B303" s="34"/>
      <c r="C303" s="26"/>
      <c r="D303" s="33"/>
      <c r="E303" s="32"/>
      <c r="F303" s="31"/>
      <c r="G303" s="28"/>
      <c r="H303" s="30"/>
      <c r="I303" s="28"/>
      <c r="J303" s="29"/>
      <c r="K303" s="28"/>
      <c r="L303" s="27"/>
      <c r="M303" s="26"/>
      <c r="N303" s="25"/>
    </row>
    <row r="304" spans="1:14" hidden="1" x14ac:dyDescent="0.2">
      <c r="A304" s="35"/>
      <c r="B304" s="34"/>
      <c r="C304" s="26"/>
      <c r="D304" s="33"/>
      <c r="E304" s="32"/>
      <c r="F304" s="31"/>
      <c r="G304" s="28"/>
      <c r="H304" s="30"/>
      <c r="I304" s="28"/>
      <c r="J304" s="29"/>
      <c r="K304" s="28"/>
      <c r="L304" s="27"/>
      <c r="M304" s="26"/>
      <c r="N304" s="25"/>
    </row>
    <row r="305" spans="1:14" hidden="1" x14ac:dyDescent="0.2">
      <c r="A305" s="35"/>
      <c r="B305" s="34"/>
      <c r="C305" s="26"/>
      <c r="D305" s="33"/>
      <c r="E305" s="32"/>
      <c r="F305" s="31"/>
      <c r="G305" s="28"/>
      <c r="H305" s="30"/>
      <c r="I305" s="28"/>
      <c r="J305" s="29"/>
      <c r="K305" s="28"/>
      <c r="L305" s="27"/>
      <c r="M305" s="26"/>
      <c r="N305" s="25"/>
    </row>
    <row r="306" spans="1:14" hidden="1" x14ac:dyDescent="0.2">
      <c r="A306" s="35"/>
      <c r="B306" s="34"/>
      <c r="C306" s="26"/>
      <c r="D306" s="33"/>
      <c r="E306" s="32"/>
      <c r="F306" s="31"/>
      <c r="G306" s="28"/>
      <c r="H306" s="30"/>
      <c r="I306" s="28"/>
      <c r="J306" s="29"/>
      <c r="K306" s="28"/>
      <c r="L306" s="27"/>
      <c r="M306" s="26"/>
      <c r="N306" s="25"/>
    </row>
    <row r="307" spans="1:14" hidden="1" x14ac:dyDescent="0.2">
      <c r="A307" s="35"/>
      <c r="B307" s="34"/>
      <c r="C307" s="26"/>
      <c r="D307" s="33"/>
      <c r="E307" s="32"/>
      <c r="F307" s="31"/>
      <c r="G307" s="28"/>
      <c r="H307" s="30"/>
      <c r="I307" s="28"/>
      <c r="J307" s="29"/>
      <c r="K307" s="28"/>
      <c r="L307" s="27"/>
      <c r="M307" s="26"/>
      <c r="N307" s="25"/>
    </row>
    <row r="308" spans="1:14" hidden="1" x14ac:dyDescent="0.2">
      <c r="A308" s="35"/>
      <c r="B308" s="34"/>
      <c r="C308" s="26"/>
      <c r="D308" s="33"/>
      <c r="E308" s="32"/>
      <c r="F308" s="31"/>
      <c r="G308" s="28"/>
      <c r="H308" s="30"/>
      <c r="I308" s="28"/>
      <c r="J308" s="29"/>
      <c r="K308" s="28"/>
      <c r="L308" s="27"/>
      <c r="M308" s="26"/>
      <c r="N308" s="25"/>
    </row>
    <row r="309" spans="1:14" hidden="1" x14ac:dyDescent="0.2">
      <c r="A309" s="35"/>
      <c r="B309" s="34"/>
      <c r="C309" s="26"/>
      <c r="D309" s="33"/>
      <c r="E309" s="32"/>
      <c r="F309" s="31"/>
      <c r="G309" s="28"/>
      <c r="H309" s="30"/>
      <c r="I309" s="28"/>
      <c r="J309" s="29"/>
      <c r="K309" s="28"/>
      <c r="L309" s="27"/>
      <c r="M309" s="26"/>
      <c r="N309" s="25"/>
    </row>
    <row r="310" spans="1:14" hidden="1" x14ac:dyDescent="0.2">
      <c r="A310" s="35"/>
      <c r="B310" s="34"/>
      <c r="C310" s="26"/>
      <c r="D310" s="33"/>
      <c r="E310" s="32"/>
      <c r="F310" s="31"/>
      <c r="G310" s="28"/>
      <c r="H310" s="30"/>
      <c r="I310" s="28"/>
      <c r="J310" s="29"/>
      <c r="K310" s="28"/>
      <c r="L310" s="27"/>
      <c r="M310" s="26"/>
      <c r="N310" s="25"/>
    </row>
    <row r="311" spans="1:14" hidden="1" x14ac:dyDescent="0.2">
      <c r="A311" s="35"/>
      <c r="B311" s="34"/>
      <c r="C311" s="26"/>
      <c r="D311" s="33"/>
      <c r="E311" s="32"/>
      <c r="F311" s="31"/>
      <c r="G311" s="28"/>
      <c r="H311" s="30"/>
      <c r="I311" s="28"/>
      <c r="J311" s="29"/>
      <c r="K311" s="28"/>
      <c r="L311" s="27"/>
      <c r="M311" s="26"/>
      <c r="N311" s="25"/>
    </row>
    <row r="312" spans="1:14" hidden="1" x14ac:dyDescent="0.2">
      <c r="A312" s="35"/>
      <c r="B312" s="34"/>
      <c r="C312" s="26"/>
      <c r="D312" s="33"/>
      <c r="E312" s="32"/>
      <c r="F312" s="31"/>
      <c r="G312" s="28"/>
      <c r="H312" s="30"/>
      <c r="I312" s="28"/>
      <c r="J312" s="29"/>
      <c r="K312" s="28"/>
      <c r="L312" s="27"/>
      <c r="M312" s="26"/>
      <c r="N312" s="25"/>
    </row>
    <row r="313" spans="1:14" hidden="1" x14ac:dyDescent="0.2">
      <c r="A313" s="35"/>
      <c r="B313" s="34"/>
      <c r="C313" s="26"/>
      <c r="D313" s="33"/>
      <c r="E313" s="32"/>
      <c r="F313" s="31"/>
      <c r="G313" s="28"/>
      <c r="H313" s="30"/>
      <c r="I313" s="28"/>
      <c r="J313" s="29"/>
      <c r="K313" s="28"/>
      <c r="L313" s="27"/>
      <c r="M313" s="26"/>
      <c r="N313" s="25"/>
    </row>
    <row r="314" spans="1:14" hidden="1" x14ac:dyDescent="0.2">
      <c r="A314" s="35"/>
      <c r="B314" s="34"/>
      <c r="C314" s="26"/>
      <c r="D314" s="33"/>
      <c r="E314" s="32"/>
      <c r="F314" s="31"/>
      <c r="G314" s="28"/>
      <c r="H314" s="30"/>
      <c r="I314" s="28"/>
      <c r="J314" s="29"/>
      <c r="K314" s="28"/>
      <c r="L314" s="27"/>
      <c r="M314" s="26"/>
      <c r="N314" s="25"/>
    </row>
    <row r="315" spans="1:14" hidden="1" x14ac:dyDescent="0.2">
      <c r="A315" s="35"/>
      <c r="B315" s="34"/>
      <c r="C315" s="26"/>
      <c r="D315" s="33"/>
      <c r="E315" s="32"/>
      <c r="F315" s="31"/>
      <c r="G315" s="28"/>
      <c r="H315" s="30"/>
      <c r="I315" s="28"/>
      <c r="J315" s="29"/>
      <c r="K315" s="28"/>
      <c r="L315" s="27"/>
      <c r="M315" s="26"/>
      <c r="N315" s="25"/>
    </row>
    <row r="316" spans="1:14" hidden="1" x14ac:dyDescent="0.2">
      <c r="A316" s="35"/>
      <c r="B316" s="34"/>
      <c r="C316" s="26"/>
      <c r="D316" s="33"/>
      <c r="E316" s="32"/>
      <c r="F316" s="31"/>
      <c r="G316" s="28"/>
      <c r="H316" s="30"/>
      <c r="I316" s="28"/>
      <c r="J316" s="29"/>
      <c r="K316" s="28"/>
      <c r="L316" s="27"/>
      <c r="M316" s="26"/>
      <c r="N316" s="25"/>
    </row>
    <row r="317" spans="1:14" hidden="1" x14ac:dyDescent="0.2">
      <c r="A317" s="35"/>
      <c r="B317" s="34"/>
      <c r="C317" s="26"/>
      <c r="D317" s="33"/>
      <c r="E317" s="32"/>
      <c r="F317" s="31"/>
      <c r="G317" s="28"/>
      <c r="H317" s="30"/>
      <c r="I317" s="28"/>
      <c r="J317" s="29"/>
      <c r="K317" s="28"/>
      <c r="L317" s="27"/>
      <c r="M317" s="26"/>
      <c r="N317" s="25"/>
    </row>
    <row r="318" spans="1:14" hidden="1" x14ac:dyDescent="0.2">
      <c r="A318" s="35"/>
      <c r="B318" s="34"/>
      <c r="C318" s="26"/>
      <c r="D318" s="33"/>
      <c r="E318" s="32"/>
      <c r="F318" s="31"/>
      <c r="G318" s="28"/>
      <c r="H318" s="30"/>
      <c r="I318" s="28"/>
      <c r="J318" s="29"/>
      <c r="K318" s="28"/>
      <c r="L318" s="27"/>
      <c r="M318" s="26"/>
      <c r="N318" s="25"/>
    </row>
    <row r="319" spans="1:14" hidden="1" x14ac:dyDescent="0.2">
      <c r="A319" s="35"/>
      <c r="B319" s="34"/>
      <c r="C319" s="26"/>
      <c r="D319" s="33"/>
      <c r="E319" s="32"/>
      <c r="F319" s="31"/>
      <c r="G319" s="28"/>
      <c r="H319" s="30"/>
      <c r="I319" s="28"/>
      <c r="J319" s="29"/>
      <c r="K319" s="28"/>
      <c r="L319" s="27"/>
      <c r="M319" s="26"/>
      <c r="N319" s="25"/>
    </row>
    <row r="320" spans="1:14" hidden="1" x14ac:dyDescent="0.2">
      <c r="A320" s="35"/>
      <c r="B320" s="34"/>
      <c r="C320" s="26"/>
      <c r="D320" s="33"/>
      <c r="E320" s="32"/>
      <c r="F320" s="31"/>
      <c r="G320" s="28"/>
      <c r="H320" s="30"/>
      <c r="I320" s="28"/>
      <c r="J320" s="29"/>
      <c r="K320" s="28"/>
      <c r="L320" s="27"/>
      <c r="M320" s="26"/>
      <c r="N320" s="25"/>
    </row>
    <row r="321" spans="1:14" hidden="1" x14ac:dyDescent="0.2">
      <c r="A321" s="35"/>
      <c r="B321" s="34"/>
      <c r="C321" s="26"/>
      <c r="D321" s="33"/>
      <c r="E321" s="32"/>
      <c r="F321" s="31"/>
      <c r="G321" s="28"/>
      <c r="H321" s="30"/>
      <c r="I321" s="28"/>
      <c r="J321" s="29"/>
      <c r="K321" s="28"/>
      <c r="L321" s="27"/>
      <c r="M321" s="26"/>
      <c r="N321" s="25"/>
    </row>
    <row r="322" spans="1:14" hidden="1" x14ac:dyDescent="0.2">
      <c r="A322" s="35"/>
      <c r="B322" s="34"/>
      <c r="C322" s="26"/>
      <c r="D322" s="33"/>
      <c r="E322" s="32"/>
      <c r="F322" s="31"/>
      <c r="G322" s="28"/>
      <c r="H322" s="30"/>
      <c r="I322" s="28"/>
      <c r="J322" s="29"/>
      <c r="K322" s="28"/>
      <c r="L322" s="27"/>
      <c r="M322" s="26"/>
      <c r="N322" s="25"/>
    </row>
    <row r="323" spans="1:14" hidden="1" x14ac:dyDescent="0.2">
      <c r="A323" s="35"/>
      <c r="B323" s="34"/>
      <c r="C323" s="26"/>
      <c r="D323" s="33"/>
      <c r="E323" s="32"/>
      <c r="F323" s="31"/>
      <c r="G323" s="28"/>
      <c r="H323" s="30"/>
      <c r="I323" s="28"/>
      <c r="J323" s="29"/>
      <c r="K323" s="28"/>
      <c r="L323" s="27"/>
      <c r="M323" s="26"/>
      <c r="N323" s="25"/>
    </row>
    <row r="324" spans="1:14" hidden="1" x14ac:dyDescent="0.2">
      <c r="A324" s="35"/>
      <c r="B324" s="34"/>
      <c r="C324" s="26"/>
      <c r="D324" s="33"/>
      <c r="E324" s="32"/>
      <c r="F324" s="31"/>
      <c r="G324" s="28"/>
      <c r="H324" s="30"/>
      <c r="I324" s="28"/>
      <c r="J324" s="29"/>
      <c r="K324" s="28"/>
      <c r="L324" s="27"/>
      <c r="M324" s="26"/>
      <c r="N324" s="25"/>
    </row>
    <row r="325" spans="1:14" hidden="1" x14ac:dyDescent="0.2">
      <c r="A325" s="35"/>
      <c r="B325" s="34"/>
      <c r="C325" s="26"/>
      <c r="D325" s="33"/>
      <c r="E325" s="32"/>
      <c r="F325" s="31"/>
      <c r="G325" s="28"/>
      <c r="H325" s="30"/>
      <c r="I325" s="28"/>
      <c r="J325" s="29"/>
      <c r="K325" s="28"/>
      <c r="L325" s="27"/>
      <c r="M325" s="26"/>
      <c r="N325" s="25"/>
    </row>
    <row r="326" spans="1:14" hidden="1" x14ac:dyDescent="0.2">
      <c r="A326" s="35"/>
      <c r="B326" s="34"/>
      <c r="C326" s="26"/>
      <c r="D326" s="33"/>
      <c r="E326" s="32"/>
      <c r="F326" s="31"/>
      <c r="G326" s="28"/>
      <c r="H326" s="30"/>
      <c r="I326" s="28"/>
      <c r="J326" s="29"/>
      <c r="K326" s="28"/>
      <c r="L326" s="27"/>
      <c r="M326" s="26"/>
      <c r="N326" s="25"/>
    </row>
    <row r="327" spans="1:14" hidden="1" x14ac:dyDescent="0.2">
      <c r="A327" s="35"/>
      <c r="B327" s="34"/>
      <c r="C327" s="26"/>
      <c r="D327" s="33"/>
      <c r="E327" s="32"/>
      <c r="F327" s="31"/>
      <c r="G327" s="28"/>
      <c r="H327" s="30"/>
      <c r="I327" s="28"/>
      <c r="J327" s="29"/>
      <c r="K327" s="28"/>
      <c r="L327" s="27"/>
      <c r="M327" s="26"/>
      <c r="N327" s="25"/>
    </row>
    <row r="328" spans="1:14" hidden="1" x14ac:dyDescent="0.2">
      <c r="A328" s="35"/>
      <c r="B328" s="34"/>
      <c r="C328" s="26"/>
      <c r="D328" s="33"/>
      <c r="E328" s="32"/>
      <c r="F328" s="31"/>
      <c r="G328" s="28"/>
      <c r="H328" s="30"/>
      <c r="I328" s="28"/>
      <c r="J328" s="29"/>
      <c r="K328" s="28"/>
      <c r="L328" s="27"/>
      <c r="M328" s="26"/>
      <c r="N328" s="25"/>
    </row>
    <row r="329" spans="1:14" hidden="1" x14ac:dyDescent="0.2">
      <c r="A329" s="35"/>
      <c r="B329" s="34"/>
      <c r="C329" s="26"/>
      <c r="D329" s="33"/>
      <c r="E329" s="32"/>
      <c r="F329" s="31"/>
      <c r="G329" s="28"/>
      <c r="H329" s="30"/>
      <c r="I329" s="28"/>
      <c r="J329" s="29"/>
      <c r="K329" s="28"/>
      <c r="L329" s="27"/>
      <c r="M329" s="26"/>
      <c r="N329" s="25"/>
    </row>
    <row r="330" spans="1:14" hidden="1" x14ac:dyDescent="0.2">
      <c r="A330" s="35"/>
      <c r="B330" s="34"/>
      <c r="C330" s="26"/>
      <c r="D330" s="33"/>
      <c r="E330" s="32"/>
      <c r="F330" s="31"/>
      <c r="G330" s="28"/>
      <c r="H330" s="30"/>
      <c r="I330" s="28"/>
      <c r="J330" s="29"/>
      <c r="K330" s="28"/>
      <c r="L330" s="27"/>
      <c r="M330" s="26"/>
      <c r="N330" s="25"/>
    </row>
    <row r="331" spans="1:14" hidden="1" x14ac:dyDescent="0.2">
      <c r="A331" s="35"/>
      <c r="B331" s="34"/>
      <c r="C331" s="26"/>
      <c r="D331" s="33"/>
      <c r="E331" s="32"/>
      <c r="F331" s="31"/>
      <c r="G331" s="28"/>
      <c r="H331" s="30"/>
      <c r="I331" s="28"/>
      <c r="J331" s="29"/>
      <c r="K331" s="28"/>
      <c r="L331" s="27"/>
      <c r="M331" s="26"/>
      <c r="N331" s="25"/>
    </row>
    <row r="332" spans="1:14" hidden="1" x14ac:dyDescent="0.2">
      <c r="A332" s="35"/>
      <c r="B332" s="34"/>
      <c r="C332" s="26"/>
      <c r="D332" s="33"/>
      <c r="E332" s="32"/>
      <c r="F332" s="31"/>
      <c r="G332" s="28"/>
      <c r="H332" s="30"/>
      <c r="I332" s="28"/>
      <c r="J332" s="29"/>
      <c r="K332" s="28"/>
      <c r="L332" s="27"/>
      <c r="M332" s="26"/>
      <c r="N332" s="25"/>
    </row>
    <row r="333" spans="1:14" hidden="1" x14ac:dyDescent="0.2">
      <c r="A333" s="35"/>
      <c r="B333" s="34"/>
      <c r="C333" s="26"/>
      <c r="D333" s="33"/>
      <c r="E333" s="32"/>
      <c r="F333" s="31"/>
      <c r="G333" s="28"/>
      <c r="H333" s="30"/>
      <c r="I333" s="28"/>
      <c r="J333" s="29"/>
      <c r="K333" s="28"/>
      <c r="L333" s="27"/>
      <c r="M333" s="26"/>
      <c r="N333" s="25"/>
    </row>
    <row r="334" spans="1:14" hidden="1" x14ac:dyDescent="0.2">
      <c r="A334" s="35"/>
      <c r="B334" s="34"/>
      <c r="C334" s="26"/>
      <c r="D334" s="33"/>
      <c r="E334" s="32"/>
      <c r="F334" s="31"/>
      <c r="G334" s="28"/>
      <c r="H334" s="30"/>
      <c r="I334" s="28"/>
      <c r="J334" s="29"/>
      <c r="K334" s="28"/>
      <c r="L334" s="27"/>
      <c r="M334" s="26"/>
      <c r="N334" s="25"/>
    </row>
    <row r="335" spans="1:14" hidden="1" x14ac:dyDescent="0.2">
      <c r="A335" s="35"/>
      <c r="B335" s="34"/>
      <c r="C335" s="26"/>
      <c r="D335" s="33"/>
      <c r="E335" s="32"/>
      <c r="F335" s="31"/>
      <c r="G335" s="28"/>
      <c r="H335" s="30"/>
      <c r="I335" s="28"/>
      <c r="J335" s="29"/>
      <c r="K335" s="28"/>
      <c r="L335" s="27"/>
      <c r="M335" s="26"/>
      <c r="N335" s="25"/>
    </row>
    <row r="336" spans="1:14" hidden="1" x14ac:dyDescent="0.2">
      <c r="A336" s="35"/>
      <c r="B336" s="34"/>
      <c r="C336" s="26"/>
      <c r="D336" s="33"/>
      <c r="E336" s="32"/>
      <c r="F336" s="31"/>
      <c r="G336" s="28"/>
      <c r="H336" s="30"/>
      <c r="I336" s="28"/>
      <c r="J336" s="29"/>
      <c r="K336" s="28"/>
      <c r="L336" s="27"/>
      <c r="M336" s="26"/>
      <c r="N336" s="25"/>
    </row>
    <row r="337" spans="1:14" hidden="1" x14ac:dyDescent="0.2">
      <c r="A337" s="35"/>
      <c r="B337" s="34"/>
      <c r="C337" s="26"/>
      <c r="D337" s="33"/>
      <c r="E337" s="32"/>
      <c r="F337" s="31"/>
      <c r="G337" s="28"/>
      <c r="H337" s="30"/>
      <c r="I337" s="28"/>
      <c r="J337" s="29"/>
      <c r="K337" s="28"/>
      <c r="L337" s="27"/>
      <c r="M337" s="26"/>
      <c r="N337" s="25"/>
    </row>
    <row r="338" spans="1:14" hidden="1" x14ac:dyDescent="0.2">
      <c r="A338" s="35"/>
      <c r="B338" s="34"/>
      <c r="C338" s="26"/>
      <c r="D338" s="33"/>
      <c r="E338" s="32"/>
      <c r="F338" s="31"/>
      <c r="G338" s="28"/>
      <c r="H338" s="30"/>
      <c r="I338" s="28"/>
      <c r="J338" s="29"/>
      <c r="K338" s="28"/>
      <c r="L338" s="27"/>
      <c r="M338" s="26"/>
      <c r="N338" s="25"/>
    </row>
    <row r="339" spans="1:14" hidden="1" x14ac:dyDescent="0.2">
      <c r="A339" s="35"/>
      <c r="B339" s="34"/>
      <c r="C339" s="26"/>
      <c r="D339" s="33"/>
      <c r="E339" s="32"/>
      <c r="F339" s="31"/>
      <c r="G339" s="28"/>
      <c r="H339" s="30"/>
      <c r="I339" s="28"/>
      <c r="J339" s="29"/>
      <c r="K339" s="28"/>
      <c r="L339" s="27"/>
      <c r="M339" s="26"/>
      <c r="N339" s="25"/>
    </row>
    <row r="340" spans="1:14" hidden="1" x14ac:dyDescent="0.2">
      <c r="A340" s="35"/>
      <c r="B340" s="34"/>
      <c r="C340" s="26"/>
      <c r="D340" s="33"/>
      <c r="E340" s="32"/>
      <c r="F340" s="31"/>
      <c r="G340" s="28"/>
      <c r="H340" s="30"/>
      <c r="I340" s="28"/>
      <c r="J340" s="29"/>
      <c r="K340" s="28"/>
      <c r="L340" s="27"/>
      <c r="M340" s="26"/>
      <c r="N340" s="25"/>
    </row>
    <row r="341" spans="1:14" hidden="1" x14ac:dyDescent="0.2">
      <c r="A341" s="35"/>
      <c r="B341" s="34"/>
      <c r="C341" s="26"/>
      <c r="D341" s="33"/>
      <c r="E341" s="32"/>
      <c r="F341" s="31"/>
      <c r="G341" s="28"/>
      <c r="H341" s="30"/>
      <c r="I341" s="28"/>
      <c r="J341" s="29"/>
      <c r="K341" s="28"/>
      <c r="L341" s="27"/>
      <c r="M341" s="26"/>
      <c r="N341" s="25"/>
    </row>
    <row r="342" spans="1:14" hidden="1" x14ac:dyDescent="0.2">
      <c r="A342" s="35"/>
      <c r="B342" s="34"/>
      <c r="C342" s="26"/>
      <c r="D342" s="33"/>
      <c r="E342" s="32"/>
      <c r="F342" s="31"/>
      <c r="G342" s="28"/>
      <c r="H342" s="30"/>
      <c r="I342" s="28"/>
      <c r="J342" s="29"/>
      <c r="K342" s="28"/>
      <c r="L342" s="27"/>
      <c r="M342" s="26"/>
      <c r="N342" s="25"/>
    </row>
    <row r="343" spans="1:14" hidden="1" x14ac:dyDescent="0.2">
      <c r="A343" s="35"/>
      <c r="B343" s="34"/>
      <c r="C343" s="26"/>
      <c r="D343" s="33"/>
      <c r="E343" s="32"/>
      <c r="F343" s="31"/>
      <c r="G343" s="28"/>
      <c r="H343" s="30"/>
      <c r="I343" s="28"/>
      <c r="J343" s="29"/>
      <c r="K343" s="28"/>
      <c r="L343" s="27"/>
      <c r="M343" s="26"/>
      <c r="N343" s="25"/>
    </row>
    <row r="344" spans="1:14" hidden="1" x14ac:dyDescent="0.2">
      <c r="A344" s="35"/>
      <c r="B344" s="34"/>
      <c r="C344" s="26"/>
      <c r="D344" s="33"/>
      <c r="E344" s="32"/>
      <c r="F344" s="31"/>
      <c r="G344" s="28"/>
      <c r="H344" s="30"/>
      <c r="I344" s="28"/>
      <c r="J344" s="29"/>
      <c r="K344" s="28"/>
      <c r="L344" s="27"/>
      <c r="M344" s="26"/>
      <c r="N344" s="25"/>
    </row>
    <row r="345" spans="1:14" hidden="1" x14ac:dyDescent="0.2">
      <c r="A345" s="35"/>
      <c r="B345" s="34"/>
      <c r="C345" s="26"/>
      <c r="D345" s="33"/>
      <c r="E345" s="32"/>
      <c r="F345" s="31"/>
      <c r="G345" s="28"/>
      <c r="H345" s="30"/>
      <c r="I345" s="28"/>
      <c r="J345" s="29"/>
      <c r="K345" s="28"/>
      <c r="L345" s="27"/>
      <c r="M345" s="26"/>
      <c r="N345" s="25"/>
    </row>
    <row r="346" spans="1:14" hidden="1" x14ac:dyDescent="0.2">
      <c r="A346" s="35"/>
      <c r="B346" s="34"/>
      <c r="C346" s="26"/>
      <c r="D346" s="33"/>
      <c r="E346" s="32"/>
      <c r="F346" s="31"/>
      <c r="G346" s="28"/>
      <c r="H346" s="30"/>
      <c r="I346" s="28"/>
      <c r="J346" s="29"/>
      <c r="K346" s="28"/>
      <c r="L346" s="27"/>
      <c r="M346" s="26"/>
      <c r="N346" s="25"/>
    </row>
    <row r="347" spans="1:14" hidden="1" x14ac:dyDescent="0.2">
      <c r="A347" s="35"/>
      <c r="B347" s="34"/>
      <c r="C347" s="26"/>
      <c r="D347" s="33"/>
      <c r="E347" s="32"/>
      <c r="F347" s="31"/>
      <c r="G347" s="28"/>
      <c r="H347" s="30"/>
      <c r="I347" s="28"/>
      <c r="J347" s="29"/>
      <c r="K347" s="28"/>
      <c r="L347" s="27"/>
      <c r="M347" s="26"/>
      <c r="N347" s="25"/>
    </row>
    <row r="348" spans="1:14" hidden="1" x14ac:dyDescent="0.2">
      <c r="A348" s="35"/>
      <c r="B348" s="34"/>
      <c r="C348" s="26"/>
      <c r="D348" s="33"/>
      <c r="E348" s="32"/>
      <c r="F348" s="31"/>
      <c r="G348" s="28"/>
      <c r="H348" s="30"/>
      <c r="I348" s="28"/>
      <c r="J348" s="29"/>
      <c r="K348" s="28"/>
      <c r="L348" s="27"/>
      <c r="M348" s="26"/>
      <c r="N348" s="25"/>
    </row>
    <row r="349" spans="1:14" hidden="1" x14ac:dyDescent="0.2">
      <c r="A349" s="35"/>
      <c r="B349" s="34"/>
      <c r="C349" s="26"/>
      <c r="D349" s="33"/>
      <c r="E349" s="32"/>
      <c r="F349" s="31"/>
      <c r="G349" s="28"/>
      <c r="H349" s="30"/>
      <c r="I349" s="28"/>
      <c r="J349" s="29"/>
      <c r="K349" s="28"/>
      <c r="L349" s="27"/>
      <c r="M349" s="26"/>
      <c r="N349" s="25"/>
    </row>
    <row r="350" spans="1:14" hidden="1" x14ac:dyDescent="0.2">
      <c r="A350" s="35"/>
      <c r="B350" s="34"/>
      <c r="C350" s="26"/>
      <c r="D350" s="33"/>
      <c r="E350" s="32"/>
      <c r="F350" s="31"/>
      <c r="G350" s="28"/>
      <c r="H350" s="30"/>
      <c r="I350" s="28"/>
      <c r="J350" s="29"/>
      <c r="K350" s="28"/>
      <c r="L350" s="27"/>
      <c r="M350" s="26"/>
      <c r="N350" s="25"/>
    </row>
    <row r="351" spans="1:14" hidden="1" x14ac:dyDescent="0.2">
      <c r="A351" s="35"/>
      <c r="B351" s="34"/>
      <c r="C351" s="26"/>
      <c r="D351" s="33"/>
      <c r="E351" s="32"/>
      <c r="F351" s="31"/>
      <c r="G351" s="28"/>
      <c r="H351" s="30"/>
      <c r="I351" s="28"/>
      <c r="J351" s="29"/>
      <c r="K351" s="28"/>
      <c r="L351" s="27"/>
      <c r="M351" s="26"/>
      <c r="N351" s="25"/>
    </row>
    <row r="352" spans="1:14" hidden="1" x14ac:dyDescent="0.2">
      <c r="A352" s="35"/>
      <c r="B352" s="34"/>
      <c r="C352" s="26"/>
      <c r="D352" s="33"/>
      <c r="E352" s="32"/>
      <c r="F352" s="31"/>
      <c r="G352" s="28"/>
      <c r="H352" s="30"/>
      <c r="I352" s="28"/>
      <c r="J352" s="29"/>
      <c r="K352" s="28"/>
      <c r="L352" s="27"/>
      <c r="M352" s="26"/>
      <c r="N352" s="25"/>
    </row>
    <row r="353" spans="1:15" hidden="1" x14ac:dyDescent="0.2">
      <c r="A353" s="35"/>
      <c r="B353" s="34"/>
      <c r="C353" s="26"/>
      <c r="D353" s="33"/>
      <c r="E353" s="32"/>
      <c r="F353" s="31"/>
      <c r="G353" s="28"/>
      <c r="H353" s="30"/>
      <c r="I353" s="28"/>
      <c r="J353" s="29"/>
      <c r="K353" s="28"/>
      <c r="L353" s="27"/>
      <c r="M353" s="26"/>
      <c r="N353" s="25"/>
    </row>
    <row r="354" spans="1:15" hidden="1" x14ac:dyDescent="0.2">
      <c r="A354" s="35"/>
      <c r="B354" s="34"/>
      <c r="C354" s="26"/>
      <c r="D354" s="33"/>
      <c r="E354" s="32"/>
      <c r="F354" s="31"/>
      <c r="G354" s="28"/>
      <c r="H354" s="30"/>
      <c r="I354" s="28"/>
      <c r="J354" s="29"/>
      <c r="K354" s="28"/>
      <c r="L354" s="27"/>
      <c r="M354" s="26"/>
      <c r="N354" s="25"/>
    </row>
    <row r="355" spans="1:15" hidden="1" x14ac:dyDescent="0.2">
      <c r="A355" s="35"/>
      <c r="B355" s="34"/>
      <c r="C355" s="26"/>
      <c r="D355" s="33"/>
      <c r="E355" s="32"/>
      <c r="F355" s="31"/>
      <c r="G355" s="28"/>
      <c r="H355" s="30"/>
      <c r="I355" s="28"/>
      <c r="J355" s="29"/>
      <c r="K355" s="28"/>
      <c r="L355" s="27"/>
      <c r="M355" s="26"/>
      <c r="N355" s="25"/>
    </row>
    <row r="356" spans="1:15" hidden="1" x14ac:dyDescent="0.2">
      <c r="A356" s="35"/>
      <c r="B356" s="34"/>
      <c r="C356" s="26"/>
      <c r="D356" s="33"/>
      <c r="E356" s="32"/>
      <c r="F356" s="31"/>
      <c r="G356" s="28"/>
      <c r="H356" s="30"/>
      <c r="I356" s="28"/>
      <c r="J356" s="29"/>
      <c r="K356" s="28"/>
      <c r="L356" s="27"/>
      <c r="M356" s="26"/>
      <c r="N356" s="25"/>
    </row>
    <row r="357" spans="1:15" hidden="1" x14ac:dyDescent="0.2">
      <c r="A357" s="35"/>
      <c r="B357" s="34"/>
      <c r="C357" s="26"/>
      <c r="D357" s="33"/>
      <c r="E357" s="32"/>
      <c r="F357" s="31"/>
      <c r="G357" s="28"/>
      <c r="H357" s="30"/>
      <c r="I357" s="28"/>
      <c r="J357" s="29"/>
      <c r="K357" s="28"/>
      <c r="L357" s="27"/>
      <c r="M357" s="26"/>
      <c r="N357" s="25"/>
    </row>
    <row r="358" spans="1:15" hidden="1" x14ac:dyDescent="0.2">
      <c r="A358" s="35"/>
      <c r="B358" s="34"/>
      <c r="C358" s="26"/>
      <c r="D358" s="33"/>
      <c r="E358" s="32"/>
      <c r="F358" s="31"/>
      <c r="G358" s="28"/>
      <c r="H358" s="30"/>
      <c r="I358" s="28"/>
      <c r="J358" s="29"/>
      <c r="K358" s="28"/>
      <c r="L358" s="27"/>
      <c r="M358" s="26"/>
      <c r="N358" s="25"/>
    </row>
    <row r="359" spans="1:15" hidden="1" x14ac:dyDescent="0.2">
      <c r="A359" s="35"/>
      <c r="B359" s="34"/>
      <c r="C359" s="26"/>
      <c r="D359" s="33"/>
      <c r="E359" s="32"/>
      <c r="F359" s="31"/>
      <c r="G359" s="28"/>
      <c r="H359" s="30"/>
      <c r="I359" s="28"/>
      <c r="J359" s="29"/>
      <c r="K359" s="28"/>
      <c r="L359" s="27"/>
      <c r="M359" s="26"/>
      <c r="N359" s="25"/>
    </row>
    <row r="360" spans="1:15" hidden="1" x14ac:dyDescent="0.2">
      <c r="A360" s="35"/>
      <c r="B360" s="34"/>
      <c r="C360" s="26"/>
      <c r="D360" s="33"/>
      <c r="E360" s="32"/>
      <c r="F360" s="31"/>
      <c r="G360" s="28"/>
      <c r="H360" s="30"/>
      <c r="I360" s="28"/>
      <c r="J360" s="29"/>
      <c r="K360" s="28"/>
      <c r="L360" s="27"/>
      <c r="M360" s="26"/>
      <c r="N360" s="25"/>
    </row>
    <row r="361" spans="1:15" hidden="1" x14ac:dyDescent="0.2">
      <c r="A361" s="35"/>
      <c r="B361" s="34"/>
      <c r="C361" s="26"/>
      <c r="D361" s="33"/>
      <c r="E361" s="32"/>
      <c r="F361" s="31"/>
      <c r="G361" s="28"/>
      <c r="H361" s="30"/>
      <c r="I361" s="28"/>
      <c r="J361" s="29"/>
      <c r="K361" s="28"/>
      <c r="L361" s="27"/>
      <c r="M361" s="26"/>
      <c r="N361" s="25"/>
    </row>
    <row r="362" spans="1:15" hidden="1" x14ac:dyDescent="0.2">
      <c r="A362" s="35"/>
      <c r="B362" s="34"/>
      <c r="C362" s="26"/>
      <c r="D362" s="33"/>
      <c r="E362" s="32"/>
      <c r="F362" s="31"/>
      <c r="G362" s="28"/>
      <c r="H362" s="30"/>
      <c r="I362" s="28"/>
      <c r="J362" s="29"/>
      <c r="K362" s="28"/>
      <c r="L362" s="27"/>
      <c r="M362" s="26"/>
      <c r="N362" s="25"/>
    </row>
    <row r="363" spans="1:15" hidden="1" x14ac:dyDescent="0.2">
      <c r="A363" s="35"/>
      <c r="B363" s="34"/>
      <c r="C363" s="26"/>
      <c r="D363" s="33"/>
      <c r="E363" s="32"/>
      <c r="F363" s="31"/>
      <c r="G363" s="28"/>
      <c r="H363" s="30"/>
      <c r="I363" s="28"/>
      <c r="J363" s="29"/>
      <c r="K363" s="28"/>
      <c r="L363" s="27"/>
      <c r="M363" s="26"/>
      <c r="N363" s="25"/>
    </row>
    <row r="364" spans="1:15" hidden="1" x14ac:dyDescent="0.2">
      <c r="A364" s="35"/>
      <c r="B364" s="34"/>
      <c r="C364" s="26"/>
      <c r="D364" s="33"/>
      <c r="E364" s="32"/>
      <c r="F364" s="31"/>
      <c r="G364" s="28"/>
      <c r="H364" s="30"/>
      <c r="I364" s="28"/>
      <c r="J364" s="29"/>
      <c r="K364" s="28"/>
      <c r="L364" s="27"/>
      <c r="M364" s="26"/>
      <c r="N364" s="38"/>
      <c r="O364" s="9"/>
    </row>
    <row r="365" spans="1:15" hidden="1" x14ac:dyDescent="0.2">
      <c r="A365" s="35"/>
      <c r="B365" s="34"/>
      <c r="C365" s="26"/>
      <c r="D365" s="33"/>
      <c r="E365" s="32"/>
      <c r="F365" s="31"/>
      <c r="G365" s="28"/>
      <c r="H365" s="30"/>
      <c r="I365" s="28"/>
      <c r="J365" s="29"/>
      <c r="K365" s="28"/>
      <c r="L365" s="27"/>
      <c r="M365" s="26"/>
      <c r="N365" s="25"/>
    </row>
    <row r="366" spans="1:15" hidden="1" x14ac:dyDescent="0.2">
      <c r="A366" s="35"/>
      <c r="B366" s="34"/>
      <c r="C366" s="26"/>
      <c r="D366" s="33"/>
      <c r="E366" s="32"/>
      <c r="F366" s="31"/>
      <c r="G366" s="28"/>
      <c r="H366" s="30"/>
      <c r="I366" s="28"/>
      <c r="J366" s="29"/>
      <c r="K366" s="28"/>
      <c r="L366" s="27"/>
      <c r="M366" s="26"/>
      <c r="N366" s="25"/>
    </row>
    <row r="367" spans="1:15" hidden="1" x14ac:dyDescent="0.2">
      <c r="A367" s="35"/>
      <c r="B367" s="34"/>
      <c r="C367" s="26"/>
      <c r="D367" s="33"/>
      <c r="E367" s="32"/>
      <c r="F367" s="31"/>
      <c r="G367" s="28"/>
      <c r="H367" s="30"/>
      <c r="I367" s="28"/>
      <c r="J367" s="29"/>
      <c r="K367" s="28"/>
      <c r="L367" s="27"/>
      <c r="M367" s="26"/>
      <c r="N367" s="25"/>
    </row>
    <row r="368" spans="1:15" hidden="1" x14ac:dyDescent="0.2">
      <c r="A368" s="35"/>
      <c r="B368" s="34"/>
      <c r="C368" s="26"/>
      <c r="D368" s="33"/>
      <c r="E368" s="32"/>
      <c r="F368" s="31"/>
      <c r="G368" s="28"/>
      <c r="H368" s="30"/>
      <c r="I368" s="28"/>
      <c r="J368" s="29"/>
      <c r="K368" s="28"/>
      <c r="L368" s="27"/>
      <c r="M368" s="26"/>
      <c r="N368" s="25"/>
    </row>
    <row r="369" spans="1:14" hidden="1" x14ac:dyDescent="0.2">
      <c r="A369" s="35"/>
      <c r="B369" s="34"/>
      <c r="C369" s="26"/>
      <c r="D369" s="33"/>
      <c r="E369" s="32"/>
      <c r="F369" s="31"/>
      <c r="G369" s="28"/>
      <c r="H369" s="30"/>
      <c r="I369" s="28"/>
      <c r="J369" s="29"/>
      <c r="K369" s="28"/>
      <c r="L369" s="27"/>
      <c r="M369" s="26"/>
      <c r="N369" s="25"/>
    </row>
    <row r="370" spans="1:14" hidden="1" x14ac:dyDescent="0.2">
      <c r="A370" s="35"/>
      <c r="B370" s="34"/>
      <c r="C370" s="26"/>
      <c r="D370" s="33"/>
      <c r="E370" s="32"/>
      <c r="F370" s="31"/>
      <c r="G370" s="28"/>
      <c r="H370" s="30"/>
      <c r="I370" s="28"/>
      <c r="J370" s="29"/>
      <c r="K370" s="28"/>
      <c r="L370" s="27"/>
      <c r="M370" s="26"/>
      <c r="N370" s="25"/>
    </row>
    <row r="371" spans="1:14" hidden="1" x14ac:dyDescent="0.2">
      <c r="A371" s="35"/>
      <c r="B371" s="34"/>
      <c r="C371" s="26"/>
      <c r="D371" s="33"/>
      <c r="E371" s="32"/>
      <c r="F371" s="31"/>
      <c r="G371" s="28"/>
      <c r="H371" s="30"/>
      <c r="I371" s="28"/>
      <c r="J371" s="29"/>
      <c r="K371" s="28"/>
      <c r="L371" s="27"/>
      <c r="M371" s="26"/>
      <c r="N371" s="25"/>
    </row>
    <row r="372" spans="1:14" hidden="1" x14ac:dyDescent="0.2">
      <c r="A372" s="35"/>
      <c r="B372" s="34"/>
      <c r="C372" s="26"/>
      <c r="D372" s="33"/>
      <c r="E372" s="32"/>
      <c r="F372" s="31"/>
      <c r="G372" s="28"/>
      <c r="H372" s="30"/>
      <c r="I372" s="28"/>
      <c r="J372" s="29"/>
      <c r="K372" s="28"/>
      <c r="L372" s="27"/>
      <c r="M372" s="26"/>
      <c r="N372" s="25"/>
    </row>
    <row r="373" spans="1:14" hidden="1" x14ac:dyDescent="0.2">
      <c r="A373" s="35"/>
      <c r="B373" s="34"/>
      <c r="C373" s="26"/>
      <c r="D373" s="33"/>
      <c r="E373" s="32"/>
      <c r="F373" s="31"/>
      <c r="G373" s="28"/>
      <c r="H373" s="30"/>
      <c r="I373" s="28"/>
      <c r="J373" s="29"/>
      <c r="K373" s="28"/>
      <c r="L373" s="27"/>
      <c r="M373" s="26"/>
      <c r="N373" s="25"/>
    </row>
    <row r="374" spans="1:14" hidden="1" x14ac:dyDescent="0.2">
      <c r="A374" s="35"/>
      <c r="B374" s="34"/>
      <c r="C374" s="26"/>
      <c r="D374" s="33"/>
      <c r="E374" s="32"/>
      <c r="F374" s="31"/>
      <c r="G374" s="28"/>
      <c r="H374" s="30"/>
      <c r="I374" s="28"/>
      <c r="J374" s="29"/>
      <c r="K374" s="28"/>
      <c r="L374" s="27"/>
      <c r="M374" s="26"/>
      <c r="N374" s="25"/>
    </row>
    <row r="375" spans="1:14" hidden="1" x14ac:dyDescent="0.2">
      <c r="A375" s="35"/>
      <c r="B375" s="34"/>
      <c r="C375" s="26"/>
      <c r="D375" s="33"/>
      <c r="E375" s="32"/>
      <c r="F375" s="31"/>
      <c r="G375" s="28"/>
      <c r="H375" s="30"/>
      <c r="I375" s="28"/>
      <c r="J375" s="29"/>
      <c r="K375" s="28"/>
      <c r="L375" s="27"/>
      <c r="M375" s="26"/>
      <c r="N375" s="25"/>
    </row>
    <row r="376" spans="1:14" hidden="1" x14ac:dyDescent="0.2">
      <c r="A376" s="35"/>
      <c r="B376" s="37"/>
      <c r="C376" s="26"/>
      <c r="D376" s="33"/>
      <c r="E376" s="32"/>
      <c r="F376" s="31"/>
      <c r="G376" s="28"/>
      <c r="H376" s="30"/>
      <c r="I376" s="28"/>
      <c r="J376" s="29"/>
      <c r="K376" s="28"/>
      <c r="L376" s="27"/>
      <c r="M376" s="26"/>
      <c r="N376" s="25"/>
    </row>
    <row r="377" spans="1:14" hidden="1" x14ac:dyDescent="0.2">
      <c r="A377" s="35"/>
      <c r="B377" s="34"/>
      <c r="C377" s="26"/>
      <c r="D377" s="33"/>
      <c r="E377" s="32"/>
      <c r="F377" s="31"/>
      <c r="G377" s="28"/>
      <c r="H377" s="30"/>
      <c r="I377" s="28"/>
      <c r="J377" s="29"/>
      <c r="K377" s="28"/>
      <c r="L377" s="27"/>
      <c r="M377" s="26"/>
      <c r="N377" s="25"/>
    </row>
    <row r="378" spans="1:14" hidden="1" x14ac:dyDescent="0.2">
      <c r="A378" s="35"/>
      <c r="B378" s="34"/>
      <c r="C378" s="26"/>
      <c r="D378" s="33"/>
      <c r="E378" s="32"/>
      <c r="F378" s="31"/>
      <c r="G378" s="28"/>
      <c r="H378" s="30"/>
      <c r="I378" s="28"/>
      <c r="J378" s="29"/>
      <c r="K378" s="28"/>
      <c r="L378" s="27"/>
      <c r="M378" s="26"/>
      <c r="N378" s="25"/>
    </row>
    <row r="379" spans="1:14" hidden="1" x14ac:dyDescent="0.2">
      <c r="A379" s="35"/>
      <c r="B379" s="34"/>
      <c r="C379" s="26"/>
      <c r="D379" s="33"/>
      <c r="E379" s="32"/>
      <c r="F379" s="31"/>
      <c r="G379" s="28"/>
      <c r="H379" s="30"/>
      <c r="I379" s="28"/>
      <c r="J379" s="29"/>
      <c r="K379" s="28"/>
      <c r="L379" s="27"/>
      <c r="M379" s="26"/>
      <c r="N379" s="25"/>
    </row>
    <row r="380" spans="1:14" hidden="1" x14ac:dyDescent="0.2">
      <c r="A380" s="35"/>
      <c r="B380" s="34"/>
      <c r="C380" s="26"/>
      <c r="D380" s="33"/>
      <c r="E380" s="32"/>
      <c r="F380" s="31"/>
      <c r="G380" s="28"/>
      <c r="H380" s="30"/>
      <c r="I380" s="28"/>
      <c r="J380" s="29"/>
      <c r="K380" s="28"/>
      <c r="L380" s="27"/>
      <c r="M380" s="26"/>
      <c r="N380" s="25"/>
    </row>
    <row r="381" spans="1:14" hidden="1" x14ac:dyDescent="0.2">
      <c r="A381" s="35"/>
      <c r="B381" s="34"/>
      <c r="C381" s="26"/>
      <c r="D381" s="33"/>
      <c r="E381" s="32"/>
      <c r="F381" s="31"/>
      <c r="G381" s="28"/>
      <c r="H381" s="30"/>
      <c r="I381" s="28"/>
      <c r="J381" s="29"/>
      <c r="K381" s="28"/>
      <c r="L381" s="27"/>
      <c r="M381" s="26"/>
      <c r="N381" s="36"/>
    </row>
    <row r="382" spans="1:14" hidden="1" x14ac:dyDescent="0.2">
      <c r="A382" s="35"/>
      <c r="B382" s="34"/>
      <c r="C382" s="26"/>
      <c r="D382" s="33"/>
      <c r="E382" s="32"/>
      <c r="F382" s="31"/>
      <c r="G382" s="28"/>
      <c r="H382" s="30"/>
      <c r="I382" s="28"/>
      <c r="J382" s="29"/>
      <c r="K382" s="28"/>
      <c r="L382" s="27"/>
      <c r="M382" s="26"/>
      <c r="N382" s="25"/>
    </row>
    <row r="383" spans="1:14" ht="13.5" thickBot="1" x14ac:dyDescent="0.25">
      <c r="A383" s="24"/>
      <c r="B383" s="23"/>
      <c r="C383" s="15"/>
      <c r="D383" s="22"/>
      <c r="E383" s="21"/>
      <c r="F383" s="20"/>
      <c r="G383" s="17"/>
      <c r="H383" s="19"/>
      <c r="I383" s="17"/>
      <c r="J383" s="18"/>
      <c r="K383" s="17"/>
      <c r="L383" s="16"/>
      <c r="M383" s="15"/>
      <c r="N383" s="14"/>
    </row>
    <row r="384" spans="1:14" x14ac:dyDescent="0.2">
      <c r="B384" s="12" t="s">
        <v>51</v>
      </c>
      <c r="C384" s="13">
        <f>SUM(C4:C383)</f>
        <v>1972.68</v>
      </c>
      <c r="G384" s="13">
        <f>SUM(G4:G383)</f>
        <v>316254.07999999996</v>
      </c>
    </row>
    <row r="385" spans="2:2" x14ac:dyDescent="0.2">
      <c r="B385" s="12"/>
    </row>
  </sheetData>
  <sheetProtection algorithmName="SHA-512" hashValue="uHiJxpDBPXvhWQ/MNSeZANAZd+w1/WHs3xkiaxEle+/qyli/IyJYvr3fOoSNDZJkSMwtNPueYoR0UqnZrDoqWg==" saltValue="ngraqOpaUU8Gj2gesvL4Qw==" spinCount="100000" sheet="1"/>
  <mergeCells count="1">
    <mergeCell ref="M1:N1"/>
  </mergeCells>
  <pageMargins left="0.15748031496062992" right="0.19685039370078741" top="0.59055118110236227" bottom="0.15748031496062992" header="0.35433070866141736" footer="0.27559055118110237"/>
  <pageSetup paperSize="9" orientation="landscape" r:id="rId1"/>
  <headerFooter alignWithMargins="0">
    <oddHeader>&amp;LLandratsamt  Burgenlandkreis - Bauamt&amp;R&amp;P</oddHeader>
  </headerFooter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opLeftCell="A3" workbookViewId="0">
      <selection activeCell="C10" sqref="C10:C12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43" t="s">
        <v>40</v>
      </c>
      <c r="B8" s="243"/>
      <c r="C8" s="243"/>
      <c r="D8" s="243"/>
      <c r="E8" s="243"/>
      <c r="F8" s="243"/>
      <c r="G8" s="243"/>
      <c r="H8" s="243"/>
    </row>
    <row r="10" spans="1:8" x14ac:dyDescent="0.25">
      <c r="A10" s="1" t="s">
        <v>6</v>
      </c>
      <c r="C10" s="1" t="s">
        <v>50</v>
      </c>
    </row>
    <row r="11" spans="1:8" x14ac:dyDescent="0.25">
      <c r="C11" s="1" t="s">
        <v>240</v>
      </c>
    </row>
    <row r="12" spans="1:8" x14ac:dyDescent="0.25">
      <c r="C12" s="1" t="s">
        <v>5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47</v>
      </c>
      <c r="D16" s="1" t="s">
        <v>48</v>
      </c>
    </row>
    <row r="18" spans="1:3" x14ac:dyDescent="0.25">
      <c r="A18" s="1" t="s">
        <v>11</v>
      </c>
      <c r="C18" s="1" t="s">
        <v>49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250"/>
      <c r="E40" s="251"/>
      <c r="F40" s="2" t="s">
        <v>32</v>
      </c>
    </row>
    <row r="41" spans="1:6" ht="36.75" customHeight="1" x14ac:dyDescent="0.25">
      <c r="A41" s="249" t="s">
        <v>41</v>
      </c>
      <c r="B41" s="249"/>
      <c r="C41" s="1" t="s">
        <v>30</v>
      </c>
      <c r="D41" s="250"/>
      <c r="E41" s="251"/>
      <c r="F41" s="2" t="s">
        <v>32</v>
      </c>
    </row>
    <row r="42" spans="1:6" ht="30" customHeight="1" x14ac:dyDescent="0.25">
      <c r="C42" s="1" t="s">
        <v>31</v>
      </c>
      <c r="D42" s="250"/>
      <c r="E42" s="251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7"/>
    </row>
    <row r="51" spans="1:6" ht="22.5" customHeight="1" x14ac:dyDescent="0.25">
      <c r="A51" s="1" t="s">
        <v>35</v>
      </c>
      <c r="D51" s="7"/>
    </row>
    <row r="53" spans="1:6" ht="21.75" customHeight="1" x14ac:dyDescent="0.25">
      <c r="A53" s="1" t="s">
        <v>42</v>
      </c>
      <c r="D53" s="7"/>
    </row>
    <row r="54" spans="1:6" ht="21.75" customHeight="1" x14ac:dyDescent="0.25">
      <c r="C54" s="5"/>
      <c r="D54" s="6"/>
    </row>
    <row r="55" spans="1:6" ht="27" customHeight="1" x14ac:dyDescent="0.25">
      <c r="A55" s="1" t="s">
        <v>43</v>
      </c>
      <c r="D55" s="250"/>
      <c r="E55" s="251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250"/>
      <c r="E57" s="251"/>
      <c r="F57" s="2" t="s">
        <v>32</v>
      </c>
    </row>
    <row r="58" spans="1:6" ht="22.5" customHeight="1" x14ac:dyDescent="0.25">
      <c r="C58" s="1" t="s">
        <v>30</v>
      </c>
      <c r="D58" s="250"/>
      <c r="E58" s="251"/>
      <c r="F58" s="2" t="s">
        <v>32</v>
      </c>
    </row>
    <row r="59" spans="1:6" ht="27" customHeight="1" x14ac:dyDescent="0.25">
      <c r="C59" s="1" t="s">
        <v>31</v>
      </c>
      <c r="D59" s="250"/>
      <c r="E59" s="251"/>
      <c r="F59" s="2" t="s">
        <v>32</v>
      </c>
    </row>
    <row r="60" spans="1:6" ht="27" customHeight="1" x14ac:dyDescent="0.25">
      <c r="D60" s="8"/>
      <c r="E60" s="8"/>
      <c r="F60" s="5"/>
    </row>
    <row r="63" spans="1:6" x14ac:dyDescent="0.25">
      <c r="A63" s="3" t="s">
        <v>37</v>
      </c>
    </row>
    <row r="65" spans="1:8" ht="35.25" customHeight="1" x14ac:dyDescent="0.25">
      <c r="A65" s="249" t="s">
        <v>44</v>
      </c>
      <c r="B65" s="249"/>
      <c r="C65" s="252"/>
      <c r="D65" s="250">
        <f>D42</f>
        <v>0</v>
      </c>
      <c r="E65" s="251"/>
      <c r="F65" s="2" t="s">
        <v>32</v>
      </c>
    </row>
    <row r="67" spans="1:8" ht="32.25" customHeight="1" x14ac:dyDescent="0.25">
      <c r="A67" s="1" t="s">
        <v>38</v>
      </c>
      <c r="D67" s="250">
        <f>D59</f>
        <v>0</v>
      </c>
      <c r="E67" s="251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49" t="s">
        <v>45</v>
      </c>
      <c r="B70" s="249"/>
      <c r="C70" s="252"/>
      <c r="D70" s="250">
        <f>D65+D67</f>
        <v>0</v>
      </c>
      <c r="E70" s="251"/>
      <c r="F70" s="2" t="s">
        <v>32</v>
      </c>
    </row>
    <row r="73" spans="1:8" ht="45.75" customHeight="1" x14ac:dyDescent="0.25">
      <c r="A73" s="249" t="s">
        <v>39</v>
      </c>
      <c r="B73" s="249"/>
      <c r="C73" s="249"/>
      <c r="D73" s="249"/>
      <c r="E73" s="249"/>
      <c r="F73" s="249"/>
      <c r="G73" s="249"/>
      <c r="H73" s="249"/>
    </row>
    <row r="78" spans="1:8" ht="16.5" thickBot="1" x14ac:dyDescent="0.3">
      <c r="A78" s="244"/>
      <c r="B78" s="244"/>
      <c r="C78" s="244"/>
      <c r="D78" s="244"/>
      <c r="E78" s="244"/>
      <c r="F78" s="244"/>
      <c r="G78" s="244"/>
      <c r="H78" s="244"/>
    </row>
    <row r="79" spans="1:8" x14ac:dyDescent="0.25">
      <c r="A79" s="1" t="s">
        <v>46</v>
      </c>
    </row>
  </sheetData>
  <sheetProtection algorithmName="SHA-512" hashValue="nXduUfdDKH44UmQxNjgXiQh6ktxyeeheu7KUrzN4NNYszabwRmj9lesOBRn3ueaNMw1u5mnsWAlcHg/Xi6pSxA==" saltValue="EnBg1OZ2hzWiGSJc6Ts8WA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5" operator="equal">
      <formula>0</formula>
    </cfRule>
  </conditionalFormatting>
  <conditionalFormatting sqref="D51">
    <cfRule type="cellIs" dxfId="10" priority="4" operator="equal">
      <formula>0</formula>
    </cfRule>
  </conditionalFormatting>
  <conditionalFormatting sqref="D53">
    <cfRule type="cellIs" dxfId="9" priority="3" operator="equal">
      <formula>0</formula>
    </cfRule>
  </conditionalFormatting>
  <conditionalFormatting sqref="D40:E42">
    <cfRule type="cellIs" dxfId="8" priority="2" operator="equal">
      <formula>0</formula>
    </cfRule>
  </conditionalFormatting>
  <conditionalFormatting sqref="D55:E55">
    <cfRule type="cellIs" dxfId="7" priority="7" operator="equal">
      <formula>0</formula>
    </cfRule>
  </conditionalFormatting>
  <conditionalFormatting sqref="D57:E59">
    <cfRule type="cellIs" dxfId="6" priority="6" operator="equal">
      <formula>0</formula>
    </cfRule>
  </conditionalFormatting>
  <conditionalFormatting sqref="D65:E65">
    <cfRule type="cellIs" dxfId="5" priority="10" operator="equal">
      <formula>0</formula>
    </cfRule>
  </conditionalFormatting>
  <conditionalFormatting sqref="D67:E67">
    <cfRule type="cellIs" dxfId="4" priority="9" operator="equal">
      <formula>0</formula>
    </cfRule>
  </conditionalFormatting>
  <conditionalFormatting sqref="D70:E70">
    <cfRule type="cellIs" dxfId="3" priority="8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D358-1E47-41A2-A51A-91986C02D9BF}">
  <dimension ref="A1:G46"/>
  <sheetViews>
    <sheetView zoomScaleNormal="100" workbookViewId="0">
      <selection activeCell="E21" sqref="E21"/>
    </sheetView>
  </sheetViews>
  <sheetFormatPr baseColWidth="10" defaultRowHeight="12.75" x14ac:dyDescent="0.2"/>
  <cols>
    <col min="1" max="4" width="11.42578125" style="9"/>
    <col min="5" max="5" width="12.7109375" style="9" customWidth="1"/>
    <col min="6" max="6" width="18.28515625" style="9" customWidth="1"/>
    <col min="7" max="7" width="19.5703125" style="9" customWidth="1"/>
    <col min="8" max="16384" width="11.42578125" style="9"/>
  </cols>
  <sheetData>
    <row r="1" spans="1:7" ht="15" x14ac:dyDescent="0.2">
      <c r="A1" s="110" t="s">
        <v>1</v>
      </c>
      <c r="B1" s="110"/>
      <c r="C1" s="110"/>
      <c r="D1" s="110"/>
      <c r="E1" s="114"/>
      <c r="F1" s="110"/>
      <c r="G1" s="110" t="s">
        <v>169</v>
      </c>
    </row>
    <row r="2" spans="1:7" ht="15" x14ac:dyDescent="0.2">
      <c r="A2" s="110" t="s">
        <v>4</v>
      </c>
      <c r="B2" s="110"/>
      <c r="C2" s="110"/>
      <c r="D2" s="110"/>
      <c r="E2" s="114"/>
      <c r="F2" s="110"/>
      <c r="G2" s="110"/>
    </row>
    <row r="3" spans="1:7" s="110" customFormat="1" ht="15" x14ac:dyDescent="0.2">
      <c r="A3" s="110" t="s">
        <v>5</v>
      </c>
      <c r="E3" s="114"/>
    </row>
    <row r="4" spans="1:7" ht="12" customHeight="1" x14ac:dyDescent="0.2">
      <c r="A4" s="110"/>
      <c r="B4" s="110"/>
      <c r="C4" s="110"/>
      <c r="D4" s="110"/>
      <c r="E4" s="114"/>
      <c r="F4" s="110"/>
      <c r="G4" s="110"/>
    </row>
    <row r="5" spans="1:7" s="10" customFormat="1" ht="17.25" customHeight="1" x14ac:dyDescent="0.25">
      <c r="A5" s="155" t="s">
        <v>168</v>
      </c>
      <c r="B5" s="110"/>
      <c r="C5" s="110"/>
      <c r="D5" s="110"/>
      <c r="E5" s="114"/>
      <c r="F5" s="110"/>
      <c r="G5" s="110"/>
    </row>
    <row r="6" spans="1:7" s="10" customFormat="1" ht="15.75" x14ac:dyDescent="0.25">
      <c r="A6" s="155" t="str">
        <f>LV_ges!$C$1</f>
        <v>Turnhalle Seminarstraße 1</v>
      </c>
      <c r="B6" s="110"/>
      <c r="C6" s="110"/>
      <c r="D6" s="110"/>
      <c r="E6" s="114"/>
      <c r="F6" s="110"/>
      <c r="G6" s="110"/>
    </row>
    <row r="7" spans="1:7" s="10" customFormat="1" ht="18" x14ac:dyDescent="0.25">
      <c r="A7" s="155" t="s">
        <v>167</v>
      </c>
      <c r="B7" s="154" t="s">
        <v>166</v>
      </c>
      <c r="C7" s="110"/>
      <c r="D7" s="110"/>
      <c r="E7" s="114"/>
      <c r="F7" s="110"/>
      <c r="G7" s="110"/>
    </row>
    <row r="8" spans="1:7" s="10" customFormat="1" ht="15.75" thickBot="1" x14ac:dyDescent="0.25">
      <c r="A8" s="110"/>
      <c r="B8" s="110"/>
      <c r="C8" s="110"/>
      <c r="D8" s="110"/>
      <c r="E8" s="114"/>
      <c r="F8" s="110"/>
      <c r="G8" s="110"/>
    </row>
    <row r="9" spans="1:7" s="10" customFormat="1" ht="15.75" x14ac:dyDescent="0.25">
      <c r="A9" s="153" t="s">
        <v>165</v>
      </c>
      <c r="B9" s="152"/>
      <c r="C9" s="152"/>
      <c r="D9" s="151"/>
      <c r="E9" s="150" t="s">
        <v>164</v>
      </c>
      <c r="F9" s="149" t="s">
        <v>163</v>
      </c>
      <c r="G9" s="148" t="s">
        <v>162</v>
      </c>
    </row>
    <row r="10" spans="1:7" s="10" customFormat="1" ht="15" x14ac:dyDescent="0.2">
      <c r="A10" s="111"/>
      <c r="B10" s="110"/>
      <c r="C10" s="110"/>
      <c r="D10" s="127"/>
      <c r="E10" s="126" t="s">
        <v>161</v>
      </c>
      <c r="F10" s="147" t="s">
        <v>160</v>
      </c>
      <c r="G10" s="125" t="s">
        <v>159</v>
      </c>
    </row>
    <row r="11" spans="1:7" s="10" customFormat="1" ht="15" x14ac:dyDescent="0.2">
      <c r="A11" s="146"/>
      <c r="B11" s="145"/>
      <c r="C11" s="145"/>
      <c r="D11" s="144"/>
      <c r="E11" s="130"/>
      <c r="F11" s="143"/>
      <c r="G11" s="142"/>
    </row>
    <row r="12" spans="1:7" s="10" customFormat="1" ht="21.75" customHeight="1" x14ac:dyDescent="0.2">
      <c r="A12" s="141" t="s">
        <v>158</v>
      </c>
      <c r="B12" s="140"/>
      <c r="C12" s="140"/>
      <c r="D12" s="139"/>
      <c r="E12" s="138">
        <f>LV_ges!C4+LV_ges!C5+LV_ges!C6+LV_ges!C27+LV_ges!C28+LV_ges!C7</f>
        <v>234.91000000000003</v>
      </c>
      <c r="F12" s="135"/>
      <c r="G12" s="128">
        <f t="shared" ref="G12:G19" si="0">E12*F12</f>
        <v>0</v>
      </c>
    </row>
    <row r="13" spans="1:7" s="10" customFormat="1" ht="21.75" customHeight="1" x14ac:dyDescent="0.2">
      <c r="A13" s="134" t="s">
        <v>157</v>
      </c>
      <c r="B13" s="114"/>
      <c r="C13" s="114"/>
      <c r="D13" s="137"/>
      <c r="E13" s="133">
        <f>SUM(LV_ges!C12:'LV_ges'!C22)</f>
        <v>107.4</v>
      </c>
      <c r="F13" s="135"/>
      <c r="G13" s="128">
        <f t="shared" si="0"/>
        <v>0</v>
      </c>
    </row>
    <row r="14" spans="1:7" s="10" customFormat="1" ht="21.75" customHeight="1" x14ac:dyDescent="0.2">
      <c r="A14" s="134" t="s">
        <v>156</v>
      </c>
      <c r="B14" s="114"/>
      <c r="C14" s="114"/>
      <c r="D14" s="137"/>
      <c r="E14" s="133">
        <f>SUM(LV_ges!C23:C26)</f>
        <v>80</v>
      </c>
      <c r="F14" s="135"/>
      <c r="G14" s="128">
        <f t="shared" si="0"/>
        <v>0</v>
      </c>
    </row>
    <row r="15" spans="1:7" s="10" customFormat="1" ht="21.75" customHeight="1" x14ac:dyDescent="0.2">
      <c r="A15" s="134" t="s">
        <v>113</v>
      </c>
      <c r="B15" s="114"/>
      <c r="C15" s="114"/>
      <c r="D15" s="137"/>
      <c r="E15" s="133">
        <f>SUM(LV_ges!C8:C11)</f>
        <v>55.37</v>
      </c>
      <c r="F15" s="135"/>
      <c r="G15" s="128">
        <f t="shared" si="0"/>
        <v>0</v>
      </c>
    </row>
    <row r="16" spans="1:7" s="10" customFormat="1" ht="21.75" customHeight="1" x14ac:dyDescent="0.2">
      <c r="A16" s="134" t="s">
        <v>155</v>
      </c>
      <c r="B16" s="114"/>
      <c r="C16" s="114"/>
      <c r="D16" s="114"/>
      <c r="E16" s="136">
        <f>SUM(LV_ges!C30:C31)</f>
        <v>1485</v>
      </c>
      <c r="F16" s="135"/>
      <c r="G16" s="128">
        <f t="shared" si="0"/>
        <v>0</v>
      </c>
    </row>
    <row r="17" spans="1:7" s="10" customFormat="1" ht="21.75" customHeight="1" x14ac:dyDescent="0.2">
      <c r="A17" s="134"/>
      <c r="B17" s="114"/>
      <c r="C17" s="114"/>
      <c r="D17" s="114"/>
      <c r="E17" s="126"/>
      <c r="F17" s="135"/>
      <c r="G17" s="128">
        <f t="shared" si="0"/>
        <v>0</v>
      </c>
    </row>
    <row r="18" spans="1:7" s="10" customFormat="1" ht="21.75" customHeight="1" x14ac:dyDescent="0.2">
      <c r="A18" s="134"/>
      <c r="B18" s="114"/>
      <c r="C18" s="114"/>
      <c r="D18" s="114"/>
      <c r="E18" s="133"/>
      <c r="F18" s="129"/>
      <c r="G18" s="128">
        <f t="shared" si="0"/>
        <v>0</v>
      </c>
    </row>
    <row r="19" spans="1:7" s="10" customFormat="1" ht="21.75" customHeight="1" x14ac:dyDescent="0.2">
      <c r="A19" s="132"/>
      <c r="B19" s="131"/>
      <c r="C19" s="131"/>
      <c r="D19" s="131"/>
      <c r="E19" s="130"/>
      <c r="F19" s="129"/>
      <c r="G19" s="128">
        <f t="shared" si="0"/>
        <v>0</v>
      </c>
    </row>
    <row r="20" spans="1:7" s="10" customFormat="1" ht="15" x14ac:dyDescent="0.2">
      <c r="A20" s="111"/>
      <c r="B20" s="110"/>
      <c r="C20" s="110"/>
      <c r="D20" s="127"/>
      <c r="E20" s="126"/>
      <c r="F20" s="120"/>
      <c r="G20" s="125"/>
    </row>
    <row r="21" spans="1:7" s="10" customFormat="1" ht="15.75" x14ac:dyDescent="0.25">
      <c r="A21" s="124" t="s">
        <v>154</v>
      </c>
      <c r="B21" s="110"/>
      <c r="C21" s="123"/>
      <c r="D21" s="122"/>
      <c r="E21" s="121">
        <f>SUM(E12:E19)</f>
        <v>1962.68</v>
      </c>
      <c r="F21" s="120"/>
      <c r="G21" s="119"/>
    </row>
    <row r="22" spans="1:7" s="10" customFormat="1" ht="15.75" thickBot="1" x14ac:dyDescent="0.25">
      <c r="A22" s="108"/>
      <c r="B22" s="107"/>
      <c r="C22" s="107"/>
      <c r="D22" s="118"/>
      <c r="E22" s="117"/>
      <c r="F22" s="116"/>
      <c r="G22" s="115"/>
    </row>
    <row r="23" spans="1:7" s="10" customFormat="1" ht="15" x14ac:dyDescent="0.2">
      <c r="A23" s="111"/>
      <c r="B23" s="110"/>
      <c r="C23" s="110"/>
      <c r="D23" s="110"/>
      <c r="E23" s="114"/>
      <c r="F23" s="110"/>
      <c r="G23" s="113"/>
    </row>
    <row r="24" spans="1:7" s="10" customFormat="1" ht="15.75" thickBot="1" x14ac:dyDescent="0.25">
      <c r="A24" s="111"/>
      <c r="B24" s="110"/>
      <c r="C24" s="110"/>
      <c r="D24" s="110"/>
      <c r="E24" s="67" t="s">
        <v>153</v>
      </c>
      <c r="F24" s="9"/>
      <c r="G24" s="104">
        <f>SUM(G12:G19)</f>
        <v>0</v>
      </c>
    </row>
    <row r="25" spans="1:7" s="10" customFormat="1" ht="15" x14ac:dyDescent="0.2">
      <c r="A25" s="111"/>
      <c r="B25" s="110"/>
      <c r="C25" s="110"/>
      <c r="D25" s="110"/>
      <c r="E25" s="67"/>
      <c r="F25" s="9"/>
      <c r="G25" s="35"/>
    </row>
    <row r="26" spans="1:7" s="10" customFormat="1" ht="15.75" thickBot="1" x14ac:dyDescent="0.25">
      <c r="A26" s="111"/>
      <c r="B26" s="110"/>
      <c r="C26" s="110"/>
      <c r="D26" s="110"/>
      <c r="E26" s="67" t="s">
        <v>152</v>
      </c>
      <c r="F26" s="112">
        <v>0.19</v>
      </c>
      <c r="G26" s="104">
        <f>G24*F26</f>
        <v>0</v>
      </c>
    </row>
    <row r="27" spans="1:7" s="10" customFormat="1" ht="15" x14ac:dyDescent="0.2">
      <c r="A27" s="111"/>
      <c r="B27" s="110"/>
      <c r="C27" s="110"/>
      <c r="D27" s="110"/>
      <c r="E27" s="67"/>
      <c r="F27" s="9"/>
      <c r="G27" s="109"/>
    </row>
    <row r="28" spans="1:7" s="10" customFormat="1" ht="15.75" thickBot="1" x14ac:dyDescent="0.25">
      <c r="A28" s="108"/>
      <c r="B28" s="107"/>
      <c r="C28" s="107"/>
      <c r="D28" s="107"/>
      <c r="E28" s="106" t="s">
        <v>151</v>
      </c>
      <c r="F28" s="105"/>
      <c r="G28" s="104">
        <f>G24+G26</f>
        <v>0</v>
      </c>
    </row>
    <row r="29" spans="1:7" s="10" customFormat="1" ht="11.25" x14ac:dyDescent="0.2"/>
    <row r="30" spans="1:7" s="10" customFormat="1" ht="11.25" x14ac:dyDescent="0.2"/>
    <row r="31" spans="1:7" s="10" customFormat="1" ht="11.25" x14ac:dyDescent="0.2"/>
    <row r="32" spans="1:7" s="10" customFormat="1" ht="11.25" x14ac:dyDescent="0.2"/>
    <row r="33" s="10" customFormat="1" ht="11.25" x14ac:dyDescent="0.2"/>
    <row r="34" s="10" customFormat="1" ht="11.25" x14ac:dyDescent="0.2"/>
    <row r="35" s="10" customFormat="1" ht="11.25" x14ac:dyDescent="0.2"/>
    <row r="36" s="10" customFormat="1" ht="11.25" x14ac:dyDescent="0.2"/>
    <row r="37" s="10" customFormat="1" ht="11.25" x14ac:dyDescent="0.2"/>
    <row r="38" s="10" customFormat="1" ht="11.25" x14ac:dyDescent="0.2"/>
    <row r="39" s="10" customFormat="1" ht="11.25" x14ac:dyDescent="0.2"/>
    <row r="40" s="10" customFormat="1" ht="11.25" x14ac:dyDescent="0.2"/>
    <row r="41" s="10" customFormat="1" ht="11.25" x14ac:dyDescent="0.2"/>
    <row r="42" s="10" customFormat="1" ht="11.25" x14ac:dyDescent="0.2"/>
    <row r="43" s="10" customFormat="1" ht="11.25" x14ac:dyDescent="0.2"/>
    <row r="44" s="10" customFormat="1" ht="11.25" x14ac:dyDescent="0.2"/>
    <row r="45" s="10" customFormat="1" ht="11.25" x14ac:dyDescent="0.2"/>
    <row r="46" s="10" customFormat="1" ht="11.25" x14ac:dyDescent="0.2"/>
  </sheetData>
  <sheetProtection password="D9B5" sheet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2CF3-A0E5-4B94-B849-B02B71B3169F}">
  <dimension ref="A1:H28"/>
  <sheetViews>
    <sheetView zoomScaleNormal="100" workbookViewId="0">
      <selection activeCell="H27" sqref="H27"/>
    </sheetView>
  </sheetViews>
  <sheetFormatPr baseColWidth="10" defaultRowHeight="12.75" x14ac:dyDescent="0.2"/>
  <cols>
    <col min="1" max="1" width="21.7109375" style="9" customWidth="1"/>
    <col min="2" max="2" width="8" style="9" customWidth="1"/>
    <col min="3" max="3" width="6.5703125" style="9" customWidth="1"/>
    <col min="4" max="6" width="11.42578125" style="9"/>
    <col min="7" max="7" width="18" style="9" customWidth="1"/>
    <col min="8" max="8" width="10.140625" style="9" customWidth="1"/>
    <col min="9" max="16384" width="11.42578125" style="9"/>
  </cols>
  <sheetData>
    <row r="1" spans="1:8" ht="15.75" x14ac:dyDescent="0.25">
      <c r="A1" s="155" t="s">
        <v>194</v>
      </c>
      <c r="B1" s="70"/>
      <c r="C1" s="185"/>
      <c r="D1" s="10"/>
      <c r="E1" s="155" t="str">
        <f>LV_ges!C1</f>
        <v>Turnhalle Seminarstraße 1</v>
      </c>
      <c r="F1" s="10"/>
      <c r="G1" s="10"/>
      <c r="H1" s="10"/>
    </row>
    <row r="2" spans="1:8" ht="15.75" x14ac:dyDescent="0.25">
      <c r="A2" s="155"/>
      <c r="B2" s="70"/>
      <c r="C2" s="185"/>
      <c r="D2" s="10"/>
      <c r="E2" s="155"/>
      <c r="F2" s="10"/>
      <c r="G2" s="253" t="s">
        <v>193</v>
      </c>
      <c r="H2" s="253"/>
    </row>
    <row r="3" spans="1:8" ht="16.5" thickBot="1" x14ac:dyDescent="0.3">
      <c r="A3" s="155"/>
      <c r="B3" s="70"/>
      <c r="C3" s="185"/>
      <c r="D3" s="10"/>
      <c r="E3" s="155"/>
      <c r="F3" s="10"/>
      <c r="G3" s="10"/>
      <c r="H3" s="10"/>
    </row>
    <row r="4" spans="1:8" ht="38.25" x14ac:dyDescent="0.2">
      <c r="A4" s="184"/>
      <c r="B4" s="76"/>
      <c r="C4" s="183"/>
      <c r="D4" s="182" t="s">
        <v>161</v>
      </c>
      <c r="E4" s="181" t="s">
        <v>192</v>
      </c>
      <c r="F4" s="180" t="s">
        <v>191</v>
      </c>
      <c r="G4" s="179" t="s">
        <v>190</v>
      </c>
      <c r="H4" s="178" t="s">
        <v>189</v>
      </c>
    </row>
    <row r="5" spans="1:8" ht="18.75" customHeight="1" x14ac:dyDescent="0.2">
      <c r="A5" s="177" t="s">
        <v>57</v>
      </c>
      <c r="B5" s="42"/>
      <c r="C5" s="176"/>
      <c r="D5" s="175">
        <f>LV_ges!C30</f>
        <v>1215</v>
      </c>
      <c r="E5" s="174" t="s">
        <v>188</v>
      </c>
      <c r="F5" s="169"/>
      <c r="G5" s="168"/>
      <c r="H5" s="167">
        <f t="shared" ref="H5:H26" si="0">(D5*F5)+D5*F5*G5</f>
        <v>0</v>
      </c>
    </row>
    <row r="6" spans="1:8" ht="18" customHeight="1" x14ac:dyDescent="0.2">
      <c r="A6" s="50" t="s">
        <v>125</v>
      </c>
      <c r="B6" s="26"/>
      <c r="C6" s="173"/>
      <c r="D6" s="170">
        <v>13.5</v>
      </c>
      <c r="E6" s="172" t="s">
        <v>187</v>
      </c>
      <c r="F6" s="169"/>
      <c r="G6" s="168"/>
      <c r="H6" s="167">
        <f t="shared" si="0"/>
        <v>0</v>
      </c>
    </row>
    <row r="7" spans="1:8" ht="18" customHeight="1" x14ac:dyDescent="0.2">
      <c r="A7" s="34" t="s">
        <v>121</v>
      </c>
      <c r="B7" s="45"/>
      <c r="C7" s="45"/>
      <c r="D7" s="170">
        <f>18.71+60</f>
        <v>78.710000000000008</v>
      </c>
      <c r="E7" s="33" t="s">
        <v>171</v>
      </c>
      <c r="F7" s="169"/>
      <c r="G7" s="168"/>
      <c r="H7" s="167">
        <f t="shared" si="0"/>
        <v>0</v>
      </c>
    </row>
    <row r="8" spans="1:8" ht="18" customHeight="1" x14ac:dyDescent="0.2">
      <c r="A8" s="34" t="s">
        <v>186</v>
      </c>
      <c r="B8" s="45"/>
      <c r="C8" s="45"/>
      <c r="D8" s="170">
        <v>17.579999999999998</v>
      </c>
      <c r="E8" s="33" t="s">
        <v>185</v>
      </c>
      <c r="F8" s="169"/>
      <c r="G8" s="168"/>
      <c r="H8" s="167">
        <f t="shared" si="0"/>
        <v>0</v>
      </c>
    </row>
    <row r="9" spans="1:8" ht="18" customHeight="1" x14ac:dyDescent="0.2">
      <c r="A9" s="34" t="s">
        <v>105</v>
      </c>
      <c r="B9" s="45"/>
      <c r="C9" s="45"/>
      <c r="D9" s="170">
        <v>5.09</v>
      </c>
      <c r="E9" s="33" t="s">
        <v>171</v>
      </c>
      <c r="F9" s="169"/>
      <c r="G9" s="168"/>
      <c r="H9" s="167">
        <f t="shared" si="0"/>
        <v>0</v>
      </c>
    </row>
    <row r="10" spans="1:8" ht="18" customHeight="1" x14ac:dyDescent="0.2">
      <c r="A10" s="34" t="s">
        <v>110</v>
      </c>
      <c r="B10" s="45"/>
      <c r="C10" s="45"/>
      <c r="D10" s="170">
        <v>11.95</v>
      </c>
      <c r="E10" s="33" t="s">
        <v>183</v>
      </c>
      <c r="F10" s="169"/>
      <c r="G10" s="168"/>
      <c r="H10" s="167">
        <f t="shared" si="0"/>
        <v>0</v>
      </c>
    </row>
    <row r="11" spans="1:8" ht="18" customHeight="1" x14ac:dyDescent="0.2">
      <c r="A11" s="34" t="s">
        <v>184</v>
      </c>
      <c r="B11" s="45"/>
      <c r="C11" s="45"/>
      <c r="D11" s="170">
        <v>12.95</v>
      </c>
      <c r="E11" s="33" t="s">
        <v>183</v>
      </c>
      <c r="F11" s="169"/>
      <c r="G11" s="168"/>
      <c r="H11" s="167">
        <f t="shared" si="0"/>
        <v>0</v>
      </c>
    </row>
    <row r="12" spans="1:8" ht="18" customHeight="1" x14ac:dyDescent="0.2">
      <c r="A12" s="34" t="s">
        <v>87</v>
      </c>
      <c r="B12" s="45"/>
      <c r="C12" s="45"/>
      <c r="D12" s="170">
        <v>6.15</v>
      </c>
      <c r="E12" s="33" t="s">
        <v>171</v>
      </c>
      <c r="F12" s="169"/>
      <c r="G12" s="168"/>
      <c r="H12" s="167">
        <f t="shared" si="0"/>
        <v>0</v>
      </c>
    </row>
    <row r="13" spans="1:8" ht="18" customHeight="1" x14ac:dyDescent="0.2">
      <c r="A13" s="34" t="s">
        <v>83</v>
      </c>
      <c r="B13" s="45"/>
      <c r="C13" s="45"/>
      <c r="D13" s="170">
        <v>3.32</v>
      </c>
      <c r="E13" s="33" t="s">
        <v>171</v>
      </c>
      <c r="F13" s="169"/>
      <c r="G13" s="168"/>
      <c r="H13" s="167">
        <f t="shared" si="0"/>
        <v>0</v>
      </c>
    </row>
    <row r="14" spans="1:8" ht="18" customHeight="1" x14ac:dyDescent="0.2">
      <c r="A14" s="34" t="s">
        <v>182</v>
      </c>
      <c r="B14" s="45"/>
      <c r="C14" s="45"/>
      <c r="D14" s="170">
        <v>7.28</v>
      </c>
      <c r="E14" s="33" t="s">
        <v>171</v>
      </c>
      <c r="F14" s="169"/>
      <c r="G14" s="168"/>
      <c r="H14" s="167">
        <f t="shared" si="0"/>
        <v>0</v>
      </c>
    </row>
    <row r="15" spans="1:8" ht="18" customHeight="1" x14ac:dyDescent="0.2">
      <c r="A15" s="34" t="s">
        <v>75</v>
      </c>
      <c r="B15" s="45"/>
      <c r="C15" s="45"/>
      <c r="D15" s="170">
        <v>4.7300000000000004</v>
      </c>
      <c r="E15" s="33" t="s">
        <v>171</v>
      </c>
      <c r="F15" s="169"/>
      <c r="G15" s="168"/>
      <c r="H15" s="167">
        <f t="shared" si="0"/>
        <v>0</v>
      </c>
    </row>
    <row r="16" spans="1:8" ht="18" customHeight="1" x14ac:dyDescent="0.2">
      <c r="A16" s="34" t="s">
        <v>181</v>
      </c>
      <c r="B16" s="45"/>
      <c r="C16" s="45"/>
      <c r="D16" s="170">
        <v>4.8600000000000003</v>
      </c>
      <c r="E16" s="33" t="s">
        <v>171</v>
      </c>
      <c r="F16" s="169"/>
      <c r="G16" s="168"/>
      <c r="H16" s="167">
        <f t="shared" si="0"/>
        <v>0</v>
      </c>
    </row>
    <row r="17" spans="1:8" ht="18" customHeight="1" x14ac:dyDescent="0.2">
      <c r="A17" s="34" t="s">
        <v>180</v>
      </c>
      <c r="B17" s="45"/>
      <c r="C17" s="45"/>
      <c r="D17" s="170">
        <v>12.88</v>
      </c>
      <c r="E17" s="33" t="s">
        <v>171</v>
      </c>
      <c r="F17" s="169"/>
      <c r="G17" s="168"/>
      <c r="H17" s="167">
        <f t="shared" si="0"/>
        <v>0</v>
      </c>
    </row>
    <row r="18" spans="1:8" ht="18" customHeight="1" x14ac:dyDescent="0.2">
      <c r="A18" s="34" t="s">
        <v>179</v>
      </c>
      <c r="B18" s="45"/>
      <c r="C18" s="45"/>
      <c r="D18" s="170">
        <v>12.88</v>
      </c>
      <c r="E18" s="33" t="s">
        <v>171</v>
      </c>
      <c r="F18" s="169"/>
      <c r="G18" s="168"/>
      <c r="H18" s="167">
        <f t="shared" si="0"/>
        <v>0</v>
      </c>
    </row>
    <row r="19" spans="1:8" ht="18" customHeight="1" x14ac:dyDescent="0.2">
      <c r="A19" s="34" t="s">
        <v>178</v>
      </c>
      <c r="B19" s="45"/>
      <c r="C19" s="45"/>
      <c r="D19" s="170">
        <v>23.02</v>
      </c>
      <c r="E19" s="33" t="s">
        <v>171</v>
      </c>
      <c r="F19" s="169"/>
      <c r="G19" s="168"/>
      <c r="H19" s="167">
        <f t="shared" si="0"/>
        <v>0</v>
      </c>
    </row>
    <row r="20" spans="1:8" ht="18" customHeight="1" x14ac:dyDescent="0.2">
      <c r="A20" s="34" t="s">
        <v>177</v>
      </c>
      <c r="B20" s="45"/>
      <c r="C20" s="45"/>
      <c r="D20" s="170">
        <v>23.02</v>
      </c>
      <c r="E20" s="33" t="s">
        <v>171</v>
      </c>
      <c r="F20" s="169"/>
      <c r="G20" s="168"/>
      <c r="H20" s="167">
        <f t="shared" si="0"/>
        <v>0</v>
      </c>
    </row>
    <row r="21" spans="1:8" ht="18" customHeight="1" x14ac:dyDescent="0.2">
      <c r="A21" s="34" t="s">
        <v>176</v>
      </c>
      <c r="B21" s="171"/>
      <c r="C21" s="171"/>
      <c r="D21" s="170">
        <v>12.33</v>
      </c>
      <c r="E21" s="33" t="s">
        <v>171</v>
      </c>
      <c r="F21" s="169"/>
      <c r="G21" s="168"/>
      <c r="H21" s="167">
        <f t="shared" si="0"/>
        <v>0</v>
      </c>
    </row>
    <row r="22" spans="1:8" ht="18" customHeight="1" x14ac:dyDescent="0.2">
      <c r="A22" s="34" t="s">
        <v>175</v>
      </c>
      <c r="B22" s="171"/>
      <c r="C22" s="171"/>
      <c r="D22" s="170">
        <v>12.33</v>
      </c>
      <c r="E22" s="33" t="s">
        <v>171</v>
      </c>
      <c r="F22" s="169"/>
      <c r="G22" s="168"/>
      <c r="H22" s="167">
        <f t="shared" si="0"/>
        <v>0</v>
      </c>
    </row>
    <row r="23" spans="1:8" ht="18" customHeight="1" x14ac:dyDescent="0.2">
      <c r="A23" s="34" t="s">
        <v>174</v>
      </c>
      <c r="B23" s="171"/>
      <c r="C23" s="171"/>
      <c r="D23" s="170">
        <v>27.67</v>
      </c>
      <c r="E23" s="33" t="s">
        <v>171</v>
      </c>
      <c r="F23" s="169"/>
      <c r="G23" s="168"/>
      <c r="H23" s="167">
        <f t="shared" si="0"/>
        <v>0</v>
      </c>
    </row>
    <row r="24" spans="1:8" ht="18" customHeight="1" x14ac:dyDescent="0.2">
      <c r="A24" s="34" t="s">
        <v>173</v>
      </c>
      <c r="B24" s="171"/>
      <c r="C24" s="171"/>
      <c r="D24" s="170">
        <v>27.67</v>
      </c>
      <c r="E24" s="33" t="s">
        <v>171</v>
      </c>
      <c r="F24" s="169"/>
      <c r="G24" s="168"/>
      <c r="H24" s="167">
        <f t="shared" si="0"/>
        <v>0</v>
      </c>
    </row>
    <row r="25" spans="1:8" ht="18" customHeight="1" x14ac:dyDescent="0.2">
      <c r="A25" s="34" t="s">
        <v>62</v>
      </c>
      <c r="B25" s="171"/>
      <c r="C25" s="171"/>
      <c r="D25" s="170">
        <v>53.48</v>
      </c>
      <c r="E25" s="33" t="s">
        <v>172</v>
      </c>
      <c r="F25" s="169"/>
      <c r="G25" s="168"/>
      <c r="H25" s="167">
        <f t="shared" si="0"/>
        <v>0</v>
      </c>
    </row>
    <row r="26" spans="1:8" ht="18" customHeight="1" thickBot="1" x14ac:dyDescent="0.25">
      <c r="A26" s="23" t="s">
        <v>61</v>
      </c>
      <c r="B26" s="166"/>
      <c r="C26" s="166"/>
      <c r="D26" s="165">
        <v>64.78</v>
      </c>
      <c r="E26" s="22" t="s">
        <v>171</v>
      </c>
      <c r="F26" s="164"/>
      <c r="G26" s="163"/>
      <c r="H26" s="162">
        <f t="shared" si="0"/>
        <v>0</v>
      </c>
    </row>
    <row r="27" spans="1:8" ht="20.25" customHeight="1" thickBot="1" x14ac:dyDescent="0.25">
      <c r="A27" s="161" t="s">
        <v>170</v>
      </c>
      <c r="B27" s="160"/>
      <c r="C27" s="160"/>
      <c r="D27" s="159"/>
      <c r="E27" s="158"/>
      <c r="F27" s="157"/>
      <c r="G27" s="157"/>
      <c r="H27" s="156">
        <f>SUM(H5:H26)</f>
        <v>0</v>
      </c>
    </row>
    <row r="28" spans="1:8" ht="21" customHeight="1" x14ac:dyDescent="0.2"/>
  </sheetData>
  <sheetProtection algorithmName="SHA-512" hashValue="Tpc+esI9EBBj4g97306NSz/W3rHu+qfrDb0uT8d0wMcm2YbllPw6+y+JQx6rv3ZN+P5YQcQCL98gjD87Iw8kEg==" saltValue="Uq1Bwmqk7erFhkWNhC/wyQ==" spinCount="100000" sheet="1" objects="1" scenarios="1"/>
  <mergeCells count="1">
    <mergeCell ref="G2:H2"/>
  </mergeCells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>
    <oddHeader>&amp;LLandratsamt Burgenlandkreis - Bauamt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041DB-05E1-41C3-B8E7-37BA135BA54F}">
  <dimension ref="A1:H318"/>
  <sheetViews>
    <sheetView zoomScaleNormal="100" workbookViewId="0">
      <pane ySplit="5" topLeftCell="A6" activePane="bottomLeft" state="frozen"/>
      <selection pane="bottomLeft" activeCell="I308" sqref="I308"/>
    </sheetView>
  </sheetViews>
  <sheetFormatPr baseColWidth="10" defaultRowHeight="12.75" x14ac:dyDescent="0.2"/>
  <cols>
    <col min="1" max="1" width="16.5703125" style="9" customWidth="1"/>
    <col min="2" max="2" width="12.42578125" style="9" customWidth="1"/>
    <col min="3" max="3" width="9" style="9" customWidth="1"/>
    <col min="4" max="4" width="9.42578125" style="9" customWidth="1"/>
    <col min="5" max="5" width="4.28515625" style="9" customWidth="1"/>
    <col min="6" max="6" width="16.140625" style="9" customWidth="1"/>
    <col min="7" max="7" width="9.85546875" style="9" customWidth="1"/>
    <col min="8" max="8" width="10.5703125" style="9" customWidth="1"/>
    <col min="9" max="9" width="13.140625" style="9" customWidth="1"/>
    <col min="10" max="256" width="11.42578125" style="9"/>
    <col min="257" max="257" width="16.5703125" style="9" customWidth="1"/>
    <col min="258" max="258" width="12.42578125" style="9" customWidth="1"/>
    <col min="259" max="259" width="9" style="9" customWidth="1"/>
    <col min="260" max="260" width="9.42578125" style="9" customWidth="1"/>
    <col min="261" max="261" width="4.28515625" style="9" customWidth="1"/>
    <col min="262" max="262" width="16.140625" style="9" customWidth="1"/>
    <col min="263" max="263" width="9.85546875" style="9" customWidth="1"/>
    <col min="264" max="264" width="10.5703125" style="9" customWidth="1"/>
    <col min="265" max="265" width="13.140625" style="9" customWidth="1"/>
    <col min="266" max="512" width="11.42578125" style="9"/>
    <col min="513" max="513" width="16.5703125" style="9" customWidth="1"/>
    <col min="514" max="514" width="12.42578125" style="9" customWidth="1"/>
    <col min="515" max="515" width="9" style="9" customWidth="1"/>
    <col min="516" max="516" width="9.42578125" style="9" customWidth="1"/>
    <col min="517" max="517" width="4.28515625" style="9" customWidth="1"/>
    <col min="518" max="518" width="16.140625" style="9" customWidth="1"/>
    <col min="519" max="519" width="9.85546875" style="9" customWidth="1"/>
    <col min="520" max="520" width="10.5703125" style="9" customWidth="1"/>
    <col min="521" max="521" width="13.140625" style="9" customWidth="1"/>
    <col min="522" max="768" width="11.42578125" style="9"/>
    <col min="769" max="769" width="16.5703125" style="9" customWidth="1"/>
    <col min="770" max="770" width="12.42578125" style="9" customWidth="1"/>
    <col min="771" max="771" width="9" style="9" customWidth="1"/>
    <col min="772" max="772" width="9.42578125" style="9" customWidth="1"/>
    <col min="773" max="773" width="4.28515625" style="9" customWidth="1"/>
    <col min="774" max="774" width="16.140625" style="9" customWidth="1"/>
    <col min="775" max="775" width="9.85546875" style="9" customWidth="1"/>
    <col min="776" max="776" width="10.5703125" style="9" customWidth="1"/>
    <col min="777" max="777" width="13.140625" style="9" customWidth="1"/>
    <col min="778" max="1024" width="11.42578125" style="9"/>
    <col min="1025" max="1025" width="16.5703125" style="9" customWidth="1"/>
    <col min="1026" max="1026" width="12.42578125" style="9" customWidth="1"/>
    <col min="1027" max="1027" width="9" style="9" customWidth="1"/>
    <col min="1028" max="1028" width="9.42578125" style="9" customWidth="1"/>
    <col min="1029" max="1029" width="4.28515625" style="9" customWidth="1"/>
    <col min="1030" max="1030" width="16.140625" style="9" customWidth="1"/>
    <col min="1031" max="1031" width="9.85546875" style="9" customWidth="1"/>
    <col min="1032" max="1032" width="10.5703125" style="9" customWidth="1"/>
    <col min="1033" max="1033" width="13.140625" style="9" customWidth="1"/>
    <col min="1034" max="1280" width="11.42578125" style="9"/>
    <col min="1281" max="1281" width="16.5703125" style="9" customWidth="1"/>
    <col min="1282" max="1282" width="12.42578125" style="9" customWidth="1"/>
    <col min="1283" max="1283" width="9" style="9" customWidth="1"/>
    <col min="1284" max="1284" width="9.42578125" style="9" customWidth="1"/>
    <col min="1285" max="1285" width="4.28515625" style="9" customWidth="1"/>
    <col min="1286" max="1286" width="16.140625" style="9" customWidth="1"/>
    <col min="1287" max="1287" width="9.85546875" style="9" customWidth="1"/>
    <col min="1288" max="1288" width="10.5703125" style="9" customWidth="1"/>
    <col min="1289" max="1289" width="13.140625" style="9" customWidth="1"/>
    <col min="1290" max="1536" width="11.42578125" style="9"/>
    <col min="1537" max="1537" width="16.5703125" style="9" customWidth="1"/>
    <col min="1538" max="1538" width="12.42578125" style="9" customWidth="1"/>
    <col min="1539" max="1539" width="9" style="9" customWidth="1"/>
    <col min="1540" max="1540" width="9.42578125" style="9" customWidth="1"/>
    <col min="1541" max="1541" width="4.28515625" style="9" customWidth="1"/>
    <col min="1542" max="1542" width="16.140625" style="9" customWidth="1"/>
    <col min="1543" max="1543" width="9.85546875" style="9" customWidth="1"/>
    <col min="1544" max="1544" width="10.5703125" style="9" customWidth="1"/>
    <col min="1545" max="1545" width="13.140625" style="9" customWidth="1"/>
    <col min="1546" max="1792" width="11.42578125" style="9"/>
    <col min="1793" max="1793" width="16.5703125" style="9" customWidth="1"/>
    <col min="1794" max="1794" width="12.42578125" style="9" customWidth="1"/>
    <col min="1795" max="1795" width="9" style="9" customWidth="1"/>
    <col min="1796" max="1796" width="9.42578125" style="9" customWidth="1"/>
    <col min="1797" max="1797" width="4.28515625" style="9" customWidth="1"/>
    <col min="1798" max="1798" width="16.140625" style="9" customWidth="1"/>
    <col min="1799" max="1799" width="9.85546875" style="9" customWidth="1"/>
    <col min="1800" max="1800" width="10.5703125" style="9" customWidth="1"/>
    <col min="1801" max="1801" width="13.140625" style="9" customWidth="1"/>
    <col min="1802" max="2048" width="11.42578125" style="9"/>
    <col min="2049" max="2049" width="16.5703125" style="9" customWidth="1"/>
    <col min="2050" max="2050" width="12.42578125" style="9" customWidth="1"/>
    <col min="2051" max="2051" width="9" style="9" customWidth="1"/>
    <col min="2052" max="2052" width="9.42578125" style="9" customWidth="1"/>
    <col min="2053" max="2053" width="4.28515625" style="9" customWidth="1"/>
    <col min="2054" max="2054" width="16.140625" style="9" customWidth="1"/>
    <col min="2055" max="2055" width="9.85546875" style="9" customWidth="1"/>
    <col min="2056" max="2056" width="10.5703125" style="9" customWidth="1"/>
    <col min="2057" max="2057" width="13.140625" style="9" customWidth="1"/>
    <col min="2058" max="2304" width="11.42578125" style="9"/>
    <col min="2305" max="2305" width="16.5703125" style="9" customWidth="1"/>
    <col min="2306" max="2306" width="12.42578125" style="9" customWidth="1"/>
    <col min="2307" max="2307" width="9" style="9" customWidth="1"/>
    <col min="2308" max="2308" width="9.42578125" style="9" customWidth="1"/>
    <col min="2309" max="2309" width="4.28515625" style="9" customWidth="1"/>
    <col min="2310" max="2310" width="16.140625" style="9" customWidth="1"/>
    <col min="2311" max="2311" width="9.85546875" style="9" customWidth="1"/>
    <col min="2312" max="2312" width="10.5703125" style="9" customWidth="1"/>
    <col min="2313" max="2313" width="13.140625" style="9" customWidth="1"/>
    <col min="2314" max="2560" width="11.42578125" style="9"/>
    <col min="2561" max="2561" width="16.5703125" style="9" customWidth="1"/>
    <col min="2562" max="2562" width="12.42578125" style="9" customWidth="1"/>
    <col min="2563" max="2563" width="9" style="9" customWidth="1"/>
    <col min="2564" max="2564" width="9.42578125" style="9" customWidth="1"/>
    <col min="2565" max="2565" width="4.28515625" style="9" customWidth="1"/>
    <col min="2566" max="2566" width="16.140625" style="9" customWidth="1"/>
    <col min="2567" max="2567" width="9.85546875" style="9" customWidth="1"/>
    <col min="2568" max="2568" width="10.5703125" style="9" customWidth="1"/>
    <col min="2569" max="2569" width="13.140625" style="9" customWidth="1"/>
    <col min="2570" max="2816" width="11.42578125" style="9"/>
    <col min="2817" max="2817" width="16.5703125" style="9" customWidth="1"/>
    <col min="2818" max="2818" width="12.42578125" style="9" customWidth="1"/>
    <col min="2819" max="2819" width="9" style="9" customWidth="1"/>
    <col min="2820" max="2820" width="9.42578125" style="9" customWidth="1"/>
    <col min="2821" max="2821" width="4.28515625" style="9" customWidth="1"/>
    <col min="2822" max="2822" width="16.140625" style="9" customWidth="1"/>
    <col min="2823" max="2823" width="9.85546875" style="9" customWidth="1"/>
    <col min="2824" max="2824" width="10.5703125" style="9" customWidth="1"/>
    <col min="2825" max="2825" width="13.140625" style="9" customWidth="1"/>
    <col min="2826" max="3072" width="11.42578125" style="9"/>
    <col min="3073" max="3073" width="16.5703125" style="9" customWidth="1"/>
    <col min="3074" max="3074" width="12.42578125" style="9" customWidth="1"/>
    <col min="3075" max="3075" width="9" style="9" customWidth="1"/>
    <col min="3076" max="3076" width="9.42578125" style="9" customWidth="1"/>
    <col min="3077" max="3077" width="4.28515625" style="9" customWidth="1"/>
    <col min="3078" max="3078" width="16.140625" style="9" customWidth="1"/>
    <col min="3079" max="3079" width="9.85546875" style="9" customWidth="1"/>
    <col min="3080" max="3080" width="10.5703125" style="9" customWidth="1"/>
    <col min="3081" max="3081" width="13.140625" style="9" customWidth="1"/>
    <col min="3082" max="3328" width="11.42578125" style="9"/>
    <col min="3329" max="3329" width="16.5703125" style="9" customWidth="1"/>
    <col min="3330" max="3330" width="12.42578125" style="9" customWidth="1"/>
    <col min="3331" max="3331" width="9" style="9" customWidth="1"/>
    <col min="3332" max="3332" width="9.42578125" style="9" customWidth="1"/>
    <col min="3333" max="3333" width="4.28515625" style="9" customWidth="1"/>
    <col min="3334" max="3334" width="16.140625" style="9" customWidth="1"/>
    <col min="3335" max="3335" width="9.85546875" style="9" customWidth="1"/>
    <col min="3336" max="3336" width="10.5703125" style="9" customWidth="1"/>
    <col min="3337" max="3337" width="13.140625" style="9" customWidth="1"/>
    <col min="3338" max="3584" width="11.42578125" style="9"/>
    <col min="3585" max="3585" width="16.5703125" style="9" customWidth="1"/>
    <col min="3586" max="3586" width="12.42578125" style="9" customWidth="1"/>
    <col min="3587" max="3587" width="9" style="9" customWidth="1"/>
    <col min="3588" max="3588" width="9.42578125" style="9" customWidth="1"/>
    <col min="3589" max="3589" width="4.28515625" style="9" customWidth="1"/>
    <col min="3590" max="3590" width="16.140625" style="9" customWidth="1"/>
    <col min="3591" max="3591" width="9.85546875" style="9" customWidth="1"/>
    <col min="3592" max="3592" width="10.5703125" style="9" customWidth="1"/>
    <col min="3593" max="3593" width="13.140625" style="9" customWidth="1"/>
    <col min="3594" max="3840" width="11.42578125" style="9"/>
    <col min="3841" max="3841" width="16.5703125" style="9" customWidth="1"/>
    <col min="3842" max="3842" width="12.42578125" style="9" customWidth="1"/>
    <col min="3843" max="3843" width="9" style="9" customWidth="1"/>
    <col min="3844" max="3844" width="9.42578125" style="9" customWidth="1"/>
    <col min="3845" max="3845" width="4.28515625" style="9" customWidth="1"/>
    <col min="3846" max="3846" width="16.140625" style="9" customWidth="1"/>
    <col min="3847" max="3847" width="9.85546875" style="9" customWidth="1"/>
    <col min="3848" max="3848" width="10.5703125" style="9" customWidth="1"/>
    <col min="3849" max="3849" width="13.140625" style="9" customWidth="1"/>
    <col min="3850" max="4096" width="11.42578125" style="9"/>
    <col min="4097" max="4097" width="16.5703125" style="9" customWidth="1"/>
    <col min="4098" max="4098" width="12.42578125" style="9" customWidth="1"/>
    <col min="4099" max="4099" width="9" style="9" customWidth="1"/>
    <col min="4100" max="4100" width="9.42578125" style="9" customWidth="1"/>
    <col min="4101" max="4101" width="4.28515625" style="9" customWidth="1"/>
    <col min="4102" max="4102" width="16.140625" style="9" customWidth="1"/>
    <col min="4103" max="4103" width="9.85546875" style="9" customWidth="1"/>
    <col min="4104" max="4104" width="10.5703125" style="9" customWidth="1"/>
    <col min="4105" max="4105" width="13.140625" style="9" customWidth="1"/>
    <col min="4106" max="4352" width="11.42578125" style="9"/>
    <col min="4353" max="4353" width="16.5703125" style="9" customWidth="1"/>
    <col min="4354" max="4354" width="12.42578125" style="9" customWidth="1"/>
    <col min="4355" max="4355" width="9" style="9" customWidth="1"/>
    <col min="4356" max="4356" width="9.42578125" style="9" customWidth="1"/>
    <col min="4357" max="4357" width="4.28515625" style="9" customWidth="1"/>
    <col min="4358" max="4358" width="16.140625" style="9" customWidth="1"/>
    <col min="4359" max="4359" width="9.85546875" style="9" customWidth="1"/>
    <col min="4360" max="4360" width="10.5703125" style="9" customWidth="1"/>
    <col min="4361" max="4361" width="13.140625" style="9" customWidth="1"/>
    <col min="4362" max="4608" width="11.42578125" style="9"/>
    <col min="4609" max="4609" width="16.5703125" style="9" customWidth="1"/>
    <col min="4610" max="4610" width="12.42578125" style="9" customWidth="1"/>
    <col min="4611" max="4611" width="9" style="9" customWidth="1"/>
    <col min="4612" max="4612" width="9.42578125" style="9" customWidth="1"/>
    <col min="4613" max="4613" width="4.28515625" style="9" customWidth="1"/>
    <col min="4614" max="4614" width="16.140625" style="9" customWidth="1"/>
    <col min="4615" max="4615" width="9.85546875" style="9" customWidth="1"/>
    <col min="4616" max="4616" width="10.5703125" style="9" customWidth="1"/>
    <col min="4617" max="4617" width="13.140625" style="9" customWidth="1"/>
    <col min="4618" max="4864" width="11.42578125" style="9"/>
    <col min="4865" max="4865" width="16.5703125" style="9" customWidth="1"/>
    <col min="4866" max="4866" width="12.42578125" style="9" customWidth="1"/>
    <col min="4867" max="4867" width="9" style="9" customWidth="1"/>
    <col min="4868" max="4868" width="9.42578125" style="9" customWidth="1"/>
    <col min="4869" max="4869" width="4.28515625" style="9" customWidth="1"/>
    <col min="4870" max="4870" width="16.140625" style="9" customWidth="1"/>
    <col min="4871" max="4871" width="9.85546875" style="9" customWidth="1"/>
    <col min="4872" max="4872" width="10.5703125" style="9" customWidth="1"/>
    <col min="4873" max="4873" width="13.140625" style="9" customWidth="1"/>
    <col min="4874" max="5120" width="11.42578125" style="9"/>
    <col min="5121" max="5121" width="16.5703125" style="9" customWidth="1"/>
    <col min="5122" max="5122" width="12.42578125" style="9" customWidth="1"/>
    <col min="5123" max="5123" width="9" style="9" customWidth="1"/>
    <col min="5124" max="5124" width="9.42578125" style="9" customWidth="1"/>
    <col min="5125" max="5125" width="4.28515625" style="9" customWidth="1"/>
    <col min="5126" max="5126" width="16.140625" style="9" customWidth="1"/>
    <col min="5127" max="5127" width="9.85546875" style="9" customWidth="1"/>
    <col min="5128" max="5128" width="10.5703125" style="9" customWidth="1"/>
    <col min="5129" max="5129" width="13.140625" style="9" customWidth="1"/>
    <col min="5130" max="5376" width="11.42578125" style="9"/>
    <col min="5377" max="5377" width="16.5703125" style="9" customWidth="1"/>
    <col min="5378" max="5378" width="12.42578125" style="9" customWidth="1"/>
    <col min="5379" max="5379" width="9" style="9" customWidth="1"/>
    <col min="5380" max="5380" width="9.42578125" style="9" customWidth="1"/>
    <col min="5381" max="5381" width="4.28515625" style="9" customWidth="1"/>
    <col min="5382" max="5382" width="16.140625" style="9" customWidth="1"/>
    <col min="5383" max="5383" width="9.85546875" style="9" customWidth="1"/>
    <col min="5384" max="5384" width="10.5703125" style="9" customWidth="1"/>
    <col min="5385" max="5385" width="13.140625" style="9" customWidth="1"/>
    <col min="5386" max="5632" width="11.42578125" style="9"/>
    <col min="5633" max="5633" width="16.5703125" style="9" customWidth="1"/>
    <col min="5634" max="5634" width="12.42578125" style="9" customWidth="1"/>
    <col min="5635" max="5635" width="9" style="9" customWidth="1"/>
    <col min="5636" max="5636" width="9.42578125" style="9" customWidth="1"/>
    <col min="5637" max="5637" width="4.28515625" style="9" customWidth="1"/>
    <col min="5638" max="5638" width="16.140625" style="9" customWidth="1"/>
    <col min="5639" max="5639" width="9.85546875" style="9" customWidth="1"/>
    <col min="5640" max="5640" width="10.5703125" style="9" customWidth="1"/>
    <col min="5641" max="5641" width="13.140625" style="9" customWidth="1"/>
    <col min="5642" max="5888" width="11.42578125" style="9"/>
    <col min="5889" max="5889" width="16.5703125" style="9" customWidth="1"/>
    <col min="5890" max="5890" width="12.42578125" style="9" customWidth="1"/>
    <col min="5891" max="5891" width="9" style="9" customWidth="1"/>
    <col min="5892" max="5892" width="9.42578125" style="9" customWidth="1"/>
    <col min="5893" max="5893" width="4.28515625" style="9" customWidth="1"/>
    <col min="5894" max="5894" width="16.140625" style="9" customWidth="1"/>
    <col min="5895" max="5895" width="9.85546875" style="9" customWidth="1"/>
    <col min="5896" max="5896" width="10.5703125" style="9" customWidth="1"/>
    <col min="5897" max="5897" width="13.140625" style="9" customWidth="1"/>
    <col min="5898" max="6144" width="11.42578125" style="9"/>
    <col min="6145" max="6145" width="16.5703125" style="9" customWidth="1"/>
    <col min="6146" max="6146" width="12.42578125" style="9" customWidth="1"/>
    <col min="6147" max="6147" width="9" style="9" customWidth="1"/>
    <col min="6148" max="6148" width="9.42578125" style="9" customWidth="1"/>
    <col min="6149" max="6149" width="4.28515625" style="9" customWidth="1"/>
    <col min="6150" max="6150" width="16.140625" style="9" customWidth="1"/>
    <col min="6151" max="6151" width="9.85546875" style="9" customWidth="1"/>
    <col min="6152" max="6152" width="10.5703125" style="9" customWidth="1"/>
    <col min="6153" max="6153" width="13.140625" style="9" customWidth="1"/>
    <col min="6154" max="6400" width="11.42578125" style="9"/>
    <col min="6401" max="6401" width="16.5703125" style="9" customWidth="1"/>
    <col min="6402" max="6402" width="12.42578125" style="9" customWidth="1"/>
    <col min="6403" max="6403" width="9" style="9" customWidth="1"/>
    <col min="6404" max="6404" width="9.42578125" style="9" customWidth="1"/>
    <col min="6405" max="6405" width="4.28515625" style="9" customWidth="1"/>
    <col min="6406" max="6406" width="16.140625" style="9" customWidth="1"/>
    <col min="6407" max="6407" width="9.85546875" style="9" customWidth="1"/>
    <col min="6408" max="6408" width="10.5703125" style="9" customWidth="1"/>
    <col min="6409" max="6409" width="13.140625" style="9" customWidth="1"/>
    <col min="6410" max="6656" width="11.42578125" style="9"/>
    <col min="6657" max="6657" width="16.5703125" style="9" customWidth="1"/>
    <col min="6658" max="6658" width="12.42578125" style="9" customWidth="1"/>
    <col min="6659" max="6659" width="9" style="9" customWidth="1"/>
    <col min="6660" max="6660" width="9.42578125" style="9" customWidth="1"/>
    <col min="6661" max="6661" width="4.28515625" style="9" customWidth="1"/>
    <col min="6662" max="6662" width="16.140625" style="9" customWidth="1"/>
    <col min="6663" max="6663" width="9.85546875" style="9" customWidth="1"/>
    <col min="6664" max="6664" width="10.5703125" style="9" customWidth="1"/>
    <col min="6665" max="6665" width="13.140625" style="9" customWidth="1"/>
    <col min="6666" max="6912" width="11.42578125" style="9"/>
    <col min="6913" max="6913" width="16.5703125" style="9" customWidth="1"/>
    <col min="6914" max="6914" width="12.42578125" style="9" customWidth="1"/>
    <col min="6915" max="6915" width="9" style="9" customWidth="1"/>
    <col min="6916" max="6916" width="9.42578125" style="9" customWidth="1"/>
    <col min="6917" max="6917" width="4.28515625" style="9" customWidth="1"/>
    <col min="6918" max="6918" width="16.140625" style="9" customWidth="1"/>
    <col min="6919" max="6919" width="9.85546875" style="9" customWidth="1"/>
    <col min="6920" max="6920" width="10.5703125" style="9" customWidth="1"/>
    <col min="6921" max="6921" width="13.140625" style="9" customWidth="1"/>
    <col min="6922" max="7168" width="11.42578125" style="9"/>
    <col min="7169" max="7169" width="16.5703125" style="9" customWidth="1"/>
    <col min="7170" max="7170" width="12.42578125" style="9" customWidth="1"/>
    <col min="7171" max="7171" width="9" style="9" customWidth="1"/>
    <col min="7172" max="7172" width="9.42578125" style="9" customWidth="1"/>
    <col min="7173" max="7173" width="4.28515625" style="9" customWidth="1"/>
    <col min="7174" max="7174" width="16.140625" style="9" customWidth="1"/>
    <col min="7175" max="7175" width="9.85546875" style="9" customWidth="1"/>
    <col min="7176" max="7176" width="10.5703125" style="9" customWidth="1"/>
    <col min="7177" max="7177" width="13.140625" style="9" customWidth="1"/>
    <col min="7178" max="7424" width="11.42578125" style="9"/>
    <col min="7425" max="7425" width="16.5703125" style="9" customWidth="1"/>
    <col min="7426" max="7426" width="12.42578125" style="9" customWidth="1"/>
    <col min="7427" max="7427" width="9" style="9" customWidth="1"/>
    <col min="7428" max="7428" width="9.42578125" style="9" customWidth="1"/>
    <col min="7429" max="7429" width="4.28515625" style="9" customWidth="1"/>
    <col min="7430" max="7430" width="16.140625" style="9" customWidth="1"/>
    <col min="7431" max="7431" width="9.85546875" style="9" customWidth="1"/>
    <col min="7432" max="7432" width="10.5703125" style="9" customWidth="1"/>
    <col min="7433" max="7433" width="13.140625" style="9" customWidth="1"/>
    <col min="7434" max="7680" width="11.42578125" style="9"/>
    <col min="7681" max="7681" width="16.5703125" style="9" customWidth="1"/>
    <col min="7682" max="7682" width="12.42578125" style="9" customWidth="1"/>
    <col min="7683" max="7683" width="9" style="9" customWidth="1"/>
    <col min="7684" max="7684" width="9.42578125" style="9" customWidth="1"/>
    <col min="7685" max="7685" width="4.28515625" style="9" customWidth="1"/>
    <col min="7686" max="7686" width="16.140625" style="9" customWidth="1"/>
    <col min="7687" max="7687" width="9.85546875" style="9" customWidth="1"/>
    <col min="7688" max="7688" width="10.5703125" style="9" customWidth="1"/>
    <col min="7689" max="7689" width="13.140625" style="9" customWidth="1"/>
    <col min="7690" max="7936" width="11.42578125" style="9"/>
    <col min="7937" max="7937" width="16.5703125" style="9" customWidth="1"/>
    <col min="7938" max="7938" width="12.42578125" style="9" customWidth="1"/>
    <col min="7939" max="7939" width="9" style="9" customWidth="1"/>
    <col min="7940" max="7940" width="9.42578125" style="9" customWidth="1"/>
    <col min="7941" max="7941" width="4.28515625" style="9" customWidth="1"/>
    <col min="7942" max="7942" width="16.140625" style="9" customWidth="1"/>
    <col min="7943" max="7943" width="9.85546875" style="9" customWidth="1"/>
    <col min="7944" max="7944" width="10.5703125" style="9" customWidth="1"/>
    <col min="7945" max="7945" width="13.140625" style="9" customWidth="1"/>
    <col min="7946" max="8192" width="11.42578125" style="9"/>
    <col min="8193" max="8193" width="16.5703125" style="9" customWidth="1"/>
    <col min="8194" max="8194" width="12.42578125" style="9" customWidth="1"/>
    <col min="8195" max="8195" width="9" style="9" customWidth="1"/>
    <col min="8196" max="8196" width="9.42578125" style="9" customWidth="1"/>
    <col min="8197" max="8197" width="4.28515625" style="9" customWidth="1"/>
    <col min="8198" max="8198" width="16.140625" style="9" customWidth="1"/>
    <col min="8199" max="8199" width="9.85546875" style="9" customWidth="1"/>
    <col min="8200" max="8200" width="10.5703125" style="9" customWidth="1"/>
    <col min="8201" max="8201" width="13.140625" style="9" customWidth="1"/>
    <col min="8202" max="8448" width="11.42578125" style="9"/>
    <col min="8449" max="8449" width="16.5703125" style="9" customWidth="1"/>
    <col min="8450" max="8450" width="12.42578125" style="9" customWidth="1"/>
    <col min="8451" max="8451" width="9" style="9" customWidth="1"/>
    <col min="8452" max="8452" width="9.42578125" style="9" customWidth="1"/>
    <col min="8453" max="8453" width="4.28515625" style="9" customWidth="1"/>
    <col min="8454" max="8454" width="16.140625" style="9" customWidth="1"/>
    <col min="8455" max="8455" width="9.85546875" style="9" customWidth="1"/>
    <col min="8456" max="8456" width="10.5703125" style="9" customWidth="1"/>
    <col min="8457" max="8457" width="13.140625" style="9" customWidth="1"/>
    <col min="8458" max="8704" width="11.42578125" style="9"/>
    <col min="8705" max="8705" width="16.5703125" style="9" customWidth="1"/>
    <col min="8706" max="8706" width="12.42578125" style="9" customWidth="1"/>
    <col min="8707" max="8707" width="9" style="9" customWidth="1"/>
    <col min="8708" max="8708" width="9.42578125" style="9" customWidth="1"/>
    <col min="8709" max="8709" width="4.28515625" style="9" customWidth="1"/>
    <col min="8710" max="8710" width="16.140625" style="9" customWidth="1"/>
    <col min="8711" max="8711" width="9.85546875" style="9" customWidth="1"/>
    <col min="8712" max="8712" width="10.5703125" style="9" customWidth="1"/>
    <col min="8713" max="8713" width="13.140625" style="9" customWidth="1"/>
    <col min="8714" max="8960" width="11.42578125" style="9"/>
    <col min="8961" max="8961" width="16.5703125" style="9" customWidth="1"/>
    <col min="8962" max="8962" width="12.42578125" style="9" customWidth="1"/>
    <col min="8963" max="8963" width="9" style="9" customWidth="1"/>
    <col min="8964" max="8964" width="9.42578125" style="9" customWidth="1"/>
    <col min="8965" max="8965" width="4.28515625" style="9" customWidth="1"/>
    <col min="8966" max="8966" width="16.140625" style="9" customWidth="1"/>
    <col min="8967" max="8967" width="9.85546875" style="9" customWidth="1"/>
    <col min="8968" max="8968" width="10.5703125" style="9" customWidth="1"/>
    <col min="8969" max="8969" width="13.140625" style="9" customWidth="1"/>
    <col min="8970" max="9216" width="11.42578125" style="9"/>
    <col min="9217" max="9217" width="16.5703125" style="9" customWidth="1"/>
    <col min="9218" max="9218" width="12.42578125" style="9" customWidth="1"/>
    <col min="9219" max="9219" width="9" style="9" customWidth="1"/>
    <col min="9220" max="9220" width="9.42578125" style="9" customWidth="1"/>
    <col min="9221" max="9221" width="4.28515625" style="9" customWidth="1"/>
    <col min="9222" max="9222" width="16.140625" style="9" customWidth="1"/>
    <col min="9223" max="9223" width="9.85546875" style="9" customWidth="1"/>
    <col min="9224" max="9224" width="10.5703125" style="9" customWidth="1"/>
    <col min="9225" max="9225" width="13.140625" style="9" customWidth="1"/>
    <col min="9226" max="9472" width="11.42578125" style="9"/>
    <col min="9473" max="9473" width="16.5703125" style="9" customWidth="1"/>
    <col min="9474" max="9474" width="12.42578125" style="9" customWidth="1"/>
    <col min="9475" max="9475" width="9" style="9" customWidth="1"/>
    <col min="9476" max="9476" width="9.42578125" style="9" customWidth="1"/>
    <col min="9477" max="9477" width="4.28515625" style="9" customWidth="1"/>
    <col min="9478" max="9478" width="16.140625" style="9" customWidth="1"/>
    <col min="9479" max="9479" width="9.85546875" style="9" customWidth="1"/>
    <col min="9480" max="9480" width="10.5703125" style="9" customWidth="1"/>
    <col min="9481" max="9481" width="13.140625" style="9" customWidth="1"/>
    <col min="9482" max="9728" width="11.42578125" style="9"/>
    <col min="9729" max="9729" width="16.5703125" style="9" customWidth="1"/>
    <col min="9730" max="9730" width="12.42578125" style="9" customWidth="1"/>
    <col min="9731" max="9731" width="9" style="9" customWidth="1"/>
    <col min="9732" max="9732" width="9.42578125" style="9" customWidth="1"/>
    <col min="9733" max="9733" width="4.28515625" style="9" customWidth="1"/>
    <col min="9734" max="9734" width="16.140625" style="9" customWidth="1"/>
    <col min="9735" max="9735" width="9.85546875" style="9" customWidth="1"/>
    <col min="9736" max="9736" width="10.5703125" style="9" customWidth="1"/>
    <col min="9737" max="9737" width="13.140625" style="9" customWidth="1"/>
    <col min="9738" max="9984" width="11.42578125" style="9"/>
    <col min="9985" max="9985" width="16.5703125" style="9" customWidth="1"/>
    <col min="9986" max="9986" width="12.42578125" style="9" customWidth="1"/>
    <col min="9987" max="9987" width="9" style="9" customWidth="1"/>
    <col min="9988" max="9988" width="9.42578125" style="9" customWidth="1"/>
    <col min="9989" max="9989" width="4.28515625" style="9" customWidth="1"/>
    <col min="9990" max="9990" width="16.140625" style="9" customWidth="1"/>
    <col min="9991" max="9991" width="9.85546875" style="9" customWidth="1"/>
    <col min="9992" max="9992" width="10.5703125" style="9" customWidth="1"/>
    <col min="9993" max="9993" width="13.140625" style="9" customWidth="1"/>
    <col min="9994" max="10240" width="11.42578125" style="9"/>
    <col min="10241" max="10241" width="16.5703125" style="9" customWidth="1"/>
    <col min="10242" max="10242" width="12.42578125" style="9" customWidth="1"/>
    <col min="10243" max="10243" width="9" style="9" customWidth="1"/>
    <col min="10244" max="10244" width="9.42578125" style="9" customWidth="1"/>
    <col min="10245" max="10245" width="4.28515625" style="9" customWidth="1"/>
    <col min="10246" max="10246" width="16.140625" style="9" customWidth="1"/>
    <col min="10247" max="10247" width="9.85546875" style="9" customWidth="1"/>
    <col min="10248" max="10248" width="10.5703125" style="9" customWidth="1"/>
    <col min="10249" max="10249" width="13.140625" style="9" customWidth="1"/>
    <col min="10250" max="10496" width="11.42578125" style="9"/>
    <col min="10497" max="10497" width="16.5703125" style="9" customWidth="1"/>
    <col min="10498" max="10498" width="12.42578125" style="9" customWidth="1"/>
    <col min="10499" max="10499" width="9" style="9" customWidth="1"/>
    <col min="10500" max="10500" width="9.42578125" style="9" customWidth="1"/>
    <col min="10501" max="10501" width="4.28515625" style="9" customWidth="1"/>
    <col min="10502" max="10502" width="16.140625" style="9" customWidth="1"/>
    <col min="10503" max="10503" width="9.85546875" style="9" customWidth="1"/>
    <col min="10504" max="10504" width="10.5703125" style="9" customWidth="1"/>
    <col min="10505" max="10505" width="13.140625" style="9" customWidth="1"/>
    <col min="10506" max="10752" width="11.42578125" style="9"/>
    <col min="10753" max="10753" width="16.5703125" style="9" customWidth="1"/>
    <col min="10754" max="10754" width="12.42578125" style="9" customWidth="1"/>
    <col min="10755" max="10755" width="9" style="9" customWidth="1"/>
    <col min="10756" max="10756" width="9.42578125" style="9" customWidth="1"/>
    <col min="10757" max="10757" width="4.28515625" style="9" customWidth="1"/>
    <col min="10758" max="10758" width="16.140625" style="9" customWidth="1"/>
    <col min="10759" max="10759" width="9.85546875" style="9" customWidth="1"/>
    <col min="10760" max="10760" width="10.5703125" style="9" customWidth="1"/>
    <col min="10761" max="10761" width="13.140625" style="9" customWidth="1"/>
    <col min="10762" max="11008" width="11.42578125" style="9"/>
    <col min="11009" max="11009" width="16.5703125" style="9" customWidth="1"/>
    <col min="11010" max="11010" width="12.42578125" style="9" customWidth="1"/>
    <col min="11011" max="11011" width="9" style="9" customWidth="1"/>
    <col min="11012" max="11012" width="9.42578125" style="9" customWidth="1"/>
    <col min="11013" max="11013" width="4.28515625" style="9" customWidth="1"/>
    <col min="11014" max="11014" width="16.140625" style="9" customWidth="1"/>
    <col min="11015" max="11015" width="9.85546875" style="9" customWidth="1"/>
    <col min="11016" max="11016" width="10.5703125" style="9" customWidth="1"/>
    <col min="11017" max="11017" width="13.140625" style="9" customWidth="1"/>
    <col min="11018" max="11264" width="11.42578125" style="9"/>
    <col min="11265" max="11265" width="16.5703125" style="9" customWidth="1"/>
    <col min="11266" max="11266" width="12.42578125" style="9" customWidth="1"/>
    <col min="11267" max="11267" width="9" style="9" customWidth="1"/>
    <col min="11268" max="11268" width="9.42578125" style="9" customWidth="1"/>
    <col min="11269" max="11269" width="4.28515625" style="9" customWidth="1"/>
    <col min="11270" max="11270" width="16.140625" style="9" customWidth="1"/>
    <col min="11271" max="11271" width="9.85546875" style="9" customWidth="1"/>
    <col min="11272" max="11272" width="10.5703125" style="9" customWidth="1"/>
    <col min="11273" max="11273" width="13.140625" style="9" customWidth="1"/>
    <col min="11274" max="11520" width="11.42578125" style="9"/>
    <col min="11521" max="11521" width="16.5703125" style="9" customWidth="1"/>
    <col min="11522" max="11522" width="12.42578125" style="9" customWidth="1"/>
    <col min="11523" max="11523" width="9" style="9" customWidth="1"/>
    <col min="11524" max="11524" width="9.42578125" style="9" customWidth="1"/>
    <col min="11525" max="11525" width="4.28515625" style="9" customWidth="1"/>
    <col min="11526" max="11526" width="16.140625" style="9" customWidth="1"/>
    <col min="11527" max="11527" width="9.85546875" style="9" customWidth="1"/>
    <col min="11528" max="11528" width="10.5703125" style="9" customWidth="1"/>
    <col min="11529" max="11529" width="13.140625" style="9" customWidth="1"/>
    <col min="11530" max="11776" width="11.42578125" style="9"/>
    <col min="11777" max="11777" width="16.5703125" style="9" customWidth="1"/>
    <col min="11778" max="11778" width="12.42578125" style="9" customWidth="1"/>
    <col min="11779" max="11779" width="9" style="9" customWidth="1"/>
    <col min="11780" max="11780" width="9.42578125" style="9" customWidth="1"/>
    <col min="11781" max="11781" width="4.28515625" style="9" customWidth="1"/>
    <col min="11782" max="11782" width="16.140625" style="9" customWidth="1"/>
    <col min="11783" max="11783" width="9.85546875" style="9" customWidth="1"/>
    <col min="11784" max="11784" width="10.5703125" style="9" customWidth="1"/>
    <col min="11785" max="11785" width="13.140625" style="9" customWidth="1"/>
    <col min="11786" max="12032" width="11.42578125" style="9"/>
    <col min="12033" max="12033" width="16.5703125" style="9" customWidth="1"/>
    <col min="12034" max="12034" width="12.42578125" style="9" customWidth="1"/>
    <col min="12035" max="12035" width="9" style="9" customWidth="1"/>
    <col min="12036" max="12036" width="9.42578125" style="9" customWidth="1"/>
    <col min="12037" max="12037" width="4.28515625" style="9" customWidth="1"/>
    <col min="12038" max="12038" width="16.140625" style="9" customWidth="1"/>
    <col min="12039" max="12039" width="9.85546875" style="9" customWidth="1"/>
    <col min="12040" max="12040" width="10.5703125" style="9" customWidth="1"/>
    <col min="12041" max="12041" width="13.140625" style="9" customWidth="1"/>
    <col min="12042" max="12288" width="11.42578125" style="9"/>
    <col min="12289" max="12289" width="16.5703125" style="9" customWidth="1"/>
    <col min="12290" max="12290" width="12.42578125" style="9" customWidth="1"/>
    <col min="12291" max="12291" width="9" style="9" customWidth="1"/>
    <col min="12292" max="12292" width="9.42578125" style="9" customWidth="1"/>
    <col min="12293" max="12293" width="4.28515625" style="9" customWidth="1"/>
    <col min="12294" max="12294" width="16.140625" style="9" customWidth="1"/>
    <col min="12295" max="12295" width="9.85546875" style="9" customWidth="1"/>
    <col min="12296" max="12296" width="10.5703125" style="9" customWidth="1"/>
    <col min="12297" max="12297" width="13.140625" style="9" customWidth="1"/>
    <col min="12298" max="12544" width="11.42578125" style="9"/>
    <col min="12545" max="12545" width="16.5703125" style="9" customWidth="1"/>
    <col min="12546" max="12546" width="12.42578125" style="9" customWidth="1"/>
    <col min="12547" max="12547" width="9" style="9" customWidth="1"/>
    <col min="12548" max="12548" width="9.42578125" style="9" customWidth="1"/>
    <col min="12549" max="12549" width="4.28515625" style="9" customWidth="1"/>
    <col min="12550" max="12550" width="16.140625" style="9" customWidth="1"/>
    <col min="12551" max="12551" width="9.85546875" style="9" customWidth="1"/>
    <col min="12552" max="12552" width="10.5703125" style="9" customWidth="1"/>
    <col min="12553" max="12553" width="13.140625" style="9" customWidth="1"/>
    <col min="12554" max="12800" width="11.42578125" style="9"/>
    <col min="12801" max="12801" width="16.5703125" style="9" customWidth="1"/>
    <col min="12802" max="12802" width="12.42578125" style="9" customWidth="1"/>
    <col min="12803" max="12803" width="9" style="9" customWidth="1"/>
    <col min="12804" max="12804" width="9.42578125" style="9" customWidth="1"/>
    <col min="12805" max="12805" width="4.28515625" style="9" customWidth="1"/>
    <col min="12806" max="12806" width="16.140625" style="9" customWidth="1"/>
    <col min="12807" max="12807" width="9.85546875" style="9" customWidth="1"/>
    <col min="12808" max="12808" width="10.5703125" style="9" customWidth="1"/>
    <col min="12809" max="12809" width="13.140625" style="9" customWidth="1"/>
    <col min="12810" max="13056" width="11.42578125" style="9"/>
    <col min="13057" max="13057" width="16.5703125" style="9" customWidth="1"/>
    <col min="13058" max="13058" width="12.42578125" style="9" customWidth="1"/>
    <col min="13059" max="13059" width="9" style="9" customWidth="1"/>
    <col min="13060" max="13060" width="9.42578125" style="9" customWidth="1"/>
    <col min="13061" max="13061" width="4.28515625" style="9" customWidth="1"/>
    <col min="13062" max="13062" width="16.140625" style="9" customWidth="1"/>
    <col min="13063" max="13063" width="9.85546875" style="9" customWidth="1"/>
    <col min="13064" max="13064" width="10.5703125" style="9" customWidth="1"/>
    <col min="13065" max="13065" width="13.140625" style="9" customWidth="1"/>
    <col min="13066" max="13312" width="11.42578125" style="9"/>
    <col min="13313" max="13313" width="16.5703125" style="9" customWidth="1"/>
    <col min="13314" max="13314" width="12.42578125" style="9" customWidth="1"/>
    <col min="13315" max="13315" width="9" style="9" customWidth="1"/>
    <col min="13316" max="13316" width="9.42578125" style="9" customWidth="1"/>
    <col min="13317" max="13317" width="4.28515625" style="9" customWidth="1"/>
    <col min="13318" max="13318" width="16.140625" style="9" customWidth="1"/>
    <col min="13319" max="13319" width="9.85546875" style="9" customWidth="1"/>
    <col min="13320" max="13320" width="10.5703125" style="9" customWidth="1"/>
    <col min="13321" max="13321" width="13.140625" style="9" customWidth="1"/>
    <col min="13322" max="13568" width="11.42578125" style="9"/>
    <col min="13569" max="13569" width="16.5703125" style="9" customWidth="1"/>
    <col min="13570" max="13570" width="12.42578125" style="9" customWidth="1"/>
    <col min="13571" max="13571" width="9" style="9" customWidth="1"/>
    <col min="13572" max="13572" width="9.42578125" style="9" customWidth="1"/>
    <col min="13573" max="13573" width="4.28515625" style="9" customWidth="1"/>
    <col min="13574" max="13574" width="16.140625" style="9" customWidth="1"/>
    <col min="13575" max="13575" width="9.85546875" style="9" customWidth="1"/>
    <col min="13576" max="13576" width="10.5703125" style="9" customWidth="1"/>
    <col min="13577" max="13577" width="13.140625" style="9" customWidth="1"/>
    <col min="13578" max="13824" width="11.42578125" style="9"/>
    <col min="13825" max="13825" width="16.5703125" style="9" customWidth="1"/>
    <col min="13826" max="13826" width="12.42578125" style="9" customWidth="1"/>
    <col min="13827" max="13827" width="9" style="9" customWidth="1"/>
    <col min="13828" max="13828" width="9.42578125" style="9" customWidth="1"/>
    <col min="13829" max="13829" width="4.28515625" style="9" customWidth="1"/>
    <col min="13830" max="13830" width="16.140625" style="9" customWidth="1"/>
    <col min="13831" max="13831" width="9.85546875" style="9" customWidth="1"/>
    <col min="13832" max="13832" width="10.5703125" style="9" customWidth="1"/>
    <col min="13833" max="13833" width="13.140625" style="9" customWidth="1"/>
    <col min="13834" max="14080" width="11.42578125" style="9"/>
    <col min="14081" max="14081" width="16.5703125" style="9" customWidth="1"/>
    <col min="14082" max="14082" width="12.42578125" style="9" customWidth="1"/>
    <col min="14083" max="14083" width="9" style="9" customWidth="1"/>
    <col min="14084" max="14084" width="9.42578125" style="9" customWidth="1"/>
    <col min="14085" max="14085" width="4.28515625" style="9" customWidth="1"/>
    <col min="14086" max="14086" width="16.140625" style="9" customWidth="1"/>
    <col min="14087" max="14087" width="9.85546875" style="9" customWidth="1"/>
    <col min="14088" max="14088" width="10.5703125" style="9" customWidth="1"/>
    <col min="14089" max="14089" width="13.140625" style="9" customWidth="1"/>
    <col min="14090" max="14336" width="11.42578125" style="9"/>
    <col min="14337" max="14337" width="16.5703125" style="9" customWidth="1"/>
    <col min="14338" max="14338" width="12.42578125" style="9" customWidth="1"/>
    <col min="14339" max="14339" width="9" style="9" customWidth="1"/>
    <col min="14340" max="14340" width="9.42578125" style="9" customWidth="1"/>
    <col min="14341" max="14341" width="4.28515625" style="9" customWidth="1"/>
    <col min="14342" max="14342" width="16.140625" style="9" customWidth="1"/>
    <col min="14343" max="14343" width="9.85546875" style="9" customWidth="1"/>
    <col min="14344" max="14344" width="10.5703125" style="9" customWidth="1"/>
    <col min="14345" max="14345" width="13.140625" style="9" customWidth="1"/>
    <col min="14346" max="14592" width="11.42578125" style="9"/>
    <col min="14593" max="14593" width="16.5703125" style="9" customWidth="1"/>
    <col min="14594" max="14594" width="12.42578125" style="9" customWidth="1"/>
    <col min="14595" max="14595" width="9" style="9" customWidth="1"/>
    <col min="14596" max="14596" width="9.42578125" style="9" customWidth="1"/>
    <col min="14597" max="14597" width="4.28515625" style="9" customWidth="1"/>
    <col min="14598" max="14598" width="16.140625" style="9" customWidth="1"/>
    <col min="14599" max="14599" width="9.85546875" style="9" customWidth="1"/>
    <col min="14600" max="14600" width="10.5703125" style="9" customWidth="1"/>
    <col min="14601" max="14601" width="13.140625" style="9" customWidth="1"/>
    <col min="14602" max="14848" width="11.42578125" style="9"/>
    <col min="14849" max="14849" width="16.5703125" style="9" customWidth="1"/>
    <col min="14850" max="14850" width="12.42578125" style="9" customWidth="1"/>
    <col min="14851" max="14851" width="9" style="9" customWidth="1"/>
    <col min="14852" max="14852" width="9.42578125" style="9" customWidth="1"/>
    <col min="14853" max="14853" width="4.28515625" style="9" customWidth="1"/>
    <col min="14854" max="14854" width="16.140625" style="9" customWidth="1"/>
    <col min="14855" max="14855" width="9.85546875" style="9" customWidth="1"/>
    <col min="14856" max="14856" width="10.5703125" style="9" customWidth="1"/>
    <col min="14857" max="14857" width="13.140625" style="9" customWidth="1"/>
    <col min="14858" max="15104" width="11.42578125" style="9"/>
    <col min="15105" max="15105" width="16.5703125" style="9" customWidth="1"/>
    <col min="15106" max="15106" width="12.42578125" style="9" customWidth="1"/>
    <col min="15107" max="15107" width="9" style="9" customWidth="1"/>
    <col min="15108" max="15108" width="9.42578125" style="9" customWidth="1"/>
    <col min="15109" max="15109" width="4.28515625" style="9" customWidth="1"/>
    <col min="15110" max="15110" width="16.140625" style="9" customWidth="1"/>
    <col min="15111" max="15111" width="9.85546875" style="9" customWidth="1"/>
    <col min="15112" max="15112" width="10.5703125" style="9" customWidth="1"/>
    <col min="15113" max="15113" width="13.140625" style="9" customWidth="1"/>
    <col min="15114" max="15360" width="11.42578125" style="9"/>
    <col min="15361" max="15361" width="16.5703125" style="9" customWidth="1"/>
    <col min="15362" max="15362" width="12.42578125" style="9" customWidth="1"/>
    <col min="15363" max="15363" width="9" style="9" customWidth="1"/>
    <col min="15364" max="15364" width="9.42578125" style="9" customWidth="1"/>
    <col min="15365" max="15365" width="4.28515625" style="9" customWidth="1"/>
    <col min="15366" max="15366" width="16.140625" style="9" customWidth="1"/>
    <col min="15367" max="15367" width="9.85546875" style="9" customWidth="1"/>
    <col min="15368" max="15368" width="10.5703125" style="9" customWidth="1"/>
    <col min="15369" max="15369" width="13.140625" style="9" customWidth="1"/>
    <col min="15370" max="15616" width="11.42578125" style="9"/>
    <col min="15617" max="15617" width="16.5703125" style="9" customWidth="1"/>
    <col min="15618" max="15618" width="12.42578125" style="9" customWidth="1"/>
    <col min="15619" max="15619" width="9" style="9" customWidth="1"/>
    <col min="15620" max="15620" width="9.42578125" style="9" customWidth="1"/>
    <col min="15621" max="15621" width="4.28515625" style="9" customWidth="1"/>
    <col min="15622" max="15622" width="16.140625" style="9" customWidth="1"/>
    <col min="15623" max="15623" width="9.85546875" style="9" customWidth="1"/>
    <col min="15624" max="15624" width="10.5703125" style="9" customWidth="1"/>
    <col min="15625" max="15625" width="13.140625" style="9" customWidth="1"/>
    <col min="15626" max="15872" width="11.42578125" style="9"/>
    <col min="15873" max="15873" width="16.5703125" style="9" customWidth="1"/>
    <col min="15874" max="15874" width="12.42578125" style="9" customWidth="1"/>
    <col min="15875" max="15875" width="9" style="9" customWidth="1"/>
    <col min="15876" max="15876" width="9.42578125" style="9" customWidth="1"/>
    <col min="15877" max="15877" width="4.28515625" style="9" customWidth="1"/>
    <col min="15878" max="15878" width="16.140625" style="9" customWidth="1"/>
    <col min="15879" max="15879" width="9.85546875" style="9" customWidth="1"/>
    <col min="15880" max="15880" width="10.5703125" style="9" customWidth="1"/>
    <col min="15881" max="15881" width="13.140625" style="9" customWidth="1"/>
    <col min="15882" max="16128" width="11.42578125" style="9"/>
    <col min="16129" max="16129" width="16.5703125" style="9" customWidth="1"/>
    <col min="16130" max="16130" width="12.42578125" style="9" customWidth="1"/>
    <col min="16131" max="16131" width="9" style="9" customWidth="1"/>
    <col min="16132" max="16132" width="9.42578125" style="9" customWidth="1"/>
    <col min="16133" max="16133" width="4.28515625" style="9" customWidth="1"/>
    <col min="16134" max="16134" width="16.140625" style="9" customWidth="1"/>
    <col min="16135" max="16135" width="9.85546875" style="9" customWidth="1"/>
    <col min="16136" max="16136" width="10.5703125" style="9" customWidth="1"/>
    <col min="16137" max="16137" width="13.140625" style="9" customWidth="1"/>
    <col min="16138" max="16384" width="11.42578125" style="9"/>
  </cols>
  <sheetData>
    <row r="1" spans="1:8" ht="15.75" x14ac:dyDescent="0.25">
      <c r="A1" s="155" t="s">
        <v>195</v>
      </c>
      <c r="C1" s="11"/>
      <c r="D1" s="12" t="str">
        <f>LV_ges!$C$1</f>
        <v>Turnhalle Seminarstraße 1</v>
      </c>
      <c r="E1" s="12"/>
      <c r="F1" s="186"/>
      <c r="G1" s="254" t="s">
        <v>169</v>
      </c>
      <c r="H1" s="254"/>
    </row>
    <row r="2" spans="1:8" x14ac:dyDescent="0.2">
      <c r="C2" s="11"/>
      <c r="D2" s="11"/>
      <c r="E2" s="11"/>
    </row>
    <row r="3" spans="1:8" s="110" customFormat="1" ht="15.75" x14ac:dyDescent="0.25">
      <c r="A3" s="155" t="s">
        <v>196</v>
      </c>
      <c r="C3" s="187"/>
      <c r="D3" s="187"/>
      <c r="E3" s="187"/>
    </row>
    <row r="4" spans="1:8" x14ac:dyDescent="0.2">
      <c r="C4" s="11"/>
      <c r="D4" s="11"/>
      <c r="E4" s="11"/>
    </row>
    <row r="5" spans="1:8" s="10" customFormat="1" ht="24.95" customHeight="1" x14ac:dyDescent="0.2">
      <c r="A5" s="188" t="s">
        <v>197</v>
      </c>
      <c r="B5" s="189" t="s">
        <v>198</v>
      </c>
      <c r="C5" s="190" t="s">
        <v>199</v>
      </c>
      <c r="D5" s="190" t="s">
        <v>143</v>
      </c>
      <c r="E5" s="190"/>
      <c r="F5" s="189" t="s">
        <v>126</v>
      </c>
      <c r="G5" s="191" t="s">
        <v>200</v>
      </c>
      <c r="H5" s="190" t="s">
        <v>201</v>
      </c>
    </row>
    <row r="6" spans="1:8" s="10" customFormat="1" ht="12" customHeight="1" x14ac:dyDescent="0.2">
      <c r="A6" s="192" t="s">
        <v>202</v>
      </c>
      <c r="B6" s="193" t="s">
        <v>203</v>
      </c>
      <c r="C6" s="194">
        <v>3</v>
      </c>
      <c r="D6" s="195">
        <v>1.89</v>
      </c>
      <c r="E6" s="196">
        <v>1</v>
      </c>
      <c r="F6" s="197"/>
      <c r="G6" s="198"/>
      <c r="H6" s="27">
        <f>ROUND(D6*2*G6*E6,2)</f>
        <v>0</v>
      </c>
    </row>
    <row r="7" spans="1:8" s="10" customFormat="1" ht="11.25" x14ac:dyDescent="0.2">
      <c r="A7" s="192" t="s">
        <v>204</v>
      </c>
      <c r="B7" s="193" t="s">
        <v>203</v>
      </c>
      <c r="C7" s="194">
        <v>5</v>
      </c>
      <c r="D7" s="195">
        <v>16.190000000000001</v>
      </c>
      <c r="E7" s="196">
        <v>1</v>
      </c>
      <c r="F7" s="197"/>
      <c r="G7" s="198"/>
      <c r="H7" s="27">
        <f t="shared" ref="H7:H70" si="0">ROUND(D7*2*G7*E7,2)</f>
        <v>0</v>
      </c>
    </row>
    <row r="8" spans="1:8" s="10" customFormat="1" ht="11.25" x14ac:dyDescent="0.2">
      <c r="A8" s="192" t="s">
        <v>204</v>
      </c>
      <c r="B8" s="193" t="s">
        <v>203</v>
      </c>
      <c r="C8" s="194">
        <v>1</v>
      </c>
      <c r="D8" s="195">
        <v>2.69</v>
      </c>
      <c r="E8" s="196">
        <v>1</v>
      </c>
      <c r="F8" s="197" t="s">
        <v>205</v>
      </c>
      <c r="G8" s="198"/>
      <c r="H8" s="27">
        <f t="shared" si="0"/>
        <v>0</v>
      </c>
    </row>
    <row r="9" spans="1:8" s="10" customFormat="1" ht="11.25" x14ac:dyDescent="0.2">
      <c r="A9" s="192" t="s">
        <v>206</v>
      </c>
      <c r="B9" s="193" t="s">
        <v>203</v>
      </c>
      <c r="C9" s="194">
        <v>3</v>
      </c>
      <c r="D9" s="195">
        <v>8.1</v>
      </c>
      <c r="E9" s="196">
        <v>1</v>
      </c>
      <c r="F9" s="197"/>
      <c r="G9" s="198"/>
      <c r="H9" s="27">
        <f t="shared" si="0"/>
        <v>0</v>
      </c>
    </row>
    <row r="10" spans="1:8" s="10" customFormat="1" ht="11.25" x14ac:dyDescent="0.2">
      <c r="A10" s="192" t="s">
        <v>125</v>
      </c>
      <c r="B10" s="193" t="s">
        <v>203</v>
      </c>
      <c r="C10" s="194">
        <v>2</v>
      </c>
      <c r="D10" s="195">
        <v>23.4</v>
      </c>
      <c r="E10" s="196">
        <v>1</v>
      </c>
      <c r="F10" s="197" t="s">
        <v>207</v>
      </c>
      <c r="G10" s="198"/>
      <c r="H10" s="27">
        <f t="shared" si="0"/>
        <v>0</v>
      </c>
    </row>
    <row r="11" spans="1:8" s="10" customFormat="1" ht="11.25" x14ac:dyDescent="0.2">
      <c r="A11" s="192" t="s">
        <v>208</v>
      </c>
      <c r="B11" s="193" t="s">
        <v>203</v>
      </c>
      <c r="C11" s="194">
        <v>1</v>
      </c>
      <c r="D11" s="195">
        <v>0.63</v>
      </c>
      <c r="E11" s="196">
        <v>1</v>
      </c>
      <c r="F11" s="197"/>
      <c r="G11" s="198"/>
      <c r="H11" s="27">
        <f t="shared" si="0"/>
        <v>0</v>
      </c>
    </row>
    <row r="12" spans="1:8" s="10" customFormat="1" ht="11.25" x14ac:dyDescent="0.2">
      <c r="A12" s="192" t="s">
        <v>110</v>
      </c>
      <c r="B12" s="193" t="s">
        <v>209</v>
      </c>
      <c r="C12" s="194">
        <v>2</v>
      </c>
      <c r="D12" s="195">
        <v>1.74</v>
      </c>
      <c r="E12" s="196">
        <v>1</v>
      </c>
      <c r="F12" s="197"/>
      <c r="G12" s="198"/>
      <c r="H12" s="27">
        <f t="shared" si="0"/>
        <v>0</v>
      </c>
    </row>
    <row r="13" spans="1:8" s="10" customFormat="1" ht="11.25" x14ac:dyDescent="0.2">
      <c r="A13" s="192" t="s">
        <v>210</v>
      </c>
      <c r="B13" s="193" t="s">
        <v>203</v>
      </c>
      <c r="C13" s="194">
        <v>1</v>
      </c>
      <c r="D13" s="195">
        <v>0.63</v>
      </c>
      <c r="E13" s="196">
        <v>1</v>
      </c>
      <c r="F13" s="197"/>
      <c r="G13" s="198"/>
      <c r="H13" s="27">
        <f t="shared" si="0"/>
        <v>0</v>
      </c>
    </row>
    <row r="14" spans="1:8" s="10" customFormat="1" ht="11.25" x14ac:dyDescent="0.2">
      <c r="A14" s="192" t="s">
        <v>186</v>
      </c>
      <c r="B14" s="193" t="s">
        <v>203</v>
      </c>
      <c r="C14" s="194">
        <v>2</v>
      </c>
      <c r="D14" s="195">
        <v>2.56</v>
      </c>
      <c r="E14" s="196">
        <v>1</v>
      </c>
      <c r="F14" s="197"/>
      <c r="G14" s="198"/>
      <c r="H14" s="27">
        <f t="shared" si="0"/>
        <v>0</v>
      </c>
    </row>
    <row r="15" spans="1:8" s="10" customFormat="1" ht="11.25" x14ac:dyDescent="0.2">
      <c r="A15" s="192" t="s">
        <v>186</v>
      </c>
      <c r="B15" s="193" t="s">
        <v>203</v>
      </c>
      <c r="C15" s="194">
        <v>1</v>
      </c>
      <c r="D15" s="195">
        <v>4.62</v>
      </c>
      <c r="E15" s="196">
        <v>1</v>
      </c>
      <c r="F15" s="197" t="s">
        <v>205</v>
      </c>
      <c r="G15" s="198"/>
      <c r="H15" s="27">
        <f t="shared" si="0"/>
        <v>0</v>
      </c>
    </row>
    <row r="16" spans="1:8" s="10" customFormat="1" ht="11.25" x14ac:dyDescent="0.2">
      <c r="A16" s="192" t="s">
        <v>211</v>
      </c>
      <c r="B16" s="193" t="s">
        <v>203</v>
      </c>
      <c r="C16" s="194">
        <v>2</v>
      </c>
      <c r="D16" s="195">
        <v>2.56</v>
      </c>
      <c r="E16" s="196">
        <v>1</v>
      </c>
      <c r="F16" s="197"/>
      <c r="G16" s="198"/>
      <c r="H16" s="27">
        <f t="shared" si="0"/>
        <v>0</v>
      </c>
    </row>
    <row r="17" spans="1:8" s="10" customFormat="1" ht="11.25" x14ac:dyDescent="0.2">
      <c r="A17" s="192" t="s">
        <v>61</v>
      </c>
      <c r="B17" s="193" t="s">
        <v>203</v>
      </c>
      <c r="C17" s="194">
        <v>1</v>
      </c>
      <c r="D17" s="195">
        <v>5.46</v>
      </c>
      <c r="E17" s="196">
        <v>1</v>
      </c>
      <c r="F17" s="197" t="s">
        <v>205</v>
      </c>
      <c r="G17" s="198"/>
      <c r="H17" s="27">
        <f t="shared" si="0"/>
        <v>0</v>
      </c>
    </row>
    <row r="18" spans="1:8" s="10" customFormat="1" ht="11.25" x14ac:dyDescent="0.2">
      <c r="A18" s="192" t="s">
        <v>61</v>
      </c>
      <c r="B18" s="193" t="s">
        <v>209</v>
      </c>
      <c r="C18" s="194">
        <v>4</v>
      </c>
      <c r="D18" s="195">
        <v>2.4</v>
      </c>
      <c r="E18" s="196">
        <v>1</v>
      </c>
      <c r="F18" s="197" t="s">
        <v>212</v>
      </c>
      <c r="G18" s="198"/>
      <c r="H18" s="27">
        <f t="shared" si="0"/>
        <v>0</v>
      </c>
    </row>
    <row r="19" spans="1:8" s="10" customFormat="1" ht="11.25" x14ac:dyDescent="0.2">
      <c r="A19" s="192" t="s">
        <v>213</v>
      </c>
      <c r="B19" s="193" t="s">
        <v>209</v>
      </c>
      <c r="C19" s="194">
        <v>1</v>
      </c>
      <c r="D19" s="195">
        <v>1.75</v>
      </c>
      <c r="E19" s="196">
        <v>1</v>
      </c>
      <c r="F19" s="197"/>
      <c r="G19" s="198"/>
      <c r="H19" s="27">
        <f t="shared" si="0"/>
        <v>0</v>
      </c>
    </row>
    <row r="20" spans="1:8" s="10" customFormat="1" ht="11.25" x14ac:dyDescent="0.2">
      <c r="A20" s="192" t="s">
        <v>214</v>
      </c>
      <c r="B20" s="193" t="s">
        <v>203</v>
      </c>
      <c r="C20" s="194">
        <v>2</v>
      </c>
      <c r="D20" s="195">
        <v>158.4</v>
      </c>
      <c r="E20" s="196">
        <v>1</v>
      </c>
      <c r="F20" s="197"/>
      <c r="G20" s="198"/>
      <c r="H20" s="27">
        <f t="shared" si="0"/>
        <v>0</v>
      </c>
    </row>
    <row r="21" spans="1:8" s="10" customFormat="1" ht="11.25" x14ac:dyDescent="0.2">
      <c r="A21" s="192" t="s">
        <v>215</v>
      </c>
      <c r="B21" s="193" t="s">
        <v>203</v>
      </c>
      <c r="C21" s="194">
        <v>1</v>
      </c>
      <c r="D21" s="195">
        <v>0.63</v>
      </c>
      <c r="E21" s="196">
        <v>1</v>
      </c>
      <c r="F21" s="197"/>
      <c r="G21" s="198"/>
      <c r="H21" s="27">
        <f t="shared" si="0"/>
        <v>0</v>
      </c>
    </row>
    <row r="22" spans="1:8" s="10" customFormat="1" ht="11.25" x14ac:dyDescent="0.2">
      <c r="A22" s="192" t="s">
        <v>216</v>
      </c>
      <c r="B22" s="193" t="s">
        <v>209</v>
      </c>
      <c r="C22" s="194">
        <v>2</v>
      </c>
      <c r="D22" s="195">
        <v>0.48</v>
      </c>
      <c r="E22" s="196">
        <v>1</v>
      </c>
      <c r="F22" s="197" t="s">
        <v>205</v>
      </c>
      <c r="G22" s="198"/>
      <c r="H22" s="27">
        <f t="shared" si="0"/>
        <v>0</v>
      </c>
    </row>
    <row r="23" spans="1:8" s="10" customFormat="1" ht="11.25" x14ac:dyDescent="0.2">
      <c r="A23" s="192" t="s">
        <v>217</v>
      </c>
      <c r="B23" s="193" t="s">
        <v>203</v>
      </c>
      <c r="C23" s="194">
        <v>2</v>
      </c>
      <c r="D23" s="195">
        <v>1.26</v>
      </c>
      <c r="E23" s="196">
        <v>1</v>
      </c>
      <c r="F23" s="197"/>
      <c r="G23" s="198"/>
      <c r="H23" s="27">
        <f t="shared" si="0"/>
        <v>0</v>
      </c>
    </row>
    <row r="24" spans="1:8" s="10" customFormat="1" ht="11.25" x14ac:dyDescent="0.2">
      <c r="A24" s="199" t="s">
        <v>217</v>
      </c>
      <c r="B24" s="193" t="s">
        <v>209</v>
      </c>
      <c r="C24" s="194">
        <v>2</v>
      </c>
      <c r="D24" s="195">
        <v>0.48</v>
      </c>
      <c r="E24" s="196">
        <v>1</v>
      </c>
      <c r="F24" s="197" t="s">
        <v>205</v>
      </c>
      <c r="G24" s="198"/>
      <c r="H24" s="27">
        <f t="shared" si="0"/>
        <v>0</v>
      </c>
    </row>
    <row r="25" spans="1:8" s="10" customFormat="1" ht="12" thickBot="1" x14ac:dyDescent="0.25">
      <c r="A25" s="192"/>
      <c r="B25" s="193"/>
      <c r="C25" s="194"/>
      <c r="D25" s="195"/>
      <c r="E25" s="196"/>
      <c r="F25" s="197"/>
      <c r="G25" s="198"/>
      <c r="H25" s="27">
        <f t="shared" si="0"/>
        <v>0</v>
      </c>
    </row>
    <row r="26" spans="1:8" s="10" customFormat="1" ht="12" hidden="1" thickBot="1" x14ac:dyDescent="0.25">
      <c r="A26" s="192"/>
      <c r="B26" s="200"/>
      <c r="C26" s="194"/>
      <c r="D26" s="201"/>
      <c r="E26" s="202"/>
      <c r="F26" s="197"/>
      <c r="G26" s="203"/>
      <c r="H26" s="27">
        <f t="shared" si="0"/>
        <v>0</v>
      </c>
    </row>
    <row r="27" spans="1:8" s="10" customFormat="1" ht="12" hidden="1" thickBot="1" x14ac:dyDescent="0.25">
      <c r="A27" s="192"/>
      <c r="B27" s="200"/>
      <c r="C27" s="194"/>
      <c r="D27" s="201"/>
      <c r="E27" s="202"/>
      <c r="F27" s="197"/>
      <c r="G27" s="203"/>
      <c r="H27" s="27">
        <f t="shared" si="0"/>
        <v>0</v>
      </c>
    </row>
    <row r="28" spans="1:8" s="10" customFormat="1" ht="12" hidden="1" thickBot="1" x14ac:dyDescent="0.25">
      <c r="A28" s="192"/>
      <c r="B28" s="200"/>
      <c r="C28" s="194"/>
      <c r="D28" s="201"/>
      <c r="E28" s="202"/>
      <c r="F28" s="197"/>
      <c r="G28" s="203"/>
      <c r="H28" s="27">
        <f t="shared" si="0"/>
        <v>0</v>
      </c>
    </row>
    <row r="29" spans="1:8" s="10" customFormat="1" ht="12" hidden="1" thickBot="1" x14ac:dyDescent="0.25">
      <c r="A29" s="192"/>
      <c r="B29" s="200"/>
      <c r="C29" s="194"/>
      <c r="D29" s="201"/>
      <c r="E29" s="202"/>
      <c r="F29" s="197"/>
      <c r="G29" s="203"/>
      <c r="H29" s="27">
        <f t="shared" si="0"/>
        <v>0</v>
      </c>
    </row>
    <row r="30" spans="1:8" s="10" customFormat="1" ht="12" hidden="1" thickBot="1" x14ac:dyDescent="0.25">
      <c r="A30" s="192"/>
      <c r="B30" s="200"/>
      <c r="C30" s="194"/>
      <c r="D30" s="201"/>
      <c r="E30" s="202"/>
      <c r="F30" s="197"/>
      <c r="G30" s="203"/>
      <c r="H30" s="27">
        <f t="shared" si="0"/>
        <v>0</v>
      </c>
    </row>
    <row r="31" spans="1:8" s="10" customFormat="1" ht="12" hidden="1" thickBot="1" x14ac:dyDescent="0.25">
      <c r="A31" s="192"/>
      <c r="B31" s="200"/>
      <c r="C31" s="194"/>
      <c r="D31" s="201"/>
      <c r="E31" s="202"/>
      <c r="F31" s="197"/>
      <c r="G31" s="203"/>
      <c r="H31" s="27">
        <f t="shared" si="0"/>
        <v>0</v>
      </c>
    </row>
    <row r="32" spans="1:8" s="10" customFormat="1" ht="12" hidden="1" thickBot="1" x14ac:dyDescent="0.25">
      <c r="A32" s="192"/>
      <c r="B32" s="200"/>
      <c r="C32" s="194"/>
      <c r="D32" s="201"/>
      <c r="E32" s="202"/>
      <c r="F32" s="197"/>
      <c r="G32" s="203"/>
      <c r="H32" s="27">
        <f t="shared" si="0"/>
        <v>0</v>
      </c>
    </row>
    <row r="33" spans="1:8" s="10" customFormat="1" ht="12" hidden="1" thickBot="1" x14ac:dyDescent="0.25">
      <c r="A33" s="192"/>
      <c r="B33" s="200"/>
      <c r="C33" s="194"/>
      <c r="D33" s="201"/>
      <c r="E33" s="202"/>
      <c r="F33" s="197"/>
      <c r="G33" s="203"/>
      <c r="H33" s="27">
        <f t="shared" si="0"/>
        <v>0</v>
      </c>
    </row>
    <row r="34" spans="1:8" s="10" customFormat="1" ht="12" hidden="1" thickBot="1" x14ac:dyDescent="0.25">
      <c r="A34" s="192"/>
      <c r="B34" s="200"/>
      <c r="C34" s="194"/>
      <c r="D34" s="201"/>
      <c r="E34" s="202"/>
      <c r="F34" s="197"/>
      <c r="G34" s="203"/>
      <c r="H34" s="27">
        <f t="shared" si="0"/>
        <v>0</v>
      </c>
    </row>
    <row r="35" spans="1:8" s="10" customFormat="1" ht="12" hidden="1" thickBot="1" x14ac:dyDescent="0.25">
      <c r="A35" s="192"/>
      <c r="B35" s="200"/>
      <c r="C35" s="194"/>
      <c r="D35" s="201"/>
      <c r="E35" s="202"/>
      <c r="F35" s="197"/>
      <c r="G35" s="203"/>
      <c r="H35" s="27">
        <f t="shared" si="0"/>
        <v>0</v>
      </c>
    </row>
    <row r="36" spans="1:8" s="10" customFormat="1" ht="12" hidden="1" thickBot="1" x14ac:dyDescent="0.25">
      <c r="A36" s="192"/>
      <c r="B36" s="200"/>
      <c r="C36" s="194"/>
      <c r="D36" s="201"/>
      <c r="E36" s="202"/>
      <c r="F36" s="197"/>
      <c r="G36" s="203"/>
      <c r="H36" s="27">
        <f t="shared" si="0"/>
        <v>0</v>
      </c>
    </row>
    <row r="37" spans="1:8" s="10" customFormat="1" ht="12" hidden="1" thickBot="1" x14ac:dyDescent="0.25">
      <c r="A37" s="192"/>
      <c r="B37" s="200"/>
      <c r="C37" s="194"/>
      <c r="D37" s="201"/>
      <c r="E37" s="202"/>
      <c r="F37" s="197"/>
      <c r="G37" s="203"/>
      <c r="H37" s="27">
        <f t="shared" si="0"/>
        <v>0</v>
      </c>
    </row>
    <row r="38" spans="1:8" s="10" customFormat="1" ht="12" hidden="1" thickBot="1" x14ac:dyDescent="0.25">
      <c r="A38" s="192"/>
      <c r="B38" s="200"/>
      <c r="C38" s="194"/>
      <c r="D38" s="201"/>
      <c r="E38" s="202"/>
      <c r="F38" s="197"/>
      <c r="G38" s="203"/>
      <c r="H38" s="27">
        <f t="shared" si="0"/>
        <v>0</v>
      </c>
    </row>
    <row r="39" spans="1:8" s="10" customFormat="1" ht="12" hidden="1" thickBot="1" x14ac:dyDescent="0.25">
      <c r="A39" s="199"/>
      <c r="B39" s="200"/>
      <c r="C39" s="194"/>
      <c r="D39" s="201"/>
      <c r="E39" s="202"/>
      <c r="F39" s="197"/>
      <c r="G39" s="203"/>
      <c r="H39" s="27">
        <f t="shared" si="0"/>
        <v>0</v>
      </c>
    </row>
    <row r="40" spans="1:8" s="10" customFormat="1" ht="12" hidden="1" thickBot="1" x14ac:dyDescent="0.25">
      <c r="A40" s="192"/>
      <c r="B40" s="200"/>
      <c r="C40" s="194"/>
      <c r="D40" s="201"/>
      <c r="E40" s="202"/>
      <c r="F40" s="197"/>
      <c r="G40" s="203"/>
      <c r="H40" s="27">
        <f t="shared" si="0"/>
        <v>0</v>
      </c>
    </row>
    <row r="41" spans="1:8" s="10" customFormat="1" ht="12" hidden="1" thickBot="1" x14ac:dyDescent="0.25">
      <c r="A41" s="192"/>
      <c r="B41" s="200"/>
      <c r="C41" s="194"/>
      <c r="D41" s="201"/>
      <c r="E41" s="202"/>
      <c r="F41" s="197"/>
      <c r="G41" s="203"/>
      <c r="H41" s="27">
        <f t="shared" si="0"/>
        <v>0</v>
      </c>
    </row>
    <row r="42" spans="1:8" s="10" customFormat="1" ht="12" hidden="1" thickBot="1" x14ac:dyDescent="0.25">
      <c r="A42" s="192"/>
      <c r="B42" s="200"/>
      <c r="C42" s="194"/>
      <c r="D42" s="201"/>
      <c r="E42" s="202"/>
      <c r="F42" s="197"/>
      <c r="G42" s="203"/>
      <c r="H42" s="27">
        <f t="shared" si="0"/>
        <v>0</v>
      </c>
    </row>
    <row r="43" spans="1:8" s="10" customFormat="1" ht="12" hidden="1" thickBot="1" x14ac:dyDescent="0.25">
      <c r="A43" s="192"/>
      <c r="B43" s="200"/>
      <c r="C43" s="194"/>
      <c r="D43" s="201"/>
      <c r="E43" s="202"/>
      <c r="F43" s="197"/>
      <c r="G43" s="203"/>
      <c r="H43" s="27">
        <f t="shared" si="0"/>
        <v>0</v>
      </c>
    </row>
    <row r="44" spans="1:8" s="10" customFormat="1" ht="12" hidden="1" thickBot="1" x14ac:dyDescent="0.25">
      <c r="A44" s="192"/>
      <c r="B44" s="200"/>
      <c r="C44" s="194"/>
      <c r="D44" s="201"/>
      <c r="E44" s="202"/>
      <c r="F44" s="197"/>
      <c r="G44" s="203"/>
      <c r="H44" s="27">
        <f t="shared" si="0"/>
        <v>0</v>
      </c>
    </row>
    <row r="45" spans="1:8" s="10" customFormat="1" ht="12" hidden="1" thickBot="1" x14ac:dyDescent="0.25">
      <c r="A45" s="192"/>
      <c r="B45" s="200"/>
      <c r="C45" s="194"/>
      <c r="D45" s="201"/>
      <c r="E45" s="202"/>
      <c r="F45" s="197"/>
      <c r="G45" s="203"/>
      <c r="H45" s="27">
        <f t="shared" si="0"/>
        <v>0</v>
      </c>
    </row>
    <row r="46" spans="1:8" s="10" customFormat="1" ht="12" hidden="1" thickBot="1" x14ac:dyDescent="0.25">
      <c r="A46" s="192"/>
      <c r="B46" s="200"/>
      <c r="C46" s="194"/>
      <c r="D46" s="201"/>
      <c r="E46" s="202"/>
      <c r="F46" s="197"/>
      <c r="G46" s="203"/>
      <c r="H46" s="27">
        <f t="shared" si="0"/>
        <v>0</v>
      </c>
    </row>
    <row r="47" spans="1:8" s="10" customFormat="1" ht="12" hidden="1" thickBot="1" x14ac:dyDescent="0.25">
      <c r="A47" s="192"/>
      <c r="B47" s="200"/>
      <c r="C47" s="194"/>
      <c r="D47" s="201"/>
      <c r="E47" s="202"/>
      <c r="F47" s="197"/>
      <c r="G47" s="203"/>
      <c r="H47" s="27">
        <f t="shared" si="0"/>
        <v>0</v>
      </c>
    </row>
    <row r="48" spans="1:8" s="10" customFormat="1" ht="12" hidden="1" thickBot="1" x14ac:dyDescent="0.25">
      <c r="A48" s="192"/>
      <c r="B48" s="200"/>
      <c r="C48" s="194"/>
      <c r="D48" s="201"/>
      <c r="E48" s="202"/>
      <c r="F48" s="197"/>
      <c r="G48" s="203"/>
      <c r="H48" s="27">
        <f t="shared" si="0"/>
        <v>0</v>
      </c>
    </row>
    <row r="49" spans="1:8" s="10" customFormat="1" ht="12" hidden="1" thickBot="1" x14ac:dyDescent="0.25">
      <c r="A49" s="192"/>
      <c r="B49" s="200"/>
      <c r="C49" s="194"/>
      <c r="D49" s="201"/>
      <c r="E49" s="202"/>
      <c r="F49" s="197"/>
      <c r="G49" s="203"/>
      <c r="H49" s="27">
        <f t="shared" si="0"/>
        <v>0</v>
      </c>
    </row>
    <row r="50" spans="1:8" s="10" customFormat="1" ht="12" hidden="1" thickBot="1" x14ac:dyDescent="0.25">
      <c r="A50" s="192"/>
      <c r="B50" s="200"/>
      <c r="C50" s="194"/>
      <c r="D50" s="201"/>
      <c r="E50" s="202"/>
      <c r="F50" s="197"/>
      <c r="G50" s="203"/>
      <c r="H50" s="27">
        <f t="shared" si="0"/>
        <v>0</v>
      </c>
    </row>
    <row r="51" spans="1:8" s="10" customFormat="1" ht="12" hidden="1" thickBot="1" x14ac:dyDescent="0.25">
      <c r="A51" s="192"/>
      <c r="B51" s="200"/>
      <c r="C51" s="194"/>
      <c r="D51" s="201"/>
      <c r="E51" s="202"/>
      <c r="F51" s="197"/>
      <c r="G51" s="203"/>
      <c r="H51" s="27">
        <f t="shared" si="0"/>
        <v>0</v>
      </c>
    </row>
    <row r="52" spans="1:8" s="10" customFormat="1" ht="12" hidden="1" thickBot="1" x14ac:dyDescent="0.25">
      <c r="A52" s="192"/>
      <c r="B52" s="200"/>
      <c r="C52" s="194"/>
      <c r="D52" s="201"/>
      <c r="E52" s="202"/>
      <c r="F52" s="197"/>
      <c r="G52" s="203"/>
      <c r="H52" s="27">
        <f t="shared" si="0"/>
        <v>0</v>
      </c>
    </row>
    <row r="53" spans="1:8" s="10" customFormat="1" ht="12" hidden="1" thickBot="1" x14ac:dyDescent="0.25">
      <c r="A53" s="192"/>
      <c r="B53" s="200"/>
      <c r="C53" s="194"/>
      <c r="D53" s="201"/>
      <c r="E53" s="202"/>
      <c r="F53" s="197"/>
      <c r="G53" s="203"/>
      <c r="H53" s="27">
        <f t="shared" si="0"/>
        <v>0</v>
      </c>
    </row>
    <row r="54" spans="1:8" s="10" customFormat="1" ht="12" hidden="1" thickBot="1" x14ac:dyDescent="0.25">
      <c r="A54" s="192"/>
      <c r="B54" s="200"/>
      <c r="C54" s="194"/>
      <c r="D54" s="201"/>
      <c r="E54" s="202"/>
      <c r="F54" s="197"/>
      <c r="G54" s="203"/>
      <c r="H54" s="27">
        <f t="shared" si="0"/>
        <v>0</v>
      </c>
    </row>
    <row r="55" spans="1:8" s="10" customFormat="1" ht="12" hidden="1" thickBot="1" x14ac:dyDescent="0.25">
      <c r="A55" s="192"/>
      <c r="B55" s="200"/>
      <c r="C55" s="194"/>
      <c r="D55" s="201"/>
      <c r="E55" s="202"/>
      <c r="F55" s="197"/>
      <c r="G55" s="203"/>
      <c r="H55" s="27">
        <f t="shared" si="0"/>
        <v>0</v>
      </c>
    </row>
    <row r="56" spans="1:8" s="10" customFormat="1" ht="12" hidden="1" thickBot="1" x14ac:dyDescent="0.25">
      <c r="A56" s="192"/>
      <c r="B56" s="200"/>
      <c r="C56" s="194"/>
      <c r="D56" s="201"/>
      <c r="E56" s="202"/>
      <c r="F56" s="197"/>
      <c r="G56" s="203"/>
      <c r="H56" s="27">
        <f t="shared" si="0"/>
        <v>0</v>
      </c>
    </row>
    <row r="57" spans="1:8" s="10" customFormat="1" ht="12" hidden="1" thickBot="1" x14ac:dyDescent="0.25">
      <c r="A57" s="192"/>
      <c r="B57" s="200"/>
      <c r="C57" s="194"/>
      <c r="D57" s="201"/>
      <c r="E57" s="202"/>
      <c r="F57" s="197"/>
      <c r="G57" s="203"/>
      <c r="H57" s="27">
        <f t="shared" si="0"/>
        <v>0</v>
      </c>
    </row>
    <row r="58" spans="1:8" s="10" customFormat="1" ht="12" hidden="1" thickBot="1" x14ac:dyDescent="0.25">
      <c r="A58" s="192"/>
      <c r="B58" s="200"/>
      <c r="C58" s="194"/>
      <c r="D58" s="201"/>
      <c r="E58" s="202"/>
      <c r="F58" s="197"/>
      <c r="G58" s="203"/>
      <c r="H58" s="27">
        <f t="shared" si="0"/>
        <v>0</v>
      </c>
    </row>
    <row r="59" spans="1:8" s="10" customFormat="1" ht="12" hidden="1" thickBot="1" x14ac:dyDescent="0.25">
      <c r="A59" s="192"/>
      <c r="B59" s="200"/>
      <c r="C59" s="194"/>
      <c r="D59" s="201"/>
      <c r="E59" s="202"/>
      <c r="F59" s="197"/>
      <c r="G59" s="203"/>
      <c r="H59" s="27">
        <f t="shared" si="0"/>
        <v>0</v>
      </c>
    </row>
    <row r="60" spans="1:8" s="10" customFormat="1" ht="12" hidden="1" thickBot="1" x14ac:dyDescent="0.25">
      <c r="A60" s="192"/>
      <c r="B60" s="200"/>
      <c r="C60" s="194"/>
      <c r="D60" s="201"/>
      <c r="E60" s="202"/>
      <c r="F60" s="197"/>
      <c r="G60" s="203"/>
      <c r="H60" s="27">
        <f t="shared" si="0"/>
        <v>0</v>
      </c>
    </row>
    <row r="61" spans="1:8" s="10" customFormat="1" ht="12" hidden="1" thickBot="1" x14ac:dyDescent="0.25">
      <c r="A61" s="192"/>
      <c r="B61" s="200"/>
      <c r="C61" s="194"/>
      <c r="D61" s="201"/>
      <c r="E61" s="202"/>
      <c r="F61" s="197"/>
      <c r="G61" s="27"/>
      <c r="H61" s="27">
        <f t="shared" si="0"/>
        <v>0</v>
      </c>
    </row>
    <row r="62" spans="1:8" s="10" customFormat="1" ht="12" hidden="1" thickBot="1" x14ac:dyDescent="0.25">
      <c r="A62" s="192"/>
      <c r="B62" s="200"/>
      <c r="C62" s="194"/>
      <c r="D62" s="201"/>
      <c r="E62" s="202"/>
      <c r="F62" s="204"/>
      <c r="G62" s="27"/>
      <c r="H62" s="27">
        <f t="shared" si="0"/>
        <v>0</v>
      </c>
    </row>
    <row r="63" spans="1:8" s="10" customFormat="1" ht="12" hidden="1" thickBot="1" x14ac:dyDescent="0.25">
      <c r="A63" s="192"/>
      <c r="B63" s="200"/>
      <c r="C63" s="194"/>
      <c r="D63" s="201"/>
      <c r="E63" s="202"/>
      <c r="F63" s="197"/>
      <c r="G63" s="27"/>
      <c r="H63" s="27">
        <f t="shared" si="0"/>
        <v>0</v>
      </c>
    </row>
    <row r="64" spans="1:8" s="10" customFormat="1" ht="12" hidden="1" thickBot="1" x14ac:dyDescent="0.25">
      <c r="A64" s="205"/>
      <c r="B64" s="197"/>
      <c r="C64" s="194"/>
      <c r="D64" s="201"/>
      <c r="E64" s="202"/>
      <c r="F64" s="197"/>
      <c r="G64" s="27"/>
      <c r="H64" s="27">
        <f t="shared" si="0"/>
        <v>0</v>
      </c>
    </row>
    <row r="65" spans="1:8" s="10" customFormat="1" ht="12" hidden="1" thickBot="1" x14ac:dyDescent="0.25">
      <c r="A65" s="192"/>
      <c r="B65" s="197"/>
      <c r="C65" s="194"/>
      <c r="D65" s="201"/>
      <c r="E65" s="202"/>
      <c r="F65" s="204"/>
      <c r="G65" s="27"/>
      <c r="H65" s="27">
        <f t="shared" si="0"/>
        <v>0</v>
      </c>
    </row>
    <row r="66" spans="1:8" s="10" customFormat="1" ht="12" hidden="1" thickBot="1" x14ac:dyDescent="0.25">
      <c r="A66" s="192"/>
      <c r="B66" s="197"/>
      <c r="C66" s="194"/>
      <c r="D66" s="201"/>
      <c r="E66" s="202"/>
      <c r="F66" s="197"/>
      <c r="G66" s="27"/>
      <c r="H66" s="27">
        <f t="shared" si="0"/>
        <v>0</v>
      </c>
    </row>
    <row r="67" spans="1:8" s="10" customFormat="1" ht="12" hidden="1" thickBot="1" x14ac:dyDescent="0.25">
      <c r="A67" s="192"/>
      <c r="B67" s="197"/>
      <c r="C67" s="194"/>
      <c r="D67" s="201"/>
      <c r="E67" s="202"/>
      <c r="F67" s="197"/>
      <c r="G67" s="27"/>
      <c r="H67" s="27">
        <f t="shared" si="0"/>
        <v>0</v>
      </c>
    </row>
    <row r="68" spans="1:8" s="10" customFormat="1" ht="12" hidden="1" thickBot="1" x14ac:dyDescent="0.25">
      <c r="A68" s="192"/>
      <c r="B68" s="197"/>
      <c r="C68" s="194"/>
      <c r="D68" s="201"/>
      <c r="E68" s="202"/>
      <c r="F68" s="197"/>
      <c r="G68" s="27"/>
      <c r="H68" s="27">
        <f t="shared" si="0"/>
        <v>0</v>
      </c>
    </row>
    <row r="69" spans="1:8" s="10" customFormat="1" ht="12" hidden="1" thickBot="1" x14ac:dyDescent="0.25">
      <c r="A69" s="192"/>
      <c r="B69" s="197"/>
      <c r="C69" s="194"/>
      <c r="D69" s="201"/>
      <c r="E69" s="202"/>
      <c r="F69" s="197"/>
      <c r="G69" s="27"/>
      <c r="H69" s="27">
        <f t="shared" si="0"/>
        <v>0</v>
      </c>
    </row>
    <row r="70" spans="1:8" s="10" customFormat="1" ht="12" hidden="1" thickBot="1" x14ac:dyDescent="0.25">
      <c r="A70" s="192"/>
      <c r="B70" s="197"/>
      <c r="C70" s="194"/>
      <c r="D70" s="201"/>
      <c r="E70" s="202"/>
      <c r="F70" s="197"/>
      <c r="G70" s="27"/>
      <c r="H70" s="27">
        <f t="shared" si="0"/>
        <v>0</v>
      </c>
    </row>
    <row r="71" spans="1:8" s="10" customFormat="1" ht="12" hidden="1" thickBot="1" x14ac:dyDescent="0.25">
      <c r="A71" s="192"/>
      <c r="B71" s="197"/>
      <c r="C71" s="194"/>
      <c r="D71" s="201"/>
      <c r="E71" s="202"/>
      <c r="F71" s="197"/>
      <c r="G71" s="27"/>
      <c r="H71" s="27">
        <f t="shared" ref="H71:H134" si="1">ROUND(D71*2*G71*E71,2)</f>
        <v>0</v>
      </c>
    </row>
    <row r="72" spans="1:8" s="10" customFormat="1" ht="12" hidden="1" thickBot="1" x14ac:dyDescent="0.25">
      <c r="A72" s="192"/>
      <c r="B72" s="197"/>
      <c r="C72" s="194"/>
      <c r="D72" s="201"/>
      <c r="E72" s="202"/>
      <c r="F72" s="197"/>
      <c r="G72" s="27"/>
      <c r="H72" s="27">
        <f t="shared" si="1"/>
        <v>0</v>
      </c>
    </row>
    <row r="73" spans="1:8" s="10" customFormat="1" ht="12" hidden="1" thickBot="1" x14ac:dyDescent="0.25">
      <c r="A73" s="192"/>
      <c r="B73" s="197"/>
      <c r="C73" s="194"/>
      <c r="D73" s="201"/>
      <c r="E73" s="202"/>
      <c r="F73" s="197"/>
      <c r="G73" s="27"/>
      <c r="H73" s="27">
        <f t="shared" si="1"/>
        <v>0</v>
      </c>
    </row>
    <row r="74" spans="1:8" s="10" customFormat="1" ht="12" hidden="1" thickBot="1" x14ac:dyDescent="0.25">
      <c r="A74" s="192"/>
      <c r="B74" s="197"/>
      <c r="C74" s="194"/>
      <c r="D74" s="201"/>
      <c r="E74" s="202"/>
      <c r="F74" s="197"/>
      <c r="G74" s="27"/>
      <c r="H74" s="27">
        <f t="shared" si="1"/>
        <v>0</v>
      </c>
    </row>
    <row r="75" spans="1:8" s="10" customFormat="1" ht="12" hidden="1" thickBot="1" x14ac:dyDescent="0.25">
      <c r="A75" s="206"/>
      <c r="B75" s="197"/>
      <c r="C75" s="194"/>
      <c r="D75" s="201"/>
      <c r="E75" s="202"/>
      <c r="F75" s="197"/>
      <c r="G75" s="27"/>
      <c r="H75" s="27">
        <f t="shared" si="1"/>
        <v>0</v>
      </c>
    </row>
    <row r="76" spans="1:8" s="10" customFormat="1" ht="12" hidden="1" thickBot="1" x14ac:dyDescent="0.25">
      <c r="A76" s="206"/>
      <c r="B76" s="197"/>
      <c r="C76" s="194"/>
      <c r="D76" s="201"/>
      <c r="E76" s="202"/>
      <c r="F76" s="197"/>
      <c r="G76" s="27"/>
      <c r="H76" s="27">
        <f t="shared" si="1"/>
        <v>0</v>
      </c>
    </row>
    <row r="77" spans="1:8" s="10" customFormat="1" ht="12" hidden="1" thickBot="1" x14ac:dyDescent="0.25">
      <c r="A77" s="192"/>
      <c r="B77" s="197"/>
      <c r="C77" s="194"/>
      <c r="D77" s="201"/>
      <c r="E77" s="202"/>
      <c r="F77" s="197"/>
      <c r="G77" s="27"/>
      <c r="H77" s="27">
        <f t="shared" si="1"/>
        <v>0</v>
      </c>
    </row>
    <row r="78" spans="1:8" s="10" customFormat="1" ht="12" hidden="1" thickBot="1" x14ac:dyDescent="0.25">
      <c r="A78" s="192"/>
      <c r="B78" s="197"/>
      <c r="C78" s="194"/>
      <c r="D78" s="201"/>
      <c r="E78" s="202"/>
      <c r="F78" s="197"/>
      <c r="G78" s="27"/>
      <c r="H78" s="27">
        <f t="shared" si="1"/>
        <v>0</v>
      </c>
    </row>
    <row r="79" spans="1:8" ht="13.5" hidden="1" thickBot="1" x14ac:dyDescent="0.25">
      <c r="A79" s="192"/>
      <c r="B79" s="197"/>
      <c r="C79" s="194"/>
      <c r="D79" s="201"/>
      <c r="E79" s="202"/>
      <c r="F79" s="197"/>
      <c r="G79" s="27"/>
      <c r="H79" s="27">
        <f t="shared" si="1"/>
        <v>0</v>
      </c>
    </row>
    <row r="80" spans="1:8" ht="13.5" hidden="1" thickBot="1" x14ac:dyDescent="0.25">
      <c r="A80" s="207"/>
      <c r="B80" s="197"/>
      <c r="C80" s="208"/>
      <c r="D80" s="209"/>
      <c r="E80" s="210"/>
      <c r="F80" s="211"/>
      <c r="G80" s="27"/>
      <c r="H80" s="27">
        <f t="shared" si="1"/>
        <v>0</v>
      </c>
    </row>
    <row r="81" spans="1:8" ht="13.5" hidden="1" thickBot="1" x14ac:dyDescent="0.25">
      <c r="A81" s="207"/>
      <c r="B81" s="197"/>
      <c r="C81" s="194"/>
      <c r="D81" s="201"/>
      <c r="E81" s="202"/>
      <c r="F81" s="197"/>
      <c r="G81" s="27"/>
      <c r="H81" s="27">
        <f t="shared" si="1"/>
        <v>0</v>
      </c>
    </row>
    <row r="82" spans="1:8" ht="13.5" hidden="1" thickBot="1" x14ac:dyDescent="0.25">
      <c r="A82" s="192"/>
      <c r="B82" s="197"/>
      <c r="C82" s="194"/>
      <c r="D82" s="201"/>
      <c r="E82" s="202"/>
      <c r="F82" s="197"/>
      <c r="G82" s="27"/>
      <c r="H82" s="27">
        <f t="shared" si="1"/>
        <v>0</v>
      </c>
    </row>
    <row r="83" spans="1:8" ht="13.5" hidden="1" thickBot="1" x14ac:dyDescent="0.25">
      <c r="A83" s="192"/>
      <c r="B83" s="197"/>
      <c r="C83" s="194"/>
      <c r="D83" s="201"/>
      <c r="E83" s="202"/>
      <c r="F83" s="197"/>
      <c r="G83" s="27"/>
      <c r="H83" s="27">
        <f t="shared" si="1"/>
        <v>0</v>
      </c>
    </row>
    <row r="84" spans="1:8" ht="13.5" hidden="1" thickBot="1" x14ac:dyDescent="0.25">
      <c r="A84" s="192"/>
      <c r="B84" s="197"/>
      <c r="C84" s="194"/>
      <c r="D84" s="201"/>
      <c r="E84" s="202"/>
      <c r="F84" s="197"/>
      <c r="G84" s="27"/>
      <c r="H84" s="27">
        <f t="shared" si="1"/>
        <v>0</v>
      </c>
    </row>
    <row r="85" spans="1:8" ht="13.5" hidden="1" thickBot="1" x14ac:dyDescent="0.25">
      <c r="A85" s="192"/>
      <c r="B85" s="197"/>
      <c r="C85" s="194"/>
      <c r="D85" s="201"/>
      <c r="E85" s="202"/>
      <c r="F85" s="197"/>
      <c r="G85" s="27"/>
      <c r="H85" s="27">
        <f t="shared" si="1"/>
        <v>0</v>
      </c>
    </row>
    <row r="86" spans="1:8" ht="13.5" hidden="1" thickBot="1" x14ac:dyDescent="0.25">
      <c r="A86" s="192"/>
      <c r="B86" s="197"/>
      <c r="C86" s="194"/>
      <c r="D86" s="201"/>
      <c r="E86" s="202"/>
      <c r="F86" s="197"/>
      <c r="G86" s="27"/>
      <c r="H86" s="27">
        <f t="shared" si="1"/>
        <v>0</v>
      </c>
    </row>
    <row r="87" spans="1:8" ht="13.5" hidden="1" thickBot="1" x14ac:dyDescent="0.25">
      <c r="A87" s="192"/>
      <c r="B87" s="197"/>
      <c r="C87" s="194"/>
      <c r="D87" s="201"/>
      <c r="E87" s="202"/>
      <c r="F87" s="197"/>
      <c r="G87" s="27"/>
      <c r="H87" s="27">
        <f t="shared" si="1"/>
        <v>0</v>
      </c>
    </row>
    <row r="88" spans="1:8" ht="13.5" hidden="1" thickBot="1" x14ac:dyDescent="0.25">
      <c r="A88" s="192"/>
      <c r="B88" s="197"/>
      <c r="C88" s="194"/>
      <c r="D88" s="201"/>
      <c r="E88" s="202"/>
      <c r="F88" s="197"/>
      <c r="G88" s="27"/>
      <c r="H88" s="27">
        <f t="shared" si="1"/>
        <v>0</v>
      </c>
    </row>
    <row r="89" spans="1:8" ht="13.5" hidden="1" thickBot="1" x14ac:dyDescent="0.25">
      <c r="A89" s="192"/>
      <c r="B89" s="197"/>
      <c r="C89" s="194"/>
      <c r="D89" s="201"/>
      <c r="E89" s="202"/>
      <c r="F89" s="197"/>
      <c r="G89" s="27"/>
      <c r="H89" s="27">
        <f t="shared" si="1"/>
        <v>0</v>
      </c>
    </row>
    <row r="90" spans="1:8" ht="13.5" hidden="1" thickBot="1" x14ac:dyDescent="0.25">
      <c r="A90" s="192"/>
      <c r="B90" s="197"/>
      <c r="C90" s="194"/>
      <c r="D90" s="201"/>
      <c r="E90" s="202"/>
      <c r="F90" s="197"/>
      <c r="G90" s="27"/>
      <c r="H90" s="27">
        <f t="shared" si="1"/>
        <v>0</v>
      </c>
    </row>
    <row r="91" spans="1:8" ht="13.5" hidden="1" thickBot="1" x14ac:dyDescent="0.25">
      <c r="A91" s="192"/>
      <c r="B91" s="197"/>
      <c r="C91" s="194"/>
      <c r="D91" s="201"/>
      <c r="E91" s="202"/>
      <c r="F91" s="197"/>
      <c r="G91" s="27"/>
      <c r="H91" s="27">
        <f t="shared" si="1"/>
        <v>0</v>
      </c>
    </row>
    <row r="92" spans="1:8" ht="13.5" hidden="1" thickBot="1" x14ac:dyDescent="0.25">
      <c r="A92" s="192"/>
      <c r="B92" s="197"/>
      <c r="C92" s="194"/>
      <c r="D92" s="201"/>
      <c r="E92" s="202"/>
      <c r="F92" s="197"/>
      <c r="G92" s="27"/>
      <c r="H92" s="27">
        <f t="shared" si="1"/>
        <v>0</v>
      </c>
    </row>
    <row r="93" spans="1:8" ht="13.5" hidden="1" thickBot="1" x14ac:dyDescent="0.25">
      <c r="A93" s="192"/>
      <c r="B93" s="197"/>
      <c r="C93" s="194"/>
      <c r="D93" s="201"/>
      <c r="E93" s="202"/>
      <c r="F93" s="197"/>
      <c r="G93" s="27"/>
      <c r="H93" s="27">
        <f t="shared" si="1"/>
        <v>0</v>
      </c>
    </row>
    <row r="94" spans="1:8" ht="13.5" hidden="1" thickBot="1" x14ac:dyDescent="0.25">
      <c r="A94" s="192"/>
      <c r="B94" s="197"/>
      <c r="C94" s="194"/>
      <c r="D94" s="201"/>
      <c r="E94" s="202"/>
      <c r="F94" s="197"/>
      <c r="G94" s="27"/>
      <c r="H94" s="27">
        <f t="shared" si="1"/>
        <v>0</v>
      </c>
    </row>
    <row r="95" spans="1:8" ht="13.5" hidden="1" thickBot="1" x14ac:dyDescent="0.25">
      <c r="A95" s="192"/>
      <c r="B95" s="197"/>
      <c r="C95" s="194"/>
      <c r="D95" s="201"/>
      <c r="E95" s="202"/>
      <c r="F95" s="197"/>
      <c r="G95" s="27"/>
      <c r="H95" s="27">
        <f t="shared" si="1"/>
        <v>0</v>
      </c>
    </row>
    <row r="96" spans="1:8" ht="13.5" hidden="1" thickBot="1" x14ac:dyDescent="0.25">
      <c r="A96" s="192"/>
      <c r="B96" s="197"/>
      <c r="C96" s="194"/>
      <c r="D96" s="201"/>
      <c r="E96" s="202"/>
      <c r="F96" s="197"/>
      <c r="G96" s="27"/>
      <c r="H96" s="27">
        <f t="shared" si="1"/>
        <v>0</v>
      </c>
    </row>
    <row r="97" spans="1:8" ht="13.5" hidden="1" thickBot="1" x14ac:dyDescent="0.25">
      <c r="A97" s="192"/>
      <c r="B97" s="197"/>
      <c r="C97" s="194"/>
      <c r="D97" s="201"/>
      <c r="E97" s="202"/>
      <c r="F97" s="197"/>
      <c r="G97" s="27"/>
      <c r="H97" s="27">
        <f t="shared" si="1"/>
        <v>0</v>
      </c>
    </row>
    <row r="98" spans="1:8" ht="13.5" hidden="1" thickBot="1" x14ac:dyDescent="0.25">
      <c r="A98" s="192"/>
      <c r="B98" s="197"/>
      <c r="C98" s="194"/>
      <c r="D98" s="201"/>
      <c r="E98" s="202"/>
      <c r="F98" s="197"/>
      <c r="G98" s="27"/>
      <c r="H98" s="27">
        <f t="shared" si="1"/>
        <v>0</v>
      </c>
    </row>
    <row r="99" spans="1:8" ht="13.5" hidden="1" thickBot="1" x14ac:dyDescent="0.25">
      <c r="A99" s="192"/>
      <c r="B99" s="197"/>
      <c r="C99" s="194"/>
      <c r="D99" s="201"/>
      <c r="E99" s="202"/>
      <c r="F99" s="197"/>
      <c r="G99" s="27"/>
      <c r="H99" s="27">
        <f t="shared" si="1"/>
        <v>0</v>
      </c>
    </row>
    <row r="100" spans="1:8" ht="13.5" hidden="1" thickBot="1" x14ac:dyDescent="0.25">
      <c r="A100" s="192"/>
      <c r="B100" s="197"/>
      <c r="C100" s="194"/>
      <c r="D100" s="201"/>
      <c r="E100" s="202"/>
      <c r="F100" s="197"/>
      <c r="G100" s="27"/>
      <c r="H100" s="27">
        <f t="shared" si="1"/>
        <v>0</v>
      </c>
    </row>
    <row r="101" spans="1:8" ht="13.5" hidden="1" thickBot="1" x14ac:dyDescent="0.25">
      <c r="A101" s="192"/>
      <c r="B101" s="197"/>
      <c r="C101" s="194"/>
      <c r="D101" s="201"/>
      <c r="E101" s="202"/>
      <c r="F101" s="197"/>
      <c r="G101" s="27"/>
      <c r="H101" s="27">
        <f t="shared" si="1"/>
        <v>0</v>
      </c>
    </row>
    <row r="102" spans="1:8" ht="13.5" hidden="1" thickBot="1" x14ac:dyDescent="0.25">
      <c r="A102" s="192"/>
      <c r="B102" s="197"/>
      <c r="C102" s="194"/>
      <c r="D102" s="201"/>
      <c r="E102" s="202"/>
      <c r="F102" s="197"/>
      <c r="G102" s="27"/>
      <c r="H102" s="27">
        <f t="shared" si="1"/>
        <v>0</v>
      </c>
    </row>
    <row r="103" spans="1:8" ht="13.5" hidden="1" thickBot="1" x14ac:dyDescent="0.25">
      <c r="A103" s="192"/>
      <c r="B103" s="197"/>
      <c r="C103" s="194"/>
      <c r="D103" s="201"/>
      <c r="E103" s="202"/>
      <c r="F103" s="197"/>
      <c r="G103" s="27"/>
      <c r="H103" s="27">
        <f t="shared" si="1"/>
        <v>0</v>
      </c>
    </row>
    <row r="104" spans="1:8" ht="13.5" hidden="1" thickBot="1" x14ac:dyDescent="0.25">
      <c r="A104" s="192"/>
      <c r="B104" s="197"/>
      <c r="C104" s="194"/>
      <c r="D104" s="201"/>
      <c r="E104" s="202"/>
      <c r="F104" s="197"/>
      <c r="G104" s="27"/>
      <c r="H104" s="27">
        <f t="shared" si="1"/>
        <v>0</v>
      </c>
    </row>
    <row r="105" spans="1:8" ht="13.5" hidden="1" thickBot="1" x14ac:dyDescent="0.25">
      <c r="A105" s="192"/>
      <c r="B105" s="197"/>
      <c r="C105" s="194"/>
      <c r="D105" s="201"/>
      <c r="E105" s="202"/>
      <c r="F105" s="197"/>
      <c r="G105" s="27"/>
      <c r="H105" s="27">
        <f t="shared" si="1"/>
        <v>0</v>
      </c>
    </row>
    <row r="106" spans="1:8" ht="13.5" hidden="1" thickBot="1" x14ac:dyDescent="0.25">
      <c r="A106" s="192"/>
      <c r="B106" s="197"/>
      <c r="C106" s="194"/>
      <c r="D106" s="201"/>
      <c r="E106" s="202"/>
      <c r="F106" s="197"/>
      <c r="G106" s="27"/>
      <c r="H106" s="27">
        <f t="shared" si="1"/>
        <v>0</v>
      </c>
    </row>
    <row r="107" spans="1:8" ht="13.5" hidden="1" thickBot="1" x14ac:dyDescent="0.25">
      <c r="A107" s="192"/>
      <c r="B107" s="197"/>
      <c r="C107" s="194"/>
      <c r="D107" s="201"/>
      <c r="E107" s="202"/>
      <c r="F107" s="197"/>
      <c r="G107" s="27"/>
      <c r="H107" s="27">
        <f t="shared" si="1"/>
        <v>0</v>
      </c>
    </row>
    <row r="108" spans="1:8" ht="13.5" hidden="1" thickBot="1" x14ac:dyDescent="0.25">
      <c r="A108" s="192"/>
      <c r="B108" s="197"/>
      <c r="C108" s="194"/>
      <c r="D108" s="201"/>
      <c r="E108" s="202"/>
      <c r="F108" s="197"/>
      <c r="G108" s="27"/>
      <c r="H108" s="27">
        <f t="shared" si="1"/>
        <v>0</v>
      </c>
    </row>
    <row r="109" spans="1:8" ht="13.5" hidden="1" thickBot="1" x14ac:dyDescent="0.25">
      <c r="A109" s="192"/>
      <c r="B109" s="197"/>
      <c r="C109" s="194"/>
      <c r="D109" s="201"/>
      <c r="E109" s="202"/>
      <c r="F109" s="197"/>
      <c r="G109" s="27"/>
      <c r="H109" s="27">
        <f t="shared" si="1"/>
        <v>0</v>
      </c>
    </row>
    <row r="110" spans="1:8" ht="13.5" hidden="1" thickBot="1" x14ac:dyDescent="0.25">
      <c r="A110" s="192"/>
      <c r="B110" s="197"/>
      <c r="C110" s="194"/>
      <c r="D110" s="201"/>
      <c r="E110" s="202"/>
      <c r="F110" s="197"/>
      <c r="G110" s="27"/>
      <c r="H110" s="27">
        <f t="shared" si="1"/>
        <v>0</v>
      </c>
    </row>
    <row r="111" spans="1:8" ht="13.5" hidden="1" thickBot="1" x14ac:dyDescent="0.25">
      <c r="A111" s="192"/>
      <c r="B111" s="197"/>
      <c r="C111" s="194"/>
      <c r="D111" s="201"/>
      <c r="E111" s="202"/>
      <c r="F111" s="197"/>
      <c r="G111" s="27"/>
      <c r="H111" s="27">
        <f t="shared" si="1"/>
        <v>0</v>
      </c>
    </row>
    <row r="112" spans="1:8" ht="13.5" hidden="1" thickBot="1" x14ac:dyDescent="0.25">
      <c r="A112" s="192"/>
      <c r="B112" s="197"/>
      <c r="C112" s="194"/>
      <c r="D112" s="201"/>
      <c r="E112" s="202"/>
      <c r="F112" s="197"/>
      <c r="G112" s="27"/>
      <c r="H112" s="27">
        <f t="shared" si="1"/>
        <v>0</v>
      </c>
    </row>
    <row r="113" spans="1:8" ht="13.5" hidden="1" thickBot="1" x14ac:dyDescent="0.25">
      <c r="A113" s="192"/>
      <c r="B113" s="197"/>
      <c r="C113" s="194"/>
      <c r="D113" s="201"/>
      <c r="E113" s="202"/>
      <c r="F113" s="197"/>
      <c r="G113" s="27"/>
      <c r="H113" s="27">
        <f t="shared" si="1"/>
        <v>0</v>
      </c>
    </row>
    <row r="114" spans="1:8" ht="13.5" hidden="1" thickBot="1" x14ac:dyDescent="0.25">
      <c r="A114" s="192"/>
      <c r="B114" s="197"/>
      <c r="C114" s="194"/>
      <c r="D114" s="201"/>
      <c r="E114" s="202"/>
      <c r="F114" s="197"/>
      <c r="G114" s="27"/>
      <c r="H114" s="27">
        <f t="shared" si="1"/>
        <v>0</v>
      </c>
    </row>
    <row r="115" spans="1:8" ht="13.5" hidden="1" thickBot="1" x14ac:dyDescent="0.25">
      <c r="A115" s="212"/>
      <c r="B115" s="197"/>
      <c r="C115" s="194"/>
      <c r="D115" s="201"/>
      <c r="E115" s="202"/>
      <c r="F115" s="197"/>
      <c r="G115" s="27"/>
      <c r="H115" s="27">
        <f t="shared" si="1"/>
        <v>0</v>
      </c>
    </row>
    <row r="116" spans="1:8" ht="13.5" hidden="1" thickBot="1" x14ac:dyDescent="0.25">
      <c r="A116" s="212"/>
      <c r="B116" s="197"/>
      <c r="C116" s="194"/>
      <c r="D116" s="201"/>
      <c r="E116" s="202"/>
      <c r="F116" s="197"/>
      <c r="G116" s="27"/>
      <c r="H116" s="27">
        <f t="shared" si="1"/>
        <v>0</v>
      </c>
    </row>
    <row r="117" spans="1:8" ht="13.5" hidden="1" thickBot="1" x14ac:dyDescent="0.25">
      <c r="A117" s="192"/>
      <c r="B117" s="197"/>
      <c r="C117" s="194"/>
      <c r="D117" s="201"/>
      <c r="E117" s="202"/>
      <c r="F117" s="197"/>
      <c r="G117" s="27"/>
      <c r="H117" s="27">
        <f t="shared" si="1"/>
        <v>0</v>
      </c>
    </row>
    <row r="118" spans="1:8" ht="13.5" hidden="1" thickBot="1" x14ac:dyDescent="0.25">
      <c r="A118" s="192"/>
      <c r="B118" s="197"/>
      <c r="C118" s="194"/>
      <c r="D118" s="201"/>
      <c r="E118" s="202"/>
      <c r="F118" s="197"/>
      <c r="G118" s="27"/>
      <c r="H118" s="27">
        <f t="shared" si="1"/>
        <v>0</v>
      </c>
    </row>
    <row r="119" spans="1:8" ht="13.5" hidden="1" thickBot="1" x14ac:dyDescent="0.25">
      <c r="A119" s="192"/>
      <c r="B119" s="197"/>
      <c r="C119" s="194"/>
      <c r="D119" s="201"/>
      <c r="E119" s="202"/>
      <c r="F119" s="197"/>
      <c r="G119" s="27"/>
      <c r="H119" s="27">
        <f t="shared" si="1"/>
        <v>0</v>
      </c>
    </row>
    <row r="120" spans="1:8" ht="13.5" hidden="1" thickBot="1" x14ac:dyDescent="0.25">
      <c r="A120" s="212"/>
      <c r="B120" s="200"/>
      <c r="C120" s="194"/>
      <c r="D120" s="201"/>
      <c r="E120" s="202"/>
      <c r="F120" s="197"/>
      <c r="G120" s="27"/>
      <c r="H120" s="27">
        <f t="shared" si="1"/>
        <v>0</v>
      </c>
    </row>
    <row r="121" spans="1:8" ht="13.5" hidden="1" thickBot="1" x14ac:dyDescent="0.25">
      <c r="A121" s="192"/>
      <c r="B121" s="200"/>
      <c r="C121" s="194"/>
      <c r="D121" s="201"/>
      <c r="E121" s="202"/>
      <c r="F121" s="197"/>
      <c r="G121" s="27"/>
      <c r="H121" s="27">
        <f t="shared" si="1"/>
        <v>0</v>
      </c>
    </row>
    <row r="122" spans="1:8" ht="13.5" hidden="1" thickBot="1" x14ac:dyDescent="0.25">
      <c r="A122" s="192"/>
      <c r="B122" s="200"/>
      <c r="C122" s="194"/>
      <c r="D122" s="201"/>
      <c r="E122" s="202"/>
      <c r="F122" s="197"/>
      <c r="G122" s="27"/>
      <c r="H122" s="27">
        <f t="shared" si="1"/>
        <v>0</v>
      </c>
    </row>
    <row r="123" spans="1:8" ht="13.5" hidden="1" thickBot="1" x14ac:dyDescent="0.25">
      <c r="A123" s="192"/>
      <c r="B123" s="200"/>
      <c r="C123" s="194"/>
      <c r="D123" s="201"/>
      <c r="E123" s="202"/>
      <c r="F123" s="197"/>
      <c r="G123" s="27"/>
      <c r="H123" s="27">
        <f t="shared" si="1"/>
        <v>0</v>
      </c>
    </row>
    <row r="124" spans="1:8" ht="13.5" hidden="1" thickBot="1" x14ac:dyDescent="0.25">
      <c r="A124" s="192"/>
      <c r="B124" s="200"/>
      <c r="C124" s="194"/>
      <c r="D124" s="201"/>
      <c r="E124" s="202"/>
      <c r="F124" s="197"/>
      <c r="G124" s="27"/>
      <c r="H124" s="27">
        <f t="shared" si="1"/>
        <v>0</v>
      </c>
    </row>
    <row r="125" spans="1:8" ht="13.5" hidden="1" thickBot="1" x14ac:dyDescent="0.25">
      <c r="A125" s="192"/>
      <c r="B125" s="200"/>
      <c r="C125" s="194"/>
      <c r="D125" s="201"/>
      <c r="E125" s="202"/>
      <c r="F125" s="197"/>
      <c r="G125" s="27"/>
      <c r="H125" s="27">
        <f t="shared" si="1"/>
        <v>0</v>
      </c>
    </row>
    <row r="126" spans="1:8" ht="13.5" hidden="1" thickBot="1" x14ac:dyDescent="0.25">
      <c r="A126" s="192"/>
      <c r="B126" s="200"/>
      <c r="C126" s="194"/>
      <c r="D126" s="201"/>
      <c r="E126" s="202"/>
      <c r="F126" s="197"/>
      <c r="G126" s="27"/>
      <c r="H126" s="27">
        <f t="shared" si="1"/>
        <v>0</v>
      </c>
    </row>
    <row r="127" spans="1:8" ht="13.5" hidden="1" thickBot="1" x14ac:dyDescent="0.25">
      <c r="A127" s="192"/>
      <c r="B127" s="200"/>
      <c r="C127" s="194"/>
      <c r="D127" s="201"/>
      <c r="E127" s="202"/>
      <c r="F127" s="197"/>
      <c r="G127" s="27"/>
      <c r="H127" s="27">
        <f t="shared" si="1"/>
        <v>0</v>
      </c>
    </row>
    <row r="128" spans="1:8" ht="13.5" hidden="1" thickBot="1" x14ac:dyDescent="0.25">
      <c r="A128" s="192"/>
      <c r="B128" s="200"/>
      <c r="C128" s="194"/>
      <c r="D128" s="201"/>
      <c r="E128" s="202"/>
      <c r="F128" s="197"/>
      <c r="G128" s="27"/>
      <c r="H128" s="27">
        <f t="shared" si="1"/>
        <v>0</v>
      </c>
    </row>
    <row r="129" spans="1:8" ht="13.5" hidden="1" thickBot="1" x14ac:dyDescent="0.25">
      <c r="A129" s="192"/>
      <c r="B129" s="200"/>
      <c r="C129" s="194"/>
      <c r="D129" s="201"/>
      <c r="E129" s="202"/>
      <c r="F129" s="197"/>
      <c r="G129" s="27"/>
      <c r="H129" s="27">
        <f t="shared" si="1"/>
        <v>0</v>
      </c>
    </row>
    <row r="130" spans="1:8" ht="13.5" hidden="1" thickBot="1" x14ac:dyDescent="0.25">
      <c r="A130" s="192"/>
      <c r="B130" s="200"/>
      <c r="C130" s="194"/>
      <c r="D130" s="201"/>
      <c r="E130" s="202"/>
      <c r="F130" s="197"/>
      <c r="G130" s="27"/>
      <c r="H130" s="27">
        <f t="shared" si="1"/>
        <v>0</v>
      </c>
    </row>
    <row r="131" spans="1:8" ht="13.5" hidden="1" thickBot="1" x14ac:dyDescent="0.25">
      <c r="A131" s="192"/>
      <c r="B131" s="200"/>
      <c r="C131" s="194"/>
      <c r="D131" s="201"/>
      <c r="E131" s="202"/>
      <c r="F131" s="197"/>
      <c r="G131" s="27"/>
      <c r="H131" s="27">
        <f t="shared" si="1"/>
        <v>0</v>
      </c>
    </row>
    <row r="132" spans="1:8" ht="13.5" hidden="1" thickBot="1" x14ac:dyDescent="0.25">
      <c r="A132" s="192"/>
      <c r="B132" s="200"/>
      <c r="C132" s="194"/>
      <c r="D132" s="201"/>
      <c r="E132" s="202"/>
      <c r="F132" s="197"/>
      <c r="G132" s="27"/>
      <c r="H132" s="27">
        <f t="shared" si="1"/>
        <v>0</v>
      </c>
    </row>
    <row r="133" spans="1:8" ht="13.5" hidden="1" thickBot="1" x14ac:dyDescent="0.25">
      <c r="A133" s="192"/>
      <c r="B133" s="200"/>
      <c r="C133" s="194"/>
      <c r="D133" s="201"/>
      <c r="E133" s="202"/>
      <c r="F133" s="197"/>
      <c r="G133" s="27"/>
      <c r="H133" s="27">
        <f t="shared" si="1"/>
        <v>0</v>
      </c>
    </row>
    <row r="134" spans="1:8" ht="13.5" hidden="1" thickBot="1" x14ac:dyDescent="0.25">
      <c r="A134" s="192"/>
      <c r="B134" s="200"/>
      <c r="C134" s="194"/>
      <c r="D134" s="201"/>
      <c r="E134" s="202"/>
      <c r="F134" s="197"/>
      <c r="G134" s="27"/>
      <c r="H134" s="27">
        <f t="shared" si="1"/>
        <v>0</v>
      </c>
    </row>
    <row r="135" spans="1:8" ht="13.5" hidden="1" thickBot="1" x14ac:dyDescent="0.25">
      <c r="A135" s="192"/>
      <c r="B135" s="200"/>
      <c r="C135" s="194"/>
      <c r="D135" s="201"/>
      <c r="E135" s="202"/>
      <c r="F135" s="197"/>
      <c r="G135" s="27"/>
      <c r="H135" s="27">
        <f t="shared" ref="H135:H198" si="2">ROUND(D135*2*G135*E135,2)</f>
        <v>0</v>
      </c>
    </row>
    <row r="136" spans="1:8" ht="13.5" hidden="1" thickBot="1" x14ac:dyDescent="0.25">
      <c r="A136" s="192"/>
      <c r="B136" s="200"/>
      <c r="C136" s="194"/>
      <c r="D136" s="201"/>
      <c r="E136" s="202"/>
      <c r="F136" s="197"/>
      <c r="G136" s="27"/>
      <c r="H136" s="27">
        <f t="shared" si="2"/>
        <v>0</v>
      </c>
    </row>
    <row r="137" spans="1:8" ht="13.5" hidden="1" thickBot="1" x14ac:dyDescent="0.25">
      <c r="A137" s="192"/>
      <c r="B137" s="200"/>
      <c r="C137" s="194"/>
      <c r="D137" s="201"/>
      <c r="E137" s="202"/>
      <c r="F137" s="197"/>
      <c r="G137" s="27"/>
      <c r="H137" s="27">
        <f t="shared" si="2"/>
        <v>0</v>
      </c>
    </row>
    <row r="138" spans="1:8" ht="13.5" hidden="1" thickBot="1" x14ac:dyDescent="0.25">
      <c r="A138" s="192"/>
      <c r="B138" s="200"/>
      <c r="C138" s="194"/>
      <c r="D138" s="201"/>
      <c r="E138" s="202"/>
      <c r="F138" s="197"/>
      <c r="G138" s="27"/>
      <c r="H138" s="27">
        <f t="shared" si="2"/>
        <v>0</v>
      </c>
    </row>
    <row r="139" spans="1:8" ht="13.5" hidden="1" thickBot="1" x14ac:dyDescent="0.25">
      <c r="A139" s="192"/>
      <c r="B139" s="200"/>
      <c r="C139" s="194"/>
      <c r="D139" s="201"/>
      <c r="E139" s="202"/>
      <c r="F139" s="197"/>
      <c r="G139" s="27"/>
      <c r="H139" s="27">
        <f t="shared" si="2"/>
        <v>0</v>
      </c>
    </row>
    <row r="140" spans="1:8" ht="13.5" hidden="1" thickBot="1" x14ac:dyDescent="0.25">
      <c r="A140" s="199"/>
      <c r="B140" s="200"/>
      <c r="C140" s="194"/>
      <c r="D140" s="201"/>
      <c r="E140" s="202"/>
      <c r="F140" s="197"/>
      <c r="G140" s="27"/>
      <c r="H140" s="27">
        <f t="shared" si="2"/>
        <v>0</v>
      </c>
    </row>
    <row r="141" spans="1:8" ht="13.5" hidden="1" thickBot="1" x14ac:dyDescent="0.25">
      <c r="A141" s="192"/>
      <c r="B141" s="200"/>
      <c r="C141" s="194"/>
      <c r="D141" s="201"/>
      <c r="E141" s="202"/>
      <c r="F141" s="197"/>
      <c r="G141" s="27"/>
      <c r="H141" s="27">
        <f t="shared" si="2"/>
        <v>0</v>
      </c>
    </row>
    <row r="142" spans="1:8" ht="13.5" hidden="1" thickBot="1" x14ac:dyDescent="0.25">
      <c r="A142" s="192"/>
      <c r="B142" s="200"/>
      <c r="C142" s="194"/>
      <c r="D142" s="201"/>
      <c r="E142" s="202"/>
      <c r="F142" s="197"/>
      <c r="G142" s="27"/>
      <c r="H142" s="27">
        <f t="shared" si="2"/>
        <v>0</v>
      </c>
    </row>
    <row r="143" spans="1:8" ht="13.5" hidden="1" thickBot="1" x14ac:dyDescent="0.25">
      <c r="A143" s="192"/>
      <c r="B143" s="197"/>
      <c r="C143" s="194"/>
      <c r="D143" s="201"/>
      <c r="E143" s="202"/>
      <c r="F143" s="197"/>
      <c r="G143" s="27"/>
      <c r="H143" s="27">
        <f t="shared" si="2"/>
        <v>0</v>
      </c>
    </row>
    <row r="144" spans="1:8" ht="13.5" hidden="1" thickBot="1" x14ac:dyDescent="0.25">
      <c r="A144" s="192"/>
      <c r="B144" s="197"/>
      <c r="C144" s="194"/>
      <c r="D144" s="201"/>
      <c r="E144" s="202"/>
      <c r="F144" s="197"/>
      <c r="G144" s="27"/>
      <c r="H144" s="27">
        <f t="shared" si="2"/>
        <v>0</v>
      </c>
    </row>
    <row r="145" spans="1:8" ht="13.5" hidden="1" thickBot="1" x14ac:dyDescent="0.25">
      <c r="A145" s="192"/>
      <c r="B145" s="197"/>
      <c r="C145" s="194"/>
      <c r="D145" s="201"/>
      <c r="E145" s="202"/>
      <c r="F145" s="197"/>
      <c r="G145" s="27"/>
      <c r="H145" s="27">
        <f t="shared" si="2"/>
        <v>0</v>
      </c>
    </row>
    <row r="146" spans="1:8" ht="13.5" hidden="1" thickBot="1" x14ac:dyDescent="0.25">
      <c r="A146" s="192"/>
      <c r="B146" s="197"/>
      <c r="C146" s="194"/>
      <c r="D146" s="201"/>
      <c r="E146" s="202"/>
      <c r="F146" s="197"/>
      <c r="G146" s="27"/>
      <c r="H146" s="27">
        <f t="shared" si="2"/>
        <v>0</v>
      </c>
    </row>
    <row r="147" spans="1:8" ht="13.5" hidden="1" thickBot="1" x14ac:dyDescent="0.25">
      <c r="A147" s="192"/>
      <c r="B147" s="197"/>
      <c r="C147" s="194"/>
      <c r="D147" s="201"/>
      <c r="E147" s="202"/>
      <c r="F147" s="197"/>
      <c r="G147" s="27"/>
      <c r="H147" s="27">
        <f t="shared" si="2"/>
        <v>0</v>
      </c>
    </row>
    <row r="148" spans="1:8" ht="13.5" hidden="1" thickBot="1" x14ac:dyDescent="0.25">
      <c r="A148" s="192"/>
      <c r="B148" s="197"/>
      <c r="C148" s="194"/>
      <c r="D148" s="201"/>
      <c r="E148" s="202"/>
      <c r="F148" s="197"/>
      <c r="G148" s="27"/>
      <c r="H148" s="27">
        <f t="shared" si="2"/>
        <v>0</v>
      </c>
    </row>
    <row r="149" spans="1:8" ht="13.5" hidden="1" thickBot="1" x14ac:dyDescent="0.25">
      <c r="A149" s="192"/>
      <c r="B149" s="197"/>
      <c r="C149" s="194"/>
      <c r="D149" s="201"/>
      <c r="E149" s="202"/>
      <c r="F149" s="197"/>
      <c r="G149" s="27"/>
      <c r="H149" s="27">
        <f t="shared" si="2"/>
        <v>0</v>
      </c>
    </row>
    <row r="150" spans="1:8" ht="13.5" hidden="1" thickBot="1" x14ac:dyDescent="0.25">
      <c r="A150" s="212"/>
      <c r="B150" s="197"/>
      <c r="C150" s="194"/>
      <c r="D150" s="201"/>
      <c r="E150" s="202"/>
      <c r="F150" s="197"/>
      <c r="G150" s="27"/>
      <c r="H150" s="27">
        <f t="shared" si="2"/>
        <v>0</v>
      </c>
    </row>
    <row r="151" spans="1:8" ht="13.5" hidden="1" thickBot="1" x14ac:dyDescent="0.25">
      <c r="A151" s="212"/>
      <c r="B151" s="197"/>
      <c r="C151" s="194"/>
      <c r="D151" s="201"/>
      <c r="E151" s="202"/>
      <c r="F151" s="197"/>
      <c r="G151" s="27"/>
      <c r="H151" s="27">
        <f t="shared" si="2"/>
        <v>0</v>
      </c>
    </row>
    <row r="152" spans="1:8" ht="13.5" hidden="1" thickBot="1" x14ac:dyDescent="0.25">
      <c r="A152" s="192"/>
      <c r="B152" s="197"/>
      <c r="C152" s="194"/>
      <c r="D152" s="201"/>
      <c r="E152" s="202"/>
      <c r="F152" s="197"/>
      <c r="G152" s="27"/>
      <c r="H152" s="27">
        <f t="shared" si="2"/>
        <v>0</v>
      </c>
    </row>
    <row r="153" spans="1:8" ht="13.5" hidden="1" thickBot="1" x14ac:dyDescent="0.25">
      <c r="A153" s="192"/>
      <c r="B153" s="197"/>
      <c r="C153" s="194"/>
      <c r="D153" s="201"/>
      <c r="E153" s="202"/>
      <c r="F153" s="197"/>
      <c r="G153" s="27"/>
      <c r="H153" s="27">
        <f t="shared" si="2"/>
        <v>0</v>
      </c>
    </row>
    <row r="154" spans="1:8" ht="13.5" hidden="1" thickBot="1" x14ac:dyDescent="0.25">
      <c r="A154" s="199"/>
      <c r="B154" s="197"/>
      <c r="C154" s="194"/>
      <c r="D154" s="201"/>
      <c r="E154" s="202"/>
      <c r="F154" s="197"/>
      <c r="G154" s="27"/>
      <c r="H154" s="27">
        <f t="shared" si="2"/>
        <v>0</v>
      </c>
    </row>
    <row r="155" spans="1:8" ht="13.5" hidden="1" thickBot="1" x14ac:dyDescent="0.25">
      <c r="A155" s="192"/>
      <c r="B155" s="197"/>
      <c r="C155" s="194"/>
      <c r="D155" s="201"/>
      <c r="E155" s="202"/>
      <c r="F155" s="197"/>
      <c r="G155" s="27"/>
      <c r="H155" s="27">
        <f t="shared" si="2"/>
        <v>0</v>
      </c>
    </row>
    <row r="156" spans="1:8" ht="13.5" hidden="1" thickBot="1" x14ac:dyDescent="0.25">
      <c r="A156" s="192"/>
      <c r="B156" s="197"/>
      <c r="C156" s="194"/>
      <c r="D156" s="201"/>
      <c r="E156" s="202"/>
      <c r="F156" s="197"/>
      <c r="G156" s="27"/>
      <c r="H156" s="27">
        <f t="shared" si="2"/>
        <v>0</v>
      </c>
    </row>
    <row r="157" spans="1:8" ht="13.5" hidden="1" thickBot="1" x14ac:dyDescent="0.25">
      <c r="A157" s="192"/>
      <c r="B157" s="197"/>
      <c r="C157" s="194"/>
      <c r="D157" s="201"/>
      <c r="E157" s="202"/>
      <c r="F157" s="197"/>
      <c r="G157" s="27"/>
      <c r="H157" s="27">
        <f t="shared" si="2"/>
        <v>0</v>
      </c>
    </row>
    <row r="158" spans="1:8" ht="13.5" hidden="1" thickBot="1" x14ac:dyDescent="0.25">
      <c r="A158" s="192"/>
      <c r="B158" s="197"/>
      <c r="C158" s="194"/>
      <c r="D158" s="201"/>
      <c r="E158" s="202"/>
      <c r="F158" s="197"/>
      <c r="G158" s="27"/>
      <c r="H158" s="27">
        <f t="shared" si="2"/>
        <v>0</v>
      </c>
    </row>
    <row r="159" spans="1:8" ht="13.5" hidden="1" thickBot="1" x14ac:dyDescent="0.25">
      <c r="A159" s="192"/>
      <c r="B159" s="197"/>
      <c r="C159" s="194"/>
      <c r="D159" s="201"/>
      <c r="E159" s="202"/>
      <c r="F159" s="197"/>
      <c r="G159" s="27"/>
      <c r="H159" s="27">
        <f t="shared" si="2"/>
        <v>0</v>
      </c>
    </row>
    <row r="160" spans="1:8" ht="13.5" hidden="1" thickBot="1" x14ac:dyDescent="0.25">
      <c r="A160" s="192"/>
      <c r="B160" s="197"/>
      <c r="C160" s="194"/>
      <c r="D160" s="201"/>
      <c r="E160" s="202"/>
      <c r="F160" s="197"/>
      <c r="G160" s="27"/>
      <c r="H160" s="27">
        <f t="shared" si="2"/>
        <v>0</v>
      </c>
    </row>
    <row r="161" spans="1:8" ht="13.5" hidden="1" thickBot="1" x14ac:dyDescent="0.25">
      <c r="A161" s="192"/>
      <c r="B161" s="197"/>
      <c r="C161" s="194"/>
      <c r="D161" s="201"/>
      <c r="E161" s="202"/>
      <c r="F161" s="197"/>
      <c r="G161" s="27"/>
      <c r="H161" s="27">
        <f t="shared" si="2"/>
        <v>0</v>
      </c>
    </row>
    <row r="162" spans="1:8" ht="13.5" hidden="1" thickBot="1" x14ac:dyDescent="0.25">
      <c r="A162" s="192"/>
      <c r="B162" s="197"/>
      <c r="C162" s="194"/>
      <c r="D162" s="201"/>
      <c r="E162" s="202"/>
      <c r="F162" s="197"/>
      <c r="G162" s="27"/>
      <c r="H162" s="27">
        <f t="shared" si="2"/>
        <v>0</v>
      </c>
    </row>
    <row r="163" spans="1:8" ht="13.5" hidden="1" thickBot="1" x14ac:dyDescent="0.25">
      <c r="A163" s="192"/>
      <c r="B163" s="197"/>
      <c r="C163" s="194"/>
      <c r="D163" s="201"/>
      <c r="E163" s="202"/>
      <c r="F163" s="197"/>
      <c r="G163" s="27"/>
      <c r="H163" s="27">
        <f t="shared" si="2"/>
        <v>0</v>
      </c>
    </row>
    <row r="164" spans="1:8" ht="13.5" hidden="1" thickBot="1" x14ac:dyDescent="0.25">
      <c r="A164" s="192"/>
      <c r="B164" s="197"/>
      <c r="C164" s="194"/>
      <c r="D164" s="201"/>
      <c r="E164" s="202"/>
      <c r="F164" s="197"/>
      <c r="G164" s="27"/>
      <c r="H164" s="27">
        <f t="shared" si="2"/>
        <v>0</v>
      </c>
    </row>
    <row r="165" spans="1:8" ht="13.5" hidden="1" thickBot="1" x14ac:dyDescent="0.25">
      <c r="A165" s="192"/>
      <c r="B165" s="197"/>
      <c r="C165" s="194"/>
      <c r="D165" s="201"/>
      <c r="E165" s="202"/>
      <c r="F165" s="197"/>
      <c r="G165" s="27"/>
      <c r="H165" s="27">
        <f t="shared" si="2"/>
        <v>0</v>
      </c>
    </row>
    <row r="166" spans="1:8" ht="13.5" hidden="1" thickBot="1" x14ac:dyDescent="0.25">
      <c r="A166" s="192"/>
      <c r="B166" s="197"/>
      <c r="C166" s="194"/>
      <c r="D166" s="201"/>
      <c r="E166" s="202"/>
      <c r="F166" s="197"/>
      <c r="G166" s="27"/>
      <c r="H166" s="27">
        <f t="shared" si="2"/>
        <v>0</v>
      </c>
    </row>
    <row r="167" spans="1:8" ht="13.5" hidden="1" thickBot="1" x14ac:dyDescent="0.25">
      <c r="A167" s="192"/>
      <c r="B167" s="197"/>
      <c r="C167" s="194"/>
      <c r="D167" s="201"/>
      <c r="E167" s="202"/>
      <c r="F167" s="197"/>
      <c r="G167" s="27"/>
      <c r="H167" s="27">
        <f t="shared" si="2"/>
        <v>0</v>
      </c>
    </row>
    <row r="168" spans="1:8" ht="13.5" hidden="1" thickBot="1" x14ac:dyDescent="0.25">
      <c r="A168" s="192"/>
      <c r="B168" s="197"/>
      <c r="C168" s="194"/>
      <c r="D168" s="201"/>
      <c r="E168" s="202"/>
      <c r="F168" s="197"/>
      <c r="G168" s="27"/>
      <c r="H168" s="27">
        <f t="shared" si="2"/>
        <v>0</v>
      </c>
    </row>
    <row r="169" spans="1:8" ht="13.5" hidden="1" thickBot="1" x14ac:dyDescent="0.25">
      <c r="A169" s="192"/>
      <c r="B169" s="197"/>
      <c r="C169" s="194"/>
      <c r="D169" s="201"/>
      <c r="E169" s="202"/>
      <c r="F169" s="197"/>
      <c r="G169" s="27"/>
      <c r="H169" s="27">
        <f t="shared" si="2"/>
        <v>0</v>
      </c>
    </row>
    <row r="170" spans="1:8" ht="13.5" hidden="1" thickBot="1" x14ac:dyDescent="0.25">
      <c r="A170" s="192"/>
      <c r="B170" s="197"/>
      <c r="C170" s="194"/>
      <c r="D170" s="201"/>
      <c r="E170" s="202"/>
      <c r="F170" s="197"/>
      <c r="G170" s="27"/>
      <c r="H170" s="27">
        <f t="shared" si="2"/>
        <v>0</v>
      </c>
    </row>
    <row r="171" spans="1:8" ht="13.5" hidden="1" thickBot="1" x14ac:dyDescent="0.25">
      <c r="A171" s="192"/>
      <c r="B171" s="197"/>
      <c r="C171" s="194"/>
      <c r="D171" s="201"/>
      <c r="E171" s="202"/>
      <c r="F171" s="197"/>
      <c r="G171" s="27"/>
      <c r="H171" s="27">
        <f t="shared" si="2"/>
        <v>0</v>
      </c>
    </row>
    <row r="172" spans="1:8" ht="13.5" hidden="1" thickBot="1" x14ac:dyDescent="0.25">
      <c r="A172" s="192"/>
      <c r="B172" s="197"/>
      <c r="C172" s="194"/>
      <c r="D172" s="201"/>
      <c r="E172" s="202"/>
      <c r="F172" s="197"/>
      <c r="G172" s="27"/>
      <c r="H172" s="27">
        <f t="shared" si="2"/>
        <v>0</v>
      </c>
    </row>
    <row r="173" spans="1:8" ht="13.5" hidden="1" thickBot="1" x14ac:dyDescent="0.25">
      <c r="A173" s="192"/>
      <c r="B173" s="197"/>
      <c r="C173" s="194"/>
      <c r="D173" s="201"/>
      <c r="E173" s="202"/>
      <c r="F173" s="197"/>
      <c r="G173" s="27"/>
      <c r="H173" s="27">
        <f t="shared" si="2"/>
        <v>0</v>
      </c>
    </row>
    <row r="174" spans="1:8" ht="13.5" hidden="1" thickBot="1" x14ac:dyDescent="0.25">
      <c r="A174" s="192"/>
      <c r="B174" s="197"/>
      <c r="C174" s="194"/>
      <c r="D174" s="201"/>
      <c r="E174" s="202"/>
      <c r="F174" s="197"/>
      <c r="G174" s="27"/>
      <c r="H174" s="27">
        <f t="shared" si="2"/>
        <v>0</v>
      </c>
    </row>
    <row r="175" spans="1:8" ht="13.5" hidden="1" thickBot="1" x14ac:dyDescent="0.25">
      <c r="A175" s="192"/>
      <c r="B175" s="197"/>
      <c r="C175" s="194"/>
      <c r="D175" s="201"/>
      <c r="E175" s="202"/>
      <c r="F175" s="197"/>
      <c r="G175" s="27"/>
      <c r="H175" s="27">
        <f t="shared" si="2"/>
        <v>0</v>
      </c>
    </row>
    <row r="176" spans="1:8" ht="13.5" hidden="1" thickBot="1" x14ac:dyDescent="0.25">
      <c r="A176" s="192"/>
      <c r="B176" s="197"/>
      <c r="C176" s="194"/>
      <c r="D176" s="201"/>
      <c r="E176" s="202"/>
      <c r="F176" s="197"/>
      <c r="G176" s="27"/>
      <c r="H176" s="27">
        <f t="shared" si="2"/>
        <v>0</v>
      </c>
    </row>
    <row r="177" spans="1:8" ht="13.5" hidden="1" thickBot="1" x14ac:dyDescent="0.25">
      <c r="A177" s="192"/>
      <c r="B177" s="197"/>
      <c r="C177" s="194"/>
      <c r="D177" s="201"/>
      <c r="E177" s="202"/>
      <c r="F177" s="197"/>
      <c r="G177" s="27"/>
      <c r="H177" s="27">
        <f t="shared" si="2"/>
        <v>0</v>
      </c>
    </row>
    <row r="178" spans="1:8" ht="13.5" hidden="1" thickBot="1" x14ac:dyDescent="0.25">
      <c r="A178" s="192"/>
      <c r="B178" s="197"/>
      <c r="C178" s="194"/>
      <c r="D178" s="201"/>
      <c r="E178" s="202"/>
      <c r="F178" s="197"/>
      <c r="G178" s="27"/>
      <c r="H178" s="27">
        <f t="shared" si="2"/>
        <v>0</v>
      </c>
    </row>
    <row r="179" spans="1:8" ht="13.5" hidden="1" thickBot="1" x14ac:dyDescent="0.25">
      <c r="A179" s="192"/>
      <c r="B179" s="197"/>
      <c r="C179" s="194"/>
      <c r="D179" s="201"/>
      <c r="E179" s="202"/>
      <c r="F179" s="197"/>
      <c r="G179" s="27"/>
      <c r="H179" s="27">
        <f t="shared" si="2"/>
        <v>0</v>
      </c>
    </row>
    <row r="180" spans="1:8" ht="13.5" hidden="1" thickBot="1" x14ac:dyDescent="0.25">
      <c r="A180" s="192"/>
      <c r="B180" s="197"/>
      <c r="C180" s="194"/>
      <c r="D180" s="201"/>
      <c r="E180" s="202"/>
      <c r="F180" s="197"/>
      <c r="G180" s="27"/>
      <c r="H180" s="27">
        <f t="shared" si="2"/>
        <v>0</v>
      </c>
    </row>
    <row r="181" spans="1:8" ht="13.5" hidden="1" thickBot="1" x14ac:dyDescent="0.25">
      <c r="A181" s="192"/>
      <c r="B181" s="197"/>
      <c r="C181" s="194"/>
      <c r="D181" s="201"/>
      <c r="E181" s="202"/>
      <c r="F181" s="197"/>
      <c r="G181" s="27"/>
      <c r="H181" s="27">
        <f t="shared" si="2"/>
        <v>0</v>
      </c>
    </row>
    <row r="182" spans="1:8" ht="13.5" hidden="1" thickBot="1" x14ac:dyDescent="0.25">
      <c r="A182" s="192"/>
      <c r="B182" s="197"/>
      <c r="C182" s="194"/>
      <c r="D182" s="201"/>
      <c r="E182" s="202"/>
      <c r="F182" s="197"/>
      <c r="G182" s="27"/>
      <c r="H182" s="27">
        <f t="shared" si="2"/>
        <v>0</v>
      </c>
    </row>
    <row r="183" spans="1:8" ht="13.5" hidden="1" thickBot="1" x14ac:dyDescent="0.25">
      <c r="A183" s="192"/>
      <c r="B183" s="197"/>
      <c r="C183" s="194"/>
      <c r="D183" s="201"/>
      <c r="E183" s="202"/>
      <c r="F183" s="197"/>
      <c r="G183" s="27"/>
      <c r="H183" s="27">
        <f t="shared" si="2"/>
        <v>0</v>
      </c>
    </row>
    <row r="184" spans="1:8" ht="13.5" hidden="1" thickBot="1" x14ac:dyDescent="0.25">
      <c r="A184" s="192"/>
      <c r="B184" s="197"/>
      <c r="C184" s="194"/>
      <c r="D184" s="201"/>
      <c r="E184" s="202"/>
      <c r="F184" s="197"/>
      <c r="G184" s="27"/>
      <c r="H184" s="27">
        <f t="shared" si="2"/>
        <v>0</v>
      </c>
    </row>
    <row r="185" spans="1:8" ht="13.5" hidden="1" thickBot="1" x14ac:dyDescent="0.25">
      <c r="A185" s="192"/>
      <c r="B185" s="197"/>
      <c r="C185" s="194"/>
      <c r="D185" s="201"/>
      <c r="E185" s="202"/>
      <c r="F185" s="197"/>
      <c r="G185" s="27"/>
      <c r="H185" s="27">
        <f t="shared" si="2"/>
        <v>0</v>
      </c>
    </row>
    <row r="186" spans="1:8" ht="13.5" hidden="1" thickBot="1" x14ac:dyDescent="0.25">
      <c r="A186" s="192"/>
      <c r="B186" s="197"/>
      <c r="C186" s="194"/>
      <c r="D186" s="201"/>
      <c r="E186" s="202"/>
      <c r="F186" s="197"/>
      <c r="G186" s="27"/>
      <c r="H186" s="27">
        <f t="shared" si="2"/>
        <v>0</v>
      </c>
    </row>
    <row r="187" spans="1:8" ht="13.5" hidden="1" thickBot="1" x14ac:dyDescent="0.25">
      <c r="A187" s="192"/>
      <c r="B187" s="197"/>
      <c r="C187" s="194"/>
      <c r="D187" s="201"/>
      <c r="E187" s="202"/>
      <c r="F187" s="197"/>
      <c r="G187" s="27"/>
      <c r="H187" s="27">
        <f t="shared" si="2"/>
        <v>0</v>
      </c>
    </row>
    <row r="188" spans="1:8" ht="13.5" hidden="1" thickBot="1" x14ac:dyDescent="0.25">
      <c r="A188" s="192"/>
      <c r="B188" s="197"/>
      <c r="C188" s="194"/>
      <c r="D188" s="201"/>
      <c r="E188" s="202"/>
      <c r="F188" s="197"/>
      <c r="G188" s="27"/>
      <c r="H188" s="27">
        <f t="shared" si="2"/>
        <v>0</v>
      </c>
    </row>
    <row r="189" spans="1:8" ht="13.5" hidden="1" thickBot="1" x14ac:dyDescent="0.25">
      <c r="A189" s="192"/>
      <c r="B189" s="197"/>
      <c r="C189" s="194"/>
      <c r="D189" s="201"/>
      <c r="E189" s="202"/>
      <c r="F189" s="197"/>
      <c r="G189" s="27"/>
      <c r="H189" s="27">
        <f t="shared" si="2"/>
        <v>0</v>
      </c>
    </row>
    <row r="190" spans="1:8" ht="13.5" hidden="1" thickBot="1" x14ac:dyDescent="0.25">
      <c r="A190" s="192"/>
      <c r="B190" s="197"/>
      <c r="C190" s="194"/>
      <c r="D190" s="201"/>
      <c r="E190" s="202"/>
      <c r="F190" s="197"/>
      <c r="G190" s="27"/>
      <c r="H190" s="27">
        <f t="shared" si="2"/>
        <v>0</v>
      </c>
    </row>
    <row r="191" spans="1:8" ht="13.5" hidden="1" thickBot="1" x14ac:dyDescent="0.25">
      <c r="A191" s="192"/>
      <c r="B191" s="197"/>
      <c r="C191" s="194"/>
      <c r="D191" s="201"/>
      <c r="E191" s="202"/>
      <c r="F191" s="197"/>
      <c r="G191" s="27"/>
      <c r="H191" s="27">
        <f t="shared" si="2"/>
        <v>0</v>
      </c>
    </row>
    <row r="192" spans="1:8" ht="13.5" hidden="1" thickBot="1" x14ac:dyDescent="0.25">
      <c r="A192" s="192"/>
      <c r="B192" s="197"/>
      <c r="C192" s="194"/>
      <c r="D192" s="201"/>
      <c r="E192" s="202"/>
      <c r="F192" s="197"/>
      <c r="G192" s="27"/>
      <c r="H192" s="27">
        <f t="shared" si="2"/>
        <v>0</v>
      </c>
    </row>
    <row r="193" spans="1:8" ht="13.5" hidden="1" thickBot="1" x14ac:dyDescent="0.25">
      <c r="A193" s="192"/>
      <c r="B193" s="197"/>
      <c r="C193" s="194"/>
      <c r="D193" s="201"/>
      <c r="E193" s="202"/>
      <c r="F193" s="197"/>
      <c r="G193" s="27"/>
      <c r="H193" s="27">
        <f t="shared" si="2"/>
        <v>0</v>
      </c>
    </row>
    <row r="194" spans="1:8" ht="13.5" hidden="1" thickBot="1" x14ac:dyDescent="0.25">
      <c r="A194" s="192"/>
      <c r="B194" s="197"/>
      <c r="C194" s="194"/>
      <c r="D194" s="201"/>
      <c r="E194" s="202"/>
      <c r="F194" s="197"/>
      <c r="G194" s="27"/>
      <c r="H194" s="27">
        <f t="shared" si="2"/>
        <v>0</v>
      </c>
    </row>
    <row r="195" spans="1:8" ht="13.5" hidden="1" thickBot="1" x14ac:dyDescent="0.25">
      <c r="A195" s="192"/>
      <c r="B195" s="197"/>
      <c r="C195" s="194"/>
      <c r="D195" s="201"/>
      <c r="E195" s="202"/>
      <c r="F195" s="197"/>
      <c r="G195" s="27"/>
      <c r="H195" s="27">
        <f t="shared" si="2"/>
        <v>0</v>
      </c>
    </row>
    <row r="196" spans="1:8" ht="13.5" hidden="1" thickBot="1" x14ac:dyDescent="0.25">
      <c r="A196" s="192"/>
      <c r="B196" s="197"/>
      <c r="C196" s="194"/>
      <c r="D196" s="201"/>
      <c r="E196" s="202"/>
      <c r="F196" s="197"/>
      <c r="G196" s="27"/>
      <c r="H196" s="27">
        <f t="shared" si="2"/>
        <v>0</v>
      </c>
    </row>
    <row r="197" spans="1:8" ht="13.5" hidden="1" thickBot="1" x14ac:dyDescent="0.25">
      <c r="A197" s="192"/>
      <c r="B197" s="197"/>
      <c r="C197" s="194"/>
      <c r="D197" s="201"/>
      <c r="E197" s="202"/>
      <c r="F197" s="197"/>
      <c r="G197" s="27"/>
      <c r="H197" s="27">
        <f t="shared" si="2"/>
        <v>0</v>
      </c>
    </row>
    <row r="198" spans="1:8" ht="13.5" hidden="1" thickBot="1" x14ac:dyDescent="0.25">
      <c r="A198" s="192"/>
      <c r="B198" s="197"/>
      <c r="C198" s="194"/>
      <c r="D198" s="201"/>
      <c r="E198" s="202"/>
      <c r="F198" s="197"/>
      <c r="G198" s="27"/>
      <c r="H198" s="27">
        <f t="shared" si="2"/>
        <v>0</v>
      </c>
    </row>
    <row r="199" spans="1:8" ht="13.5" hidden="1" thickBot="1" x14ac:dyDescent="0.25">
      <c r="A199" s="192"/>
      <c r="B199" s="197"/>
      <c r="C199" s="194"/>
      <c r="D199" s="201"/>
      <c r="E199" s="202"/>
      <c r="F199" s="197"/>
      <c r="G199" s="27"/>
      <c r="H199" s="27">
        <f t="shared" ref="H199:H262" si="3">ROUND(D199*2*G199*E199,2)</f>
        <v>0</v>
      </c>
    </row>
    <row r="200" spans="1:8" ht="13.5" hidden="1" thickBot="1" x14ac:dyDescent="0.25">
      <c r="A200" s="192"/>
      <c r="B200" s="197"/>
      <c r="C200" s="194"/>
      <c r="D200" s="201"/>
      <c r="E200" s="202"/>
      <c r="F200" s="197"/>
      <c r="G200" s="27"/>
      <c r="H200" s="27">
        <f t="shared" si="3"/>
        <v>0</v>
      </c>
    </row>
    <row r="201" spans="1:8" ht="13.5" hidden="1" thickBot="1" x14ac:dyDescent="0.25">
      <c r="A201" s="192"/>
      <c r="B201" s="197"/>
      <c r="C201" s="194"/>
      <c r="D201" s="201"/>
      <c r="E201" s="202"/>
      <c r="F201" s="197"/>
      <c r="G201" s="27"/>
      <c r="H201" s="27">
        <f t="shared" si="3"/>
        <v>0</v>
      </c>
    </row>
    <row r="202" spans="1:8" ht="13.5" hidden="1" thickBot="1" x14ac:dyDescent="0.25">
      <c r="A202" s="192"/>
      <c r="B202" s="197"/>
      <c r="C202" s="194"/>
      <c r="D202" s="201"/>
      <c r="E202" s="202"/>
      <c r="F202" s="197"/>
      <c r="G202" s="27"/>
      <c r="H202" s="27">
        <f t="shared" si="3"/>
        <v>0</v>
      </c>
    </row>
    <row r="203" spans="1:8" ht="13.5" hidden="1" thickBot="1" x14ac:dyDescent="0.25">
      <c r="A203" s="192"/>
      <c r="B203" s="197"/>
      <c r="C203" s="194"/>
      <c r="D203" s="201"/>
      <c r="E203" s="202"/>
      <c r="F203" s="197"/>
      <c r="G203" s="27"/>
      <c r="H203" s="27">
        <f t="shared" si="3"/>
        <v>0</v>
      </c>
    </row>
    <row r="204" spans="1:8" ht="13.5" hidden="1" thickBot="1" x14ac:dyDescent="0.25">
      <c r="A204" s="192"/>
      <c r="B204" s="197"/>
      <c r="C204" s="194"/>
      <c r="D204" s="201"/>
      <c r="E204" s="202"/>
      <c r="F204" s="197"/>
      <c r="G204" s="27"/>
      <c r="H204" s="27">
        <f t="shared" si="3"/>
        <v>0</v>
      </c>
    </row>
    <row r="205" spans="1:8" ht="13.5" hidden="1" thickBot="1" x14ac:dyDescent="0.25">
      <c r="A205" s="192"/>
      <c r="B205" s="197"/>
      <c r="C205" s="194"/>
      <c r="D205" s="201"/>
      <c r="E205" s="202"/>
      <c r="F205" s="197"/>
      <c r="G205" s="27"/>
      <c r="H205" s="27">
        <f t="shared" si="3"/>
        <v>0</v>
      </c>
    </row>
    <row r="206" spans="1:8" ht="13.5" hidden="1" thickBot="1" x14ac:dyDescent="0.25">
      <c r="A206" s="192"/>
      <c r="B206" s="197"/>
      <c r="C206" s="194"/>
      <c r="D206" s="201"/>
      <c r="E206" s="202"/>
      <c r="F206" s="197"/>
      <c r="G206" s="27"/>
      <c r="H206" s="27">
        <f t="shared" si="3"/>
        <v>0</v>
      </c>
    </row>
    <row r="207" spans="1:8" ht="13.5" hidden="1" thickBot="1" x14ac:dyDescent="0.25">
      <c r="A207" s="192"/>
      <c r="B207" s="197"/>
      <c r="C207" s="194"/>
      <c r="D207" s="201"/>
      <c r="E207" s="202"/>
      <c r="F207" s="197"/>
      <c r="G207" s="27"/>
      <c r="H207" s="27">
        <f t="shared" si="3"/>
        <v>0</v>
      </c>
    </row>
    <row r="208" spans="1:8" ht="13.5" hidden="1" thickBot="1" x14ac:dyDescent="0.25">
      <c r="A208" s="192"/>
      <c r="B208" s="197"/>
      <c r="C208" s="194"/>
      <c r="D208" s="201"/>
      <c r="E208" s="202"/>
      <c r="F208" s="197"/>
      <c r="G208" s="27"/>
      <c r="H208" s="27">
        <f t="shared" si="3"/>
        <v>0</v>
      </c>
    </row>
    <row r="209" spans="1:8" ht="13.5" hidden="1" thickBot="1" x14ac:dyDescent="0.25">
      <c r="A209" s="192"/>
      <c r="B209" s="197"/>
      <c r="C209" s="194"/>
      <c r="D209" s="201"/>
      <c r="E209" s="202"/>
      <c r="F209" s="197"/>
      <c r="G209" s="27"/>
      <c r="H209" s="27">
        <f t="shared" si="3"/>
        <v>0</v>
      </c>
    </row>
    <row r="210" spans="1:8" ht="13.5" hidden="1" thickBot="1" x14ac:dyDescent="0.25">
      <c r="A210" s="192"/>
      <c r="B210" s="197"/>
      <c r="C210" s="194"/>
      <c r="D210" s="201"/>
      <c r="E210" s="202"/>
      <c r="F210" s="197"/>
      <c r="G210" s="27"/>
      <c r="H210" s="27">
        <f t="shared" si="3"/>
        <v>0</v>
      </c>
    </row>
    <row r="211" spans="1:8" ht="13.5" hidden="1" thickBot="1" x14ac:dyDescent="0.25">
      <c r="A211" s="192"/>
      <c r="B211" s="197"/>
      <c r="C211" s="194"/>
      <c r="D211" s="201"/>
      <c r="E211" s="202"/>
      <c r="F211" s="197"/>
      <c r="G211" s="27"/>
      <c r="H211" s="27">
        <f t="shared" si="3"/>
        <v>0</v>
      </c>
    </row>
    <row r="212" spans="1:8" ht="13.5" hidden="1" thickBot="1" x14ac:dyDescent="0.25">
      <c r="A212" s="192"/>
      <c r="B212" s="197"/>
      <c r="C212" s="194"/>
      <c r="D212" s="201"/>
      <c r="E212" s="202"/>
      <c r="F212" s="197"/>
      <c r="G212" s="27"/>
      <c r="H212" s="27">
        <f t="shared" si="3"/>
        <v>0</v>
      </c>
    </row>
    <row r="213" spans="1:8" ht="13.5" hidden="1" thickBot="1" x14ac:dyDescent="0.25">
      <c r="A213" s="192"/>
      <c r="B213" s="197"/>
      <c r="C213" s="194"/>
      <c r="D213" s="201"/>
      <c r="E213" s="202"/>
      <c r="F213" s="197"/>
      <c r="G213" s="27"/>
      <c r="H213" s="27">
        <f t="shared" si="3"/>
        <v>0</v>
      </c>
    </row>
    <row r="214" spans="1:8" ht="13.5" hidden="1" thickBot="1" x14ac:dyDescent="0.25">
      <c r="A214" s="192"/>
      <c r="B214" s="197"/>
      <c r="C214" s="194"/>
      <c r="D214" s="201"/>
      <c r="E214" s="202"/>
      <c r="F214" s="197"/>
      <c r="G214" s="27"/>
      <c r="H214" s="27">
        <f t="shared" si="3"/>
        <v>0</v>
      </c>
    </row>
    <row r="215" spans="1:8" ht="13.5" hidden="1" thickBot="1" x14ac:dyDescent="0.25">
      <c r="A215" s="192"/>
      <c r="B215" s="197"/>
      <c r="C215" s="194"/>
      <c r="D215" s="201"/>
      <c r="E215" s="202"/>
      <c r="F215" s="197"/>
      <c r="G215" s="27"/>
      <c r="H215" s="27">
        <f t="shared" si="3"/>
        <v>0</v>
      </c>
    </row>
    <row r="216" spans="1:8" ht="13.5" hidden="1" thickBot="1" x14ac:dyDescent="0.25">
      <c r="A216" s="192"/>
      <c r="B216" s="197"/>
      <c r="C216" s="194"/>
      <c r="D216" s="201"/>
      <c r="E216" s="202"/>
      <c r="F216" s="197"/>
      <c r="G216" s="27"/>
      <c r="H216" s="27">
        <f t="shared" si="3"/>
        <v>0</v>
      </c>
    </row>
    <row r="217" spans="1:8" ht="13.5" hidden="1" thickBot="1" x14ac:dyDescent="0.25">
      <c r="A217" s="192"/>
      <c r="B217" s="197"/>
      <c r="C217" s="194"/>
      <c r="D217" s="201"/>
      <c r="E217" s="202"/>
      <c r="F217" s="197"/>
      <c r="G217" s="27"/>
      <c r="H217" s="27">
        <f t="shared" si="3"/>
        <v>0</v>
      </c>
    </row>
    <row r="218" spans="1:8" ht="13.5" hidden="1" thickBot="1" x14ac:dyDescent="0.25">
      <c r="A218" s="192"/>
      <c r="B218" s="197"/>
      <c r="C218" s="194"/>
      <c r="D218" s="201"/>
      <c r="E218" s="202"/>
      <c r="F218" s="197"/>
      <c r="G218" s="27"/>
      <c r="H218" s="27">
        <f t="shared" si="3"/>
        <v>0</v>
      </c>
    </row>
    <row r="219" spans="1:8" ht="13.5" hidden="1" thickBot="1" x14ac:dyDescent="0.25">
      <c r="A219" s="192"/>
      <c r="B219" s="197"/>
      <c r="C219" s="194"/>
      <c r="D219" s="201"/>
      <c r="E219" s="202"/>
      <c r="F219" s="197"/>
      <c r="G219" s="27"/>
      <c r="H219" s="27">
        <f t="shared" si="3"/>
        <v>0</v>
      </c>
    </row>
    <row r="220" spans="1:8" ht="13.5" hidden="1" thickBot="1" x14ac:dyDescent="0.25">
      <c r="A220" s="192"/>
      <c r="B220" s="197"/>
      <c r="C220" s="194"/>
      <c r="D220" s="201"/>
      <c r="E220" s="202"/>
      <c r="F220" s="197"/>
      <c r="G220" s="27"/>
      <c r="H220" s="27">
        <f t="shared" si="3"/>
        <v>0</v>
      </c>
    </row>
    <row r="221" spans="1:8" ht="13.5" hidden="1" thickBot="1" x14ac:dyDescent="0.25">
      <c r="A221" s="192"/>
      <c r="B221" s="197"/>
      <c r="C221" s="194"/>
      <c r="D221" s="201"/>
      <c r="E221" s="202"/>
      <c r="F221" s="197"/>
      <c r="G221" s="27"/>
      <c r="H221" s="27">
        <f t="shared" si="3"/>
        <v>0</v>
      </c>
    </row>
    <row r="222" spans="1:8" ht="13.5" hidden="1" thickBot="1" x14ac:dyDescent="0.25">
      <c r="A222" s="192"/>
      <c r="B222" s="197"/>
      <c r="C222" s="194"/>
      <c r="D222" s="201"/>
      <c r="E222" s="202"/>
      <c r="F222" s="197"/>
      <c r="G222" s="27"/>
      <c r="H222" s="27">
        <f t="shared" si="3"/>
        <v>0</v>
      </c>
    </row>
    <row r="223" spans="1:8" ht="13.5" hidden="1" thickBot="1" x14ac:dyDescent="0.25">
      <c r="A223" s="192"/>
      <c r="B223" s="197"/>
      <c r="C223" s="194"/>
      <c r="D223" s="201"/>
      <c r="E223" s="202"/>
      <c r="F223" s="197"/>
      <c r="G223" s="27"/>
      <c r="H223" s="27">
        <f t="shared" si="3"/>
        <v>0</v>
      </c>
    </row>
    <row r="224" spans="1:8" ht="13.5" hidden="1" thickBot="1" x14ac:dyDescent="0.25">
      <c r="A224" s="192"/>
      <c r="B224" s="197"/>
      <c r="C224" s="194"/>
      <c r="D224" s="201"/>
      <c r="E224" s="202"/>
      <c r="F224" s="197"/>
      <c r="G224" s="27"/>
      <c r="H224" s="27">
        <f t="shared" si="3"/>
        <v>0</v>
      </c>
    </row>
    <row r="225" spans="1:8" ht="13.5" hidden="1" thickBot="1" x14ac:dyDescent="0.25">
      <c r="A225" s="192"/>
      <c r="B225" s="197"/>
      <c r="C225" s="194"/>
      <c r="D225" s="201"/>
      <c r="E225" s="202"/>
      <c r="F225" s="197"/>
      <c r="G225" s="27"/>
      <c r="H225" s="27">
        <f t="shared" si="3"/>
        <v>0</v>
      </c>
    </row>
    <row r="226" spans="1:8" ht="13.5" hidden="1" thickBot="1" x14ac:dyDescent="0.25">
      <c r="A226" s="192"/>
      <c r="B226" s="197"/>
      <c r="C226" s="194"/>
      <c r="D226" s="201"/>
      <c r="E226" s="202"/>
      <c r="F226" s="197"/>
      <c r="G226" s="27"/>
      <c r="H226" s="27">
        <f t="shared" si="3"/>
        <v>0</v>
      </c>
    </row>
    <row r="227" spans="1:8" ht="13.5" hidden="1" thickBot="1" x14ac:dyDescent="0.25">
      <c r="A227" s="192"/>
      <c r="B227" s="197"/>
      <c r="C227" s="194"/>
      <c r="D227" s="201"/>
      <c r="E227" s="202"/>
      <c r="F227" s="197"/>
      <c r="G227" s="27"/>
      <c r="H227" s="27">
        <f t="shared" si="3"/>
        <v>0</v>
      </c>
    </row>
    <row r="228" spans="1:8" ht="13.5" hidden="1" thickBot="1" x14ac:dyDescent="0.25">
      <c r="A228" s="192"/>
      <c r="B228" s="197"/>
      <c r="C228" s="194"/>
      <c r="D228" s="201"/>
      <c r="E228" s="202"/>
      <c r="F228" s="197"/>
      <c r="G228" s="27"/>
      <c r="H228" s="27">
        <f t="shared" si="3"/>
        <v>0</v>
      </c>
    </row>
    <row r="229" spans="1:8" ht="13.5" hidden="1" thickBot="1" x14ac:dyDescent="0.25">
      <c r="A229" s="192"/>
      <c r="B229" s="197"/>
      <c r="C229" s="194"/>
      <c r="D229" s="201"/>
      <c r="E229" s="202"/>
      <c r="F229" s="197"/>
      <c r="G229" s="27"/>
      <c r="H229" s="27">
        <f t="shared" si="3"/>
        <v>0</v>
      </c>
    </row>
    <row r="230" spans="1:8" ht="13.5" hidden="1" thickBot="1" x14ac:dyDescent="0.25">
      <c r="A230" s="192"/>
      <c r="B230" s="197"/>
      <c r="C230" s="194"/>
      <c r="D230" s="201"/>
      <c r="E230" s="202"/>
      <c r="F230" s="197"/>
      <c r="G230" s="27"/>
      <c r="H230" s="27">
        <f t="shared" si="3"/>
        <v>0</v>
      </c>
    </row>
    <row r="231" spans="1:8" ht="13.5" hidden="1" thickBot="1" x14ac:dyDescent="0.25">
      <c r="A231" s="192"/>
      <c r="B231" s="197"/>
      <c r="C231" s="194"/>
      <c r="D231" s="201"/>
      <c r="E231" s="202"/>
      <c r="F231" s="197"/>
      <c r="G231" s="27"/>
      <c r="H231" s="27">
        <f t="shared" si="3"/>
        <v>0</v>
      </c>
    </row>
    <row r="232" spans="1:8" ht="13.5" hidden="1" thickBot="1" x14ac:dyDescent="0.25">
      <c r="A232" s="192"/>
      <c r="B232" s="197"/>
      <c r="C232" s="194"/>
      <c r="D232" s="201"/>
      <c r="E232" s="202"/>
      <c r="F232" s="197"/>
      <c r="G232" s="27"/>
      <c r="H232" s="27">
        <f t="shared" si="3"/>
        <v>0</v>
      </c>
    </row>
    <row r="233" spans="1:8" ht="13.5" hidden="1" thickBot="1" x14ac:dyDescent="0.25">
      <c r="A233" s="192"/>
      <c r="B233" s="197"/>
      <c r="C233" s="194"/>
      <c r="D233" s="201"/>
      <c r="E233" s="202"/>
      <c r="F233" s="197"/>
      <c r="G233" s="27"/>
      <c r="H233" s="27">
        <f t="shared" si="3"/>
        <v>0</v>
      </c>
    </row>
    <row r="234" spans="1:8" ht="13.5" hidden="1" thickBot="1" x14ac:dyDescent="0.25">
      <c r="A234" s="192"/>
      <c r="B234" s="197"/>
      <c r="C234" s="194"/>
      <c r="D234" s="201"/>
      <c r="E234" s="202"/>
      <c r="F234" s="197"/>
      <c r="G234" s="27"/>
      <c r="H234" s="27">
        <f t="shared" si="3"/>
        <v>0</v>
      </c>
    </row>
    <row r="235" spans="1:8" ht="13.5" hidden="1" thickBot="1" x14ac:dyDescent="0.25">
      <c r="A235" s="192"/>
      <c r="B235" s="197"/>
      <c r="C235" s="194"/>
      <c r="D235" s="201"/>
      <c r="E235" s="202"/>
      <c r="F235" s="197"/>
      <c r="G235" s="27"/>
      <c r="H235" s="27">
        <f t="shared" si="3"/>
        <v>0</v>
      </c>
    </row>
    <row r="236" spans="1:8" ht="13.5" hidden="1" thickBot="1" x14ac:dyDescent="0.25">
      <c r="A236" s="192"/>
      <c r="B236" s="197"/>
      <c r="C236" s="194"/>
      <c r="D236" s="201"/>
      <c r="E236" s="202"/>
      <c r="F236" s="197"/>
      <c r="G236" s="27"/>
      <c r="H236" s="27">
        <f t="shared" si="3"/>
        <v>0</v>
      </c>
    </row>
    <row r="237" spans="1:8" ht="13.5" hidden="1" thickBot="1" x14ac:dyDescent="0.25">
      <c r="A237" s="192"/>
      <c r="B237" s="197"/>
      <c r="C237" s="194"/>
      <c r="D237" s="201"/>
      <c r="E237" s="202"/>
      <c r="F237" s="197"/>
      <c r="G237" s="27"/>
      <c r="H237" s="27">
        <f t="shared" si="3"/>
        <v>0</v>
      </c>
    </row>
    <row r="238" spans="1:8" ht="13.5" hidden="1" thickBot="1" x14ac:dyDescent="0.25">
      <c r="A238" s="192"/>
      <c r="B238" s="197"/>
      <c r="C238" s="194"/>
      <c r="D238" s="201"/>
      <c r="E238" s="202"/>
      <c r="F238" s="197"/>
      <c r="G238" s="27"/>
      <c r="H238" s="27">
        <f t="shared" si="3"/>
        <v>0</v>
      </c>
    </row>
    <row r="239" spans="1:8" ht="13.5" hidden="1" thickBot="1" x14ac:dyDescent="0.25">
      <c r="A239" s="192"/>
      <c r="B239" s="197"/>
      <c r="C239" s="194"/>
      <c r="D239" s="201"/>
      <c r="E239" s="202"/>
      <c r="F239" s="197"/>
      <c r="G239" s="27"/>
      <c r="H239" s="27">
        <f t="shared" si="3"/>
        <v>0</v>
      </c>
    </row>
    <row r="240" spans="1:8" ht="13.5" hidden="1" thickBot="1" x14ac:dyDescent="0.25">
      <c r="A240" s="192"/>
      <c r="B240" s="197"/>
      <c r="C240" s="194"/>
      <c r="D240" s="201"/>
      <c r="E240" s="202"/>
      <c r="F240" s="197"/>
      <c r="G240" s="27"/>
      <c r="H240" s="27">
        <f t="shared" si="3"/>
        <v>0</v>
      </c>
    </row>
    <row r="241" spans="1:8" ht="13.5" hidden="1" thickBot="1" x14ac:dyDescent="0.25">
      <c r="A241" s="192"/>
      <c r="B241" s="197"/>
      <c r="C241" s="194"/>
      <c r="D241" s="201"/>
      <c r="E241" s="202"/>
      <c r="F241" s="197"/>
      <c r="G241" s="27"/>
      <c r="H241" s="27">
        <f t="shared" si="3"/>
        <v>0</v>
      </c>
    </row>
    <row r="242" spans="1:8" ht="13.5" hidden="1" thickBot="1" x14ac:dyDescent="0.25">
      <c r="A242" s="192"/>
      <c r="B242" s="197"/>
      <c r="C242" s="194"/>
      <c r="D242" s="201"/>
      <c r="E242" s="202"/>
      <c r="F242" s="197"/>
      <c r="G242" s="27"/>
      <c r="H242" s="27">
        <f t="shared" si="3"/>
        <v>0</v>
      </c>
    </row>
    <row r="243" spans="1:8" ht="13.5" hidden="1" thickBot="1" x14ac:dyDescent="0.25">
      <c r="A243" s="192"/>
      <c r="B243" s="197"/>
      <c r="C243" s="194"/>
      <c r="D243" s="201"/>
      <c r="E243" s="202"/>
      <c r="F243" s="197"/>
      <c r="G243" s="27"/>
      <c r="H243" s="27">
        <f t="shared" si="3"/>
        <v>0</v>
      </c>
    </row>
    <row r="244" spans="1:8" ht="13.5" hidden="1" thickBot="1" x14ac:dyDescent="0.25">
      <c r="A244" s="192"/>
      <c r="B244" s="197"/>
      <c r="C244" s="194"/>
      <c r="D244" s="201"/>
      <c r="E244" s="202"/>
      <c r="F244" s="197"/>
      <c r="G244" s="27"/>
      <c r="H244" s="27">
        <f t="shared" si="3"/>
        <v>0</v>
      </c>
    </row>
    <row r="245" spans="1:8" ht="13.5" hidden="1" thickBot="1" x14ac:dyDescent="0.25">
      <c r="A245" s="192"/>
      <c r="B245" s="197"/>
      <c r="C245" s="194"/>
      <c r="D245" s="201"/>
      <c r="E245" s="202"/>
      <c r="F245" s="197"/>
      <c r="G245" s="27"/>
      <c r="H245" s="27">
        <f t="shared" si="3"/>
        <v>0</v>
      </c>
    </row>
    <row r="246" spans="1:8" ht="13.5" hidden="1" thickBot="1" x14ac:dyDescent="0.25">
      <c r="A246" s="192"/>
      <c r="B246" s="197"/>
      <c r="C246" s="194"/>
      <c r="D246" s="201"/>
      <c r="E246" s="202"/>
      <c r="F246" s="197"/>
      <c r="G246" s="27"/>
      <c r="H246" s="27">
        <f t="shared" si="3"/>
        <v>0</v>
      </c>
    </row>
    <row r="247" spans="1:8" ht="13.5" hidden="1" thickBot="1" x14ac:dyDescent="0.25">
      <c r="A247" s="192"/>
      <c r="B247" s="197"/>
      <c r="C247" s="194"/>
      <c r="D247" s="201"/>
      <c r="E247" s="202"/>
      <c r="F247" s="197"/>
      <c r="G247" s="27"/>
      <c r="H247" s="27">
        <f t="shared" si="3"/>
        <v>0</v>
      </c>
    </row>
    <row r="248" spans="1:8" ht="13.5" hidden="1" thickBot="1" x14ac:dyDescent="0.25">
      <c r="A248" s="192"/>
      <c r="B248" s="197"/>
      <c r="C248" s="194"/>
      <c r="D248" s="201"/>
      <c r="E248" s="202"/>
      <c r="F248" s="197"/>
      <c r="G248" s="27"/>
      <c r="H248" s="27">
        <f t="shared" si="3"/>
        <v>0</v>
      </c>
    </row>
    <row r="249" spans="1:8" ht="13.5" hidden="1" thickBot="1" x14ac:dyDescent="0.25">
      <c r="A249" s="192"/>
      <c r="B249" s="197"/>
      <c r="C249" s="194"/>
      <c r="D249" s="201"/>
      <c r="E249" s="202"/>
      <c r="F249" s="197"/>
      <c r="G249" s="27"/>
      <c r="H249" s="27">
        <f t="shared" si="3"/>
        <v>0</v>
      </c>
    </row>
    <row r="250" spans="1:8" ht="13.5" hidden="1" thickBot="1" x14ac:dyDescent="0.25">
      <c r="A250" s="192"/>
      <c r="B250" s="197"/>
      <c r="C250" s="194"/>
      <c r="D250" s="201"/>
      <c r="E250" s="202"/>
      <c r="F250" s="197"/>
      <c r="G250" s="27"/>
      <c r="H250" s="27">
        <f t="shared" si="3"/>
        <v>0</v>
      </c>
    </row>
    <row r="251" spans="1:8" ht="13.5" hidden="1" thickBot="1" x14ac:dyDescent="0.25">
      <c r="A251" s="192"/>
      <c r="B251" s="197"/>
      <c r="C251" s="194"/>
      <c r="D251" s="201"/>
      <c r="E251" s="202"/>
      <c r="F251" s="197"/>
      <c r="G251" s="27"/>
      <c r="H251" s="27">
        <f t="shared" si="3"/>
        <v>0</v>
      </c>
    </row>
    <row r="252" spans="1:8" ht="13.5" hidden="1" thickBot="1" x14ac:dyDescent="0.25">
      <c r="A252" s="192"/>
      <c r="B252" s="197"/>
      <c r="C252" s="194"/>
      <c r="D252" s="201"/>
      <c r="E252" s="202"/>
      <c r="F252" s="197"/>
      <c r="G252" s="27"/>
      <c r="H252" s="27">
        <f t="shared" si="3"/>
        <v>0</v>
      </c>
    </row>
    <row r="253" spans="1:8" ht="13.5" hidden="1" thickBot="1" x14ac:dyDescent="0.25">
      <c r="A253" s="192"/>
      <c r="B253" s="197"/>
      <c r="C253" s="194"/>
      <c r="D253" s="201"/>
      <c r="E253" s="202"/>
      <c r="F253" s="197"/>
      <c r="G253" s="27"/>
      <c r="H253" s="27">
        <f t="shared" si="3"/>
        <v>0</v>
      </c>
    </row>
    <row r="254" spans="1:8" ht="13.5" hidden="1" thickBot="1" x14ac:dyDescent="0.25">
      <c r="A254" s="192"/>
      <c r="B254" s="197"/>
      <c r="C254" s="194"/>
      <c r="D254" s="201"/>
      <c r="E254" s="202"/>
      <c r="F254" s="197"/>
      <c r="G254" s="27"/>
      <c r="H254" s="27">
        <f t="shared" si="3"/>
        <v>0</v>
      </c>
    </row>
    <row r="255" spans="1:8" ht="13.5" hidden="1" thickBot="1" x14ac:dyDescent="0.25">
      <c r="A255" s="192"/>
      <c r="B255" s="197"/>
      <c r="C255" s="194"/>
      <c r="D255" s="201"/>
      <c r="E255" s="202"/>
      <c r="F255" s="197"/>
      <c r="G255" s="27"/>
      <c r="H255" s="27">
        <f t="shared" si="3"/>
        <v>0</v>
      </c>
    </row>
    <row r="256" spans="1:8" ht="13.5" hidden="1" thickBot="1" x14ac:dyDescent="0.25">
      <c r="A256" s="192"/>
      <c r="B256" s="197"/>
      <c r="C256" s="194"/>
      <c r="D256" s="201"/>
      <c r="E256" s="202"/>
      <c r="F256" s="197"/>
      <c r="G256" s="27"/>
      <c r="H256" s="27">
        <f t="shared" si="3"/>
        <v>0</v>
      </c>
    </row>
    <row r="257" spans="1:8" ht="13.5" hidden="1" thickBot="1" x14ac:dyDescent="0.25">
      <c r="A257" s="192"/>
      <c r="B257" s="197"/>
      <c r="C257" s="194"/>
      <c r="D257" s="201"/>
      <c r="E257" s="202"/>
      <c r="F257" s="197"/>
      <c r="G257" s="27"/>
      <c r="H257" s="27">
        <f t="shared" si="3"/>
        <v>0</v>
      </c>
    </row>
    <row r="258" spans="1:8" ht="13.5" hidden="1" thickBot="1" x14ac:dyDescent="0.25">
      <c r="A258" s="192"/>
      <c r="B258" s="197"/>
      <c r="C258" s="194"/>
      <c r="D258" s="201"/>
      <c r="E258" s="202"/>
      <c r="F258" s="197"/>
      <c r="G258" s="27"/>
      <c r="H258" s="27">
        <f t="shared" si="3"/>
        <v>0</v>
      </c>
    </row>
    <row r="259" spans="1:8" ht="13.5" hidden="1" thickBot="1" x14ac:dyDescent="0.25">
      <c r="A259" s="192"/>
      <c r="B259" s="197"/>
      <c r="C259" s="194"/>
      <c r="D259" s="201"/>
      <c r="E259" s="202"/>
      <c r="F259" s="197"/>
      <c r="G259" s="27"/>
      <c r="H259" s="27">
        <f t="shared" si="3"/>
        <v>0</v>
      </c>
    </row>
    <row r="260" spans="1:8" ht="13.5" hidden="1" thickBot="1" x14ac:dyDescent="0.25">
      <c r="A260" s="192"/>
      <c r="B260" s="197"/>
      <c r="C260" s="194"/>
      <c r="D260" s="201"/>
      <c r="E260" s="202"/>
      <c r="F260" s="197"/>
      <c r="G260" s="27"/>
      <c r="H260" s="27">
        <f t="shared" si="3"/>
        <v>0</v>
      </c>
    </row>
    <row r="261" spans="1:8" ht="13.5" hidden="1" thickBot="1" x14ac:dyDescent="0.25">
      <c r="A261" s="192"/>
      <c r="B261" s="197"/>
      <c r="C261" s="194"/>
      <c r="D261" s="201"/>
      <c r="E261" s="202"/>
      <c r="F261" s="197"/>
      <c r="G261" s="27"/>
      <c r="H261" s="27">
        <f t="shared" si="3"/>
        <v>0</v>
      </c>
    </row>
    <row r="262" spans="1:8" ht="13.5" hidden="1" thickBot="1" x14ac:dyDescent="0.25">
      <c r="A262" s="192"/>
      <c r="B262" s="197"/>
      <c r="C262" s="194"/>
      <c r="D262" s="201"/>
      <c r="E262" s="202"/>
      <c r="F262" s="197"/>
      <c r="G262" s="27"/>
      <c r="H262" s="27">
        <f t="shared" si="3"/>
        <v>0</v>
      </c>
    </row>
    <row r="263" spans="1:8" ht="13.5" hidden="1" thickBot="1" x14ac:dyDescent="0.25">
      <c r="A263" s="192"/>
      <c r="B263" s="197"/>
      <c r="C263" s="194"/>
      <c r="D263" s="201"/>
      <c r="E263" s="202"/>
      <c r="F263" s="197"/>
      <c r="G263" s="27"/>
      <c r="H263" s="27">
        <f t="shared" ref="H263:H300" si="4">ROUND(D263*2*G263*E263,2)</f>
        <v>0</v>
      </c>
    </row>
    <row r="264" spans="1:8" ht="13.5" hidden="1" thickBot="1" x14ac:dyDescent="0.25">
      <c r="A264" s="192"/>
      <c r="B264" s="197"/>
      <c r="C264" s="194"/>
      <c r="D264" s="201"/>
      <c r="E264" s="202"/>
      <c r="F264" s="197"/>
      <c r="G264" s="27"/>
      <c r="H264" s="27">
        <f t="shared" si="4"/>
        <v>0</v>
      </c>
    </row>
    <row r="265" spans="1:8" ht="13.5" hidden="1" thickBot="1" x14ac:dyDescent="0.25">
      <c r="A265" s="192"/>
      <c r="B265" s="197"/>
      <c r="C265" s="194"/>
      <c r="D265" s="201"/>
      <c r="E265" s="202"/>
      <c r="F265" s="197"/>
      <c r="G265" s="27"/>
      <c r="H265" s="27">
        <f t="shared" si="4"/>
        <v>0</v>
      </c>
    </row>
    <row r="266" spans="1:8" ht="13.5" hidden="1" thickBot="1" x14ac:dyDescent="0.25">
      <c r="A266" s="192"/>
      <c r="B266" s="197"/>
      <c r="C266" s="194"/>
      <c r="D266" s="201"/>
      <c r="E266" s="202"/>
      <c r="F266" s="197"/>
      <c r="G266" s="27"/>
      <c r="H266" s="27">
        <f t="shared" si="4"/>
        <v>0</v>
      </c>
    </row>
    <row r="267" spans="1:8" ht="13.5" hidden="1" thickBot="1" x14ac:dyDescent="0.25">
      <c r="A267" s="192"/>
      <c r="B267" s="197"/>
      <c r="C267" s="194"/>
      <c r="D267" s="201"/>
      <c r="E267" s="202"/>
      <c r="F267" s="197"/>
      <c r="G267" s="27"/>
      <c r="H267" s="27">
        <f t="shared" si="4"/>
        <v>0</v>
      </c>
    </row>
    <row r="268" spans="1:8" ht="13.5" hidden="1" thickBot="1" x14ac:dyDescent="0.25">
      <c r="A268" s="192"/>
      <c r="B268" s="197"/>
      <c r="C268" s="194"/>
      <c r="D268" s="201"/>
      <c r="E268" s="202"/>
      <c r="F268" s="197"/>
      <c r="G268" s="27"/>
      <c r="H268" s="27">
        <f t="shared" si="4"/>
        <v>0</v>
      </c>
    </row>
    <row r="269" spans="1:8" ht="13.5" hidden="1" thickBot="1" x14ac:dyDescent="0.25">
      <c r="A269" s="192"/>
      <c r="B269" s="197"/>
      <c r="C269" s="194"/>
      <c r="D269" s="201"/>
      <c r="E269" s="202"/>
      <c r="F269" s="197"/>
      <c r="G269" s="27"/>
      <c r="H269" s="27">
        <f t="shared" si="4"/>
        <v>0</v>
      </c>
    </row>
    <row r="270" spans="1:8" ht="13.5" hidden="1" thickBot="1" x14ac:dyDescent="0.25">
      <c r="A270" s="192"/>
      <c r="B270" s="197"/>
      <c r="C270" s="194"/>
      <c r="D270" s="201"/>
      <c r="E270" s="202"/>
      <c r="F270" s="197"/>
      <c r="G270" s="27"/>
      <c r="H270" s="27">
        <f t="shared" si="4"/>
        <v>0</v>
      </c>
    </row>
    <row r="271" spans="1:8" ht="13.5" hidden="1" thickBot="1" x14ac:dyDescent="0.25">
      <c r="A271" s="192"/>
      <c r="B271" s="197"/>
      <c r="C271" s="194"/>
      <c r="D271" s="201"/>
      <c r="E271" s="202"/>
      <c r="F271" s="197"/>
      <c r="G271" s="27"/>
      <c r="H271" s="27">
        <f t="shared" si="4"/>
        <v>0</v>
      </c>
    </row>
    <row r="272" spans="1:8" ht="13.5" hidden="1" thickBot="1" x14ac:dyDescent="0.25">
      <c r="A272" s="192"/>
      <c r="B272" s="197"/>
      <c r="C272" s="194"/>
      <c r="D272" s="201"/>
      <c r="E272" s="202"/>
      <c r="F272" s="197"/>
      <c r="G272" s="27"/>
      <c r="H272" s="27">
        <f t="shared" si="4"/>
        <v>0</v>
      </c>
    </row>
    <row r="273" spans="1:8" ht="13.5" hidden="1" thickBot="1" x14ac:dyDescent="0.25">
      <c r="A273" s="192"/>
      <c r="B273" s="197"/>
      <c r="C273" s="194"/>
      <c r="D273" s="201"/>
      <c r="E273" s="202"/>
      <c r="F273" s="197"/>
      <c r="G273" s="27"/>
      <c r="H273" s="27">
        <f t="shared" si="4"/>
        <v>0</v>
      </c>
    </row>
    <row r="274" spans="1:8" ht="13.5" hidden="1" thickBot="1" x14ac:dyDescent="0.25">
      <c r="A274" s="192"/>
      <c r="B274" s="197"/>
      <c r="C274" s="194"/>
      <c r="D274" s="201"/>
      <c r="E274" s="202"/>
      <c r="F274" s="197"/>
      <c r="G274" s="27"/>
      <c r="H274" s="27">
        <f t="shared" si="4"/>
        <v>0</v>
      </c>
    </row>
    <row r="275" spans="1:8" ht="13.5" hidden="1" thickBot="1" x14ac:dyDescent="0.25">
      <c r="A275" s="192"/>
      <c r="B275" s="197"/>
      <c r="C275" s="194"/>
      <c r="D275" s="201"/>
      <c r="E275" s="202"/>
      <c r="F275" s="197"/>
      <c r="G275" s="27"/>
      <c r="H275" s="27">
        <f t="shared" si="4"/>
        <v>0</v>
      </c>
    </row>
    <row r="276" spans="1:8" ht="13.5" hidden="1" thickBot="1" x14ac:dyDescent="0.25">
      <c r="A276" s="192"/>
      <c r="B276" s="197"/>
      <c r="C276" s="194"/>
      <c r="D276" s="201"/>
      <c r="E276" s="202"/>
      <c r="F276" s="197"/>
      <c r="G276" s="27"/>
      <c r="H276" s="27">
        <f t="shared" si="4"/>
        <v>0</v>
      </c>
    </row>
    <row r="277" spans="1:8" ht="13.5" hidden="1" thickBot="1" x14ac:dyDescent="0.25">
      <c r="A277" s="192"/>
      <c r="B277" s="197"/>
      <c r="C277" s="194"/>
      <c r="D277" s="201"/>
      <c r="E277" s="202"/>
      <c r="F277" s="197"/>
      <c r="G277" s="27"/>
      <c r="H277" s="27">
        <f t="shared" si="4"/>
        <v>0</v>
      </c>
    </row>
    <row r="278" spans="1:8" ht="13.5" hidden="1" thickBot="1" x14ac:dyDescent="0.25">
      <c r="A278" s="192"/>
      <c r="B278" s="197"/>
      <c r="C278" s="194"/>
      <c r="D278" s="201"/>
      <c r="E278" s="202"/>
      <c r="F278" s="197"/>
      <c r="G278" s="27"/>
      <c r="H278" s="27">
        <f t="shared" si="4"/>
        <v>0</v>
      </c>
    </row>
    <row r="279" spans="1:8" ht="13.5" hidden="1" thickBot="1" x14ac:dyDescent="0.25">
      <c r="A279" s="192"/>
      <c r="B279" s="197"/>
      <c r="C279" s="194"/>
      <c r="D279" s="201"/>
      <c r="E279" s="202"/>
      <c r="F279" s="197"/>
      <c r="G279" s="27"/>
      <c r="H279" s="27">
        <f t="shared" si="4"/>
        <v>0</v>
      </c>
    </row>
    <row r="280" spans="1:8" ht="13.5" hidden="1" thickBot="1" x14ac:dyDescent="0.25">
      <c r="A280" s="192"/>
      <c r="B280" s="197"/>
      <c r="C280" s="194"/>
      <c r="D280" s="201"/>
      <c r="E280" s="202"/>
      <c r="F280" s="197"/>
      <c r="G280" s="27"/>
      <c r="H280" s="27">
        <f t="shared" si="4"/>
        <v>0</v>
      </c>
    </row>
    <row r="281" spans="1:8" ht="13.5" hidden="1" thickBot="1" x14ac:dyDescent="0.25">
      <c r="A281" s="192"/>
      <c r="B281" s="197"/>
      <c r="C281" s="194"/>
      <c r="D281" s="201"/>
      <c r="E281" s="202"/>
      <c r="F281" s="197"/>
      <c r="G281" s="27"/>
      <c r="H281" s="27">
        <f t="shared" si="4"/>
        <v>0</v>
      </c>
    </row>
    <row r="282" spans="1:8" ht="13.5" hidden="1" thickBot="1" x14ac:dyDescent="0.25">
      <c r="A282" s="192"/>
      <c r="B282" s="197"/>
      <c r="C282" s="194"/>
      <c r="D282" s="201"/>
      <c r="E282" s="202"/>
      <c r="F282" s="197"/>
      <c r="G282" s="27"/>
      <c r="H282" s="27">
        <f t="shared" si="4"/>
        <v>0</v>
      </c>
    </row>
    <row r="283" spans="1:8" ht="13.5" hidden="1" thickBot="1" x14ac:dyDescent="0.25">
      <c r="A283" s="192"/>
      <c r="B283" s="197"/>
      <c r="C283" s="194"/>
      <c r="D283" s="201"/>
      <c r="E283" s="202"/>
      <c r="F283" s="197"/>
      <c r="G283" s="27"/>
      <c r="H283" s="27">
        <f t="shared" si="4"/>
        <v>0</v>
      </c>
    </row>
    <row r="284" spans="1:8" ht="13.5" hidden="1" thickBot="1" x14ac:dyDescent="0.25">
      <c r="A284" s="192"/>
      <c r="B284" s="197"/>
      <c r="C284" s="194"/>
      <c r="D284" s="201"/>
      <c r="E284" s="202"/>
      <c r="F284" s="197"/>
      <c r="G284" s="27"/>
      <c r="H284" s="27">
        <f t="shared" si="4"/>
        <v>0</v>
      </c>
    </row>
    <row r="285" spans="1:8" ht="13.5" hidden="1" thickBot="1" x14ac:dyDescent="0.25">
      <c r="A285" s="192"/>
      <c r="B285" s="197"/>
      <c r="C285" s="194"/>
      <c r="D285" s="201"/>
      <c r="E285" s="202"/>
      <c r="F285" s="197"/>
      <c r="G285" s="27"/>
      <c r="H285" s="27">
        <f t="shared" si="4"/>
        <v>0</v>
      </c>
    </row>
    <row r="286" spans="1:8" ht="13.5" hidden="1" thickBot="1" x14ac:dyDescent="0.25">
      <c r="A286" s="192"/>
      <c r="B286" s="197"/>
      <c r="C286" s="194"/>
      <c r="D286" s="201"/>
      <c r="E286" s="202"/>
      <c r="F286" s="197"/>
      <c r="G286" s="27"/>
      <c r="H286" s="27">
        <f t="shared" si="4"/>
        <v>0</v>
      </c>
    </row>
    <row r="287" spans="1:8" ht="13.5" hidden="1" thickBot="1" x14ac:dyDescent="0.25">
      <c r="A287" s="192"/>
      <c r="B287" s="197"/>
      <c r="C287" s="194"/>
      <c r="D287" s="201"/>
      <c r="E287" s="202"/>
      <c r="F287" s="197"/>
      <c r="G287" s="27"/>
      <c r="H287" s="27">
        <f t="shared" si="4"/>
        <v>0</v>
      </c>
    </row>
    <row r="288" spans="1:8" ht="13.5" hidden="1" thickBot="1" x14ac:dyDescent="0.25">
      <c r="A288" s="192"/>
      <c r="B288" s="197"/>
      <c r="C288" s="194"/>
      <c r="D288" s="201"/>
      <c r="E288" s="202"/>
      <c r="F288" s="197"/>
      <c r="G288" s="27"/>
      <c r="H288" s="27">
        <f t="shared" si="4"/>
        <v>0</v>
      </c>
    </row>
    <row r="289" spans="1:8" ht="13.5" hidden="1" thickBot="1" x14ac:dyDescent="0.25">
      <c r="A289" s="192"/>
      <c r="B289" s="197"/>
      <c r="C289" s="194"/>
      <c r="D289" s="201"/>
      <c r="E289" s="202"/>
      <c r="F289" s="197"/>
      <c r="G289" s="27"/>
      <c r="H289" s="27">
        <f t="shared" si="4"/>
        <v>0</v>
      </c>
    </row>
    <row r="290" spans="1:8" ht="13.5" hidden="1" thickBot="1" x14ac:dyDescent="0.25">
      <c r="A290" s="192"/>
      <c r="B290" s="197"/>
      <c r="C290" s="194"/>
      <c r="D290" s="201"/>
      <c r="E290" s="202"/>
      <c r="F290" s="197"/>
      <c r="G290" s="27"/>
      <c r="H290" s="27">
        <f t="shared" si="4"/>
        <v>0</v>
      </c>
    </row>
    <row r="291" spans="1:8" ht="13.5" hidden="1" thickBot="1" x14ac:dyDescent="0.25">
      <c r="A291" s="192"/>
      <c r="B291" s="197"/>
      <c r="C291" s="194"/>
      <c r="D291" s="201"/>
      <c r="E291" s="202"/>
      <c r="F291" s="197"/>
      <c r="G291" s="27"/>
      <c r="H291" s="27">
        <f t="shared" si="4"/>
        <v>0</v>
      </c>
    </row>
    <row r="292" spans="1:8" ht="13.5" hidden="1" thickBot="1" x14ac:dyDescent="0.25">
      <c r="A292" s="192"/>
      <c r="B292" s="197"/>
      <c r="C292" s="194"/>
      <c r="D292" s="201"/>
      <c r="E292" s="202"/>
      <c r="F292" s="197"/>
      <c r="G292" s="27"/>
      <c r="H292" s="27">
        <f t="shared" si="4"/>
        <v>0</v>
      </c>
    </row>
    <row r="293" spans="1:8" ht="13.5" hidden="1" thickBot="1" x14ac:dyDescent="0.25">
      <c r="A293" s="192"/>
      <c r="B293" s="197"/>
      <c r="C293" s="194"/>
      <c r="D293" s="201"/>
      <c r="E293" s="202"/>
      <c r="F293" s="197"/>
      <c r="G293" s="27"/>
      <c r="H293" s="27">
        <f t="shared" si="4"/>
        <v>0</v>
      </c>
    </row>
    <row r="294" spans="1:8" ht="13.5" hidden="1" thickBot="1" x14ac:dyDescent="0.25">
      <c r="A294" s="192"/>
      <c r="B294" s="197"/>
      <c r="C294" s="194"/>
      <c r="D294" s="201"/>
      <c r="E294" s="202"/>
      <c r="F294" s="197"/>
      <c r="G294" s="27"/>
      <c r="H294" s="27">
        <f t="shared" si="4"/>
        <v>0</v>
      </c>
    </row>
    <row r="295" spans="1:8" ht="13.5" hidden="1" thickBot="1" x14ac:dyDescent="0.25">
      <c r="A295" s="192"/>
      <c r="B295" s="197"/>
      <c r="C295" s="194"/>
      <c r="D295" s="201"/>
      <c r="E295" s="202"/>
      <c r="F295" s="197"/>
      <c r="G295" s="27"/>
      <c r="H295" s="27">
        <f t="shared" si="4"/>
        <v>0</v>
      </c>
    </row>
    <row r="296" spans="1:8" ht="13.5" hidden="1" thickBot="1" x14ac:dyDescent="0.25">
      <c r="A296" s="192"/>
      <c r="B296" s="197"/>
      <c r="C296" s="194"/>
      <c r="D296" s="201"/>
      <c r="E296" s="202"/>
      <c r="F296" s="197"/>
      <c r="G296" s="27"/>
      <c r="H296" s="27">
        <f t="shared" si="4"/>
        <v>0</v>
      </c>
    </row>
    <row r="297" spans="1:8" ht="13.5" hidden="1" thickBot="1" x14ac:dyDescent="0.25">
      <c r="A297" s="192"/>
      <c r="B297" s="197"/>
      <c r="C297" s="194"/>
      <c r="D297" s="201"/>
      <c r="E297" s="202"/>
      <c r="F297" s="197"/>
      <c r="G297" s="27"/>
      <c r="H297" s="27">
        <f t="shared" si="4"/>
        <v>0</v>
      </c>
    </row>
    <row r="298" spans="1:8" ht="13.5" hidden="1" thickBot="1" x14ac:dyDescent="0.25">
      <c r="A298" s="192"/>
      <c r="B298" s="197"/>
      <c r="C298" s="194"/>
      <c r="D298" s="201"/>
      <c r="E298" s="202"/>
      <c r="F298" s="197"/>
      <c r="G298" s="27"/>
      <c r="H298" s="27">
        <f t="shared" si="4"/>
        <v>0</v>
      </c>
    </row>
    <row r="299" spans="1:8" ht="13.5" hidden="1" thickBot="1" x14ac:dyDescent="0.25">
      <c r="A299" s="192"/>
      <c r="B299" s="197"/>
      <c r="C299" s="194"/>
      <c r="D299" s="201"/>
      <c r="E299" s="202"/>
      <c r="F299" s="197"/>
      <c r="G299" s="27"/>
      <c r="H299" s="27">
        <f t="shared" si="4"/>
        <v>0</v>
      </c>
    </row>
    <row r="300" spans="1:8" ht="13.5" hidden="1" thickBot="1" x14ac:dyDescent="0.25">
      <c r="A300" s="199"/>
      <c r="B300" s="213"/>
      <c r="C300" s="214"/>
      <c r="D300" s="215"/>
      <c r="E300" s="216"/>
      <c r="F300" s="213"/>
      <c r="G300" s="217"/>
      <c r="H300" s="217">
        <f t="shared" si="4"/>
        <v>0</v>
      </c>
    </row>
    <row r="301" spans="1:8" ht="15.75" thickBot="1" x14ac:dyDescent="0.3">
      <c r="A301" s="218" t="s">
        <v>218</v>
      </c>
      <c r="B301" s="219"/>
      <c r="C301" s="220"/>
      <c r="D301" s="221">
        <f>SUM(D6:D300)</f>
        <v>235.86999999999998</v>
      </c>
      <c r="E301" s="221"/>
      <c r="F301" s="222"/>
      <c r="G301" s="223"/>
      <c r="H301" s="224">
        <f>SUM(H6:H300)</f>
        <v>0</v>
      </c>
    </row>
    <row r="302" spans="1:8" ht="15.75" x14ac:dyDescent="0.25">
      <c r="A302" s="155"/>
      <c r="B302" s="155"/>
      <c r="C302" s="225"/>
      <c r="D302" s="226"/>
      <c r="E302" s="226"/>
      <c r="G302" s="227"/>
      <c r="H302" s="226"/>
    </row>
    <row r="303" spans="1:8" x14ac:dyDescent="0.2">
      <c r="A303" s="12" t="s">
        <v>219</v>
      </c>
      <c r="C303" s="11"/>
      <c r="D303" s="11"/>
      <c r="E303" s="11"/>
    </row>
    <row r="304" spans="1:8" x14ac:dyDescent="0.2">
      <c r="A304" s="12" t="s">
        <v>220</v>
      </c>
      <c r="C304" s="12"/>
      <c r="D304" s="11"/>
      <c r="E304" s="11"/>
    </row>
    <row r="305" spans="1:8" x14ac:dyDescent="0.2">
      <c r="A305" s="12" t="s">
        <v>221</v>
      </c>
      <c r="C305" s="11"/>
      <c r="D305" s="11"/>
      <c r="E305" s="11"/>
    </row>
    <row r="306" spans="1:8" x14ac:dyDescent="0.2">
      <c r="A306" s="12" t="s">
        <v>222</v>
      </c>
      <c r="C306" s="11"/>
      <c r="D306" s="11"/>
      <c r="E306" s="11"/>
    </row>
    <row r="307" spans="1:8" x14ac:dyDescent="0.2">
      <c r="A307" s="12" t="s">
        <v>223</v>
      </c>
    </row>
    <row r="309" spans="1:8" s="229" customFormat="1" ht="20.100000000000001" customHeight="1" x14ac:dyDescent="0.2">
      <c r="A309" s="255" t="s">
        <v>237</v>
      </c>
      <c r="B309" s="255"/>
      <c r="C309" s="255"/>
      <c r="D309" s="255"/>
      <c r="E309" s="255"/>
      <c r="F309" s="255"/>
      <c r="G309" s="256">
        <f>H301</f>
        <v>0</v>
      </c>
      <c r="H309" s="257"/>
    </row>
    <row r="310" spans="1:8" s="229" customFormat="1" ht="44.25" customHeight="1" x14ac:dyDescent="0.2">
      <c r="A310" s="255" t="s">
        <v>238</v>
      </c>
      <c r="B310" s="255"/>
      <c r="C310" s="255"/>
      <c r="D310" s="255"/>
      <c r="E310" s="255"/>
      <c r="F310" s="255"/>
      <c r="G310" s="256">
        <f>G309*1.19</f>
        <v>0</v>
      </c>
      <c r="H310" s="257"/>
    </row>
    <row r="311" spans="1:8" s="229" customFormat="1" ht="15.75" x14ac:dyDescent="0.25">
      <c r="A311" s="230"/>
      <c r="B311" s="230"/>
      <c r="C311" s="231"/>
      <c r="D311" s="232"/>
      <c r="E311" s="230"/>
      <c r="F311" s="230"/>
      <c r="G311" s="230"/>
      <c r="H311" s="230"/>
    </row>
    <row r="312" spans="1:8" s="229" customFormat="1" ht="20.100000000000001" customHeight="1" x14ac:dyDescent="0.25">
      <c r="A312" s="245" t="s">
        <v>229</v>
      </c>
      <c r="B312" s="245"/>
      <c r="C312" s="245"/>
      <c r="D312" s="245"/>
      <c r="E312" s="245"/>
      <c r="F312" s="245"/>
      <c r="G312" s="246"/>
      <c r="H312" s="247"/>
    </row>
    <row r="313" spans="1:8" s="229" customFormat="1" ht="20.100000000000001" customHeight="1" x14ac:dyDescent="0.25">
      <c r="A313" s="245" t="s">
        <v>226</v>
      </c>
      <c r="B313" s="245"/>
      <c r="C313" s="245"/>
      <c r="D313" s="245"/>
      <c r="E313" s="245"/>
      <c r="F313" s="245"/>
      <c r="G313" s="246"/>
      <c r="H313" s="247"/>
    </row>
    <row r="314" spans="1:8" s="229" customFormat="1" ht="20.100000000000001" customHeight="1" x14ac:dyDescent="0.25">
      <c r="A314" s="245" t="s">
        <v>225</v>
      </c>
      <c r="B314" s="245"/>
      <c r="C314" s="245"/>
      <c r="D314" s="245"/>
      <c r="E314" s="245"/>
      <c r="F314" s="245"/>
      <c r="G314" s="246"/>
      <c r="H314" s="247"/>
    </row>
    <row r="315" spans="1:8" s="229" customFormat="1" ht="20.100000000000001" customHeight="1" x14ac:dyDescent="0.25">
      <c r="A315" s="245" t="s">
        <v>224</v>
      </c>
      <c r="B315" s="245"/>
      <c r="C315" s="245"/>
      <c r="D315" s="245"/>
      <c r="E315" s="245"/>
      <c r="F315" s="245"/>
      <c r="G315" s="246"/>
      <c r="H315" s="247"/>
    </row>
    <row r="316" spans="1:8" s="229" customFormat="1" ht="15" x14ac:dyDescent="0.25">
      <c r="A316" s="233"/>
      <c r="B316" s="234"/>
      <c r="C316" s="233"/>
      <c r="D316" s="235"/>
      <c r="E316" s="233"/>
      <c r="F316" s="233"/>
      <c r="G316" s="236"/>
      <c r="H316" s="233"/>
    </row>
    <row r="317" spans="1:8" s="229" customFormat="1" ht="16.5" thickBot="1" x14ac:dyDescent="0.3">
      <c r="A317" s="244"/>
      <c r="B317" s="244"/>
      <c r="C317" s="244"/>
      <c r="D317" s="244"/>
      <c r="E317" s="244"/>
      <c r="F317" s="244"/>
      <c r="G317" s="244"/>
      <c r="H317" s="244"/>
    </row>
    <row r="318" spans="1:8" s="229" customFormat="1" ht="15.75" x14ac:dyDescent="0.25">
      <c r="A318" s="1" t="s">
        <v>46</v>
      </c>
      <c r="B318" s="1"/>
      <c r="C318" s="1"/>
      <c r="D318" s="1"/>
      <c r="E318" s="1"/>
      <c r="F318" s="1"/>
      <c r="G318" s="1"/>
      <c r="H318" s="1"/>
    </row>
  </sheetData>
  <sheetProtection algorithmName="SHA-512" hashValue="kRMmq13WWyhNZBrGcGZp9Rq0PVwXnlqvhChuEzVnHGZLDzxgoc7D3abTr8TNLitFgfQwQrHMUWpIRvWcNXebKQ==" saltValue="RpFU5km0uKp7/LdYlPAhPw==" spinCount="100000" sheet="1" objects="1" scenarios="1"/>
  <mergeCells count="14">
    <mergeCell ref="G1:H1"/>
    <mergeCell ref="A309:F309"/>
    <mergeCell ref="G309:H309"/>
    <mergeCell ref="A310:F310"/>
    <mergeCell ref="G310:H310"/>
    <mergeCell ref="A315:F315"/>
    <mergeCell ref="G315:H315"/>
    <mergeCell ref="A317:H317"/>
    <mergeCell ref="A312:F312"/>
    <mergeCell ref="G312:H312"/>
    <mergeCell ref="A313:F313"/>
    <mergeCell ref="G313:H313"/>
    <mergeCell ref="A314:F314"/>
    <mergeCell ref="G314:H314"/>
  </mergeCells>
  <conditionalFormatting sqref="A317:H317">
    <cfRule type="cellIs" dxfId="2" priority="1" operator="equal">
      <formula>0</formula>
    </cfRule>
  </conditionalFormatting>
  <conditionalFormatting sqref="G309:H310">
    <cfRule type="cellIs" dxfId="1" priority="2" operator="equal">
      <formula>0</formula>
    </cfRule>
  </conditionalFormatting>
  <conditionalFormatting sqref="G312:H315">
    <cfRule type="cellIs" dxfId="0" priority="3" operator="equal">
      <formula>0</formula>
    </cfRule>
  </conditionalFormatting>
  <pageMargins left="0.86614173228346458" right="0.39370078740157483" top="0.59055118110236227" bottom="0.39370078740157483" header="0.35433070866141736" footer="0.51181102362204722"/>
  <pageSetup paperSize="9" orientation="portrait" r:id="rId1"/>
  <headerFooter alignWithMargins="0">
    <oddHeader>&amp;LLandratsamt Burgenlandkreis - Bauamt&amp;R&amp;P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Angebot - UHR, GR</vt:lpstr>
      <vt:lpstr>LV_ges</vt:lpstr>
      <vt:lpstr>Nebenangebot</vt:lpstr>
      <vt:lpstr>Grundreinigung</vt:lpstr>
      <vt:lpstr>Bedarfsreinigung WE</vt:lpstr>
      <vt:lpstr>Angebot - Glasreinigung</vt:lpstr>
      <vt:lpstr>'Angebot - Glasreinigung'!Druckbereich</vt:lpstr>
      <vt:lpstr>'Bedarfsreinigung WE'!Druckbereich</vt:lpstr>
      <vt:lpstr>LV_ges!Druckbereich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2026-01-29T12:26:14Z</dcterms:modified>
</cp:coreProperties>
</file>