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rektion_III\DIIIB14-AG141\1 _ Vergaben\5-Reinigung\HZA Köln Flughafen Köln Bonn 2026\04_VGU\"/>
    </mc:Choice>
  </mc:AlternateContent>
  <xr:revisionPtr revIDLastSave="0" documentId="13_ncr:1_{FEF8C77A-466A-4C95-A4E2-9B8F1C4F714E}" xr6:coauthVersionLast="36" xr6:coauthVersionMax="36" xr10:uidLastSave="{00000000-0000-0000-0000-000000000000}"/>
  <bookViews>
    <workbookView xWindow="0" yWindow="0" windowWidth="28800" windowHeight="13065" xr2:uid="{29964268-6EFB-40DF-AF36-076F3819E222}"/>
  </bookViews>
  <sheets>
    <sheet name="Glasflächen SG C_A" sheetId="2" r:id="rId1"/>
    <sheet name="Glasflächen Zollamt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3" l="1"/>
  <c r="E46" i="3" l="1"/>
  <c r="G46" i="3" s="1"/>
  <c r="E45" i="3"/>
  <c r="G45" i="3" s="1"/>
  <c r="E44" i="3"/>
  <c r="G44" i="3" s="1"/>
  <c r="E43" i="3"/>
  <c r="G43" i="3" s="1"/>
  <c r="E42" i="3"/>
  <c r="G42" i="3" s="1"/>
  <c r="E90" i="3" l="1"/>
  <c r="G64" i="3" l="1"/>
  <c r="E63" i="3"/>
  <c r="G63" i="3" s="1"/>
  <c r="E64" i="3"/>
  <c r="E55" i="3"/>
  <c r="G55" i="3" s="1"/>
  <c r="E14" i="3" l="1"/>
  <c r="E15" i="3"/>
  <c r="G15" i="3" s="1"/>
  <c r="G14" i="3" l="1"/>
  <c r="E13" i="3"/>
  <c r="G13" i="3" s="1"/>
  <c r="E12" i="3"/>
  <c r="G12" i="3" s="1"/>
  <c r="E11" i="3"/>
  <c r="G11" i="3" s="1"/>
  <c r="E10" i="3"/>
  <c r="G10" i="3" s="1"/>
  <c r="E9" i="3" l="1"/>
  <c r="G9" i="3" s="1"/>
  <c r="E8" i="3"/>
  <c r="G8" i="3" s="1"/>
  <c r="G41" i="2" l="1"/>
  <c r="G42" i="2"/>
  <c r="E41" i="2"/>
  <c r="E42" i="2"/>
  <c r="E43" i="2"/>
  <c r="G43" i="2" s="1"/>
  <c r="G40" i="2"/>
  <c r="E40" i="2"/>
  <c r="E16" i="2"/>
  <c r="G16" i="2" s="1"/>
  <c r="E44" i="2" l="1"/>
  <c r="G44" i="2"/>
  <c r="E32" i="2"/>
  <c r="E31" i="2"/>
  <c r="G31" i="2" s="1"/>
  <c r="G32" i="2"/>
  <c r="E33" i="2"/>
  <c r="G33" i="2" s="1"/>
  <c r="E34" i="2"/>
  <c r="G34" i="2" s="1"/>
  <c r="E35" i="2"/>
  <c r="G35" i="2" s="1"/>
  <c r="E85" i="3"/>
  <c r="E38" i="3"/>
  <c r="G38" i="3" s="1"/>
  <c r="E37" i="3"/>
  <c r="G37" i="3" s="1"/>
  <c r="E36" i="3"/>
  <c r="G36" i="3" s="1"/>
  <c r="E34" i="3"/>
  <c r="G34" i="3" s="1"/>
  <c r="E7" i="2" l="1"/>
  <c r="G7" i="2" s="1"/>
  <c r="E24" i="2"/>
  <c r="G24" i="2" s="1"/>
  <c r="E22" i="2"/>
  <c r="G22" i="2" s="1"/>
  <c r="E20" i="2"/>
  <c r="G20" i="2"/>
  <c r="E19" i="2"/>
  <c r="G19" i="2" s="1"/>
  <c r="E14" i="2"/>
  <c r="G14" i="2" s="1"/>
  <c r="E91" i="3" l="1"/>
  <c r="G91" i="3" s="1"/>
  <c r="E92" i="3"/>
  <c r="G92" i="3" s="1"/>
  <c r="G85" i="3"/>
  <c r="E76" i="3"/>
  <c r="G76" i="3" s="1"/>
  <c r="E77" i="3"/>
  <c r="G77" i="3" s="1"/>
  <c r="E78" i="3"/>
  <c r="G78" i="3" s="1"/>
  <c r="E79" i="3"/>
  <c r="G79" i="3" s="1"/>
  <c r="E70" i="3"/>
  <c r="G70" i="3" s="1"/>
  <c r="E69" i="3"/>
  <c r="G69" i="3" s="1"/>
  <c r="E62" i="3"/>
  <c r="G62" i="3" s="1"/>
  <c r="E53" i="3"/>
  <c r="G53" i="3" s="1"/>
  <c r="E54" i="3"/>
  <c r="G54" i="3" s="1"/>
  <c r="E56" i="3"/>
  <c r="G56" i="3" s="1"/>
  <c r="E33" i="3"/>
  <c r="G33" i="3" s="1"/>
  <c r="E35" i="3"/>
  <c r="G35" i="3" s="1"/>
  <c r="E39" i="3"/>
  <c r="G39" i="3" s="1"/>
  <c r="E40" i="3"/>
  <c r="G40" i="3" s="1"/>
  <c r="E41" i="3"/>
  <c r="G41" i="3" s="1"/>
  <c r="E47" i="3"/>
  <c r="G47" i="3" s="1"/>
  <c r="E26" i="3"/>
  <c r="G26" i="3" s="1"/>
  <c r="E27" i="3"/>
  <c r="G27" i="3" s="1"/>
  <c r="E22" i="3"/>
  <c r="G22" i="3" s="1"/>
  <c r="E23" i="3"/>
  <c r="G23" i="3" s="1"/>
  <c r="E24" i="3"/>
  <c r="G24" i="3" s="1"/>
  <c r="E25" i="3"/>
  <c r="G25" i="3" s="1"/>
  <c r="G90" i="3"/>
  <c r="E84" i="3"/>
  <c r="G84" i="3" s="1"/>
  <c r="E75" i="3"/>
  <c r="G75" i="3" s="1"/>
  <c r="E61" i="3"/>
  <c r="G61" i="3" s="1"/>
  <c r="E52" i="3"/>
  <c r="G52" i="3" s="1"/>
  <c r="E32" i="3"/>
  <c r="E21" i="3"/>
  <c r="G21" i="3" s="1"/>
  <c r="E16" i="3"/>
  <c r="G16" i="3" s="1"/>
  <c r="E7" i="3"/>
  <c r="G7" i="3" s="1"/>
  <c r="E6" i="3"/>
  <c r="G6" i="3" s="1"/>
  <c r="E5" i="3"/>
  <c r="G5" i="3" s="1"/>
  <c r="E4" i="3"/>
  <c r="E23" i="2"/>
  <c r="G23" i="2" s="1"/>
  <c r="E30" i="2"/>
  <c r="E15" i="2"/>
  <c r="G15" i="2" s="1"/>
  <c r="E17" i="2"/>
  <c r="G17" i="2" s="1"/>
  <c r="E18" i="2"/>
  <c r="G18" i="2" s="1"/>
  <c r="E21" i="2"/>
  <c r="G21" i="2" s="1"/>
  <c r="E25" i="2"/>
  <c r="G25" i="2" s="1"/>
  <c r="E12" i="2"/>
  <c r="G12" i="2" s="1"/>
  <c r="E13" i="2"/>
  <c r="G13" i="2" s="1"/>
  <c r="E5" i="2"/>
  <c r="G5" i="2" s="1"/>
  <c r="E6" i="2"/>
  <c r="G6" i="2" s="1"/>
  <c r="E8" i="2"/>
  <c r="G8" i="2" s="1"/>
  <c r="E9" i="2"/>
  <c r="G9" i="2" s="1"/>
  <c r="E10" i="2"/>
  <c r="G10" i="2" s="1"/>
  <c r="E11" i="2"/>
  <c r="G11" i="2" s="1"/>
  <c r="E4" i="2"/>
  <c r="G4" i="2" s="1"/>
  <c r="E56" i="2"/>
  <c r="E55" i="2"/>
  <c r="E50" i="2"/>
  <c r="G50" i="2" s="1"/>
  <c r="E49" i="2"/>
  <c r="G49" i="2" s="1"/>
  <c r="E48" i="2"/>
  <c r="G48" i="2" s="1"/>
  <c r="E36" i="2"/>
  <c r="G36" i="2" s="1"/>
  <c r="G4" i="3" l="1"/>
  <c r="C100" i="3"/>
  <c r="D100" i="3" s="1"/>
  <c r="E100" i="3" s="1"/>
  <c r="G30" i="2"/>
  <c r="G37" i="2" s="1"/>
  <c r="C64" i="2"/>
  <c r="D64" i="2" s="1"/>
  <c r="E64" i="2" s="1"/>
  <c r="G56" i="2"/>
  <c r="C63" i="2"/>
  <c r="C65" i="2" s="1"/>
  <c r="G71" i="3"/>
  <c r="E71" i="3"/>
  <c r="G28" i="3"/>
  <c r="E48" i="3"/>
  <c r="E65" i="3"/>
  <c r="E80" i="3"/>
  <c r="E86" i="3"/>
  <c r="G86" i="3"/>
  <c r="E93" i="3"/>
  <c r="G93" i="3"/>
  <c r="G17" i="3"/>
  <c r="G57" i="3"/>
  <c r="G65" i="3"/>
  <c r="E57" i="3"/>
  <c r="G32" i="3"/>
  <c r="G48" i="3" s="1"/>
  <c r="E28" i="3"/>
  <c r="E17" i="3"/>
  <c r="G26" i="2"/>
  <c r="E26" i="2"/>
  <c r="E37" i="2"/>
  <c r="E51" i="2"/>
  <c r="G51" i="2"/>
  <c r="G55" i="2"/>
  <c r="E57" i="2"/>
  <c r="E60" i="2" s="1"/>
  <c r="G57" i="2" l="1"/>
  <c r="G60" i="2" s="1"/>
  <c r="E96" i="3"/>
  <c r="G80" i="3"/>
  <c r="G96" i="3" s="1"/>
  <c r="C101" i="3" l="1"/>
  <c r="D99" i="3"/>
  <c r="D101" i="3" l="1"/>
  <c r="E99" i="3"/>
  <c r="E101" i="3" s="1"/>
  <c r="D63" i="2"/>
  <c r="D65" i="2" s="1"/>
  <c r="E63" i="2" l="1"/>
  <c r="E6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Simonsen, Leonie (HZA Köln - ZA Flughafen Köln/Bonn)</author>
  </authors>
  <commentList>
    <comment ref="B55" authorId="0" shapeId="0" xr:uid="{DF26C72B-C804-4FAC-8C05-D31D4C3BF7B5}">
      <text>
        <r>
          <rPr>
            <b/>
            <sz val="9"/>
            <color indexed="81"/>
            <rFont val="Segoe UI"/>
            <family val="2"/>
          </rPr>
          <t>Simonsen, Leonie (HZA Köln - ZA Flughafen Köln/Bonn):</t>
        </r>
        <r>
          <rPr>
            <sz val="9"/>
            <color indexed="81"/>
            <rFont val="Segoe UI"/>
            <family val="2"/>
          </rPr>
          <t xml:space="preserve">
noch ausmessen, Werte geschätzt</t>
        </r>
      </text>
    </comment>
    <comment ref="B56" authorId="0" shapeId="0" xr:uid="{E741EC60-9BF2-4594-893F-85D9DF840AE1}">
      <text>
        <r>
          <rPr>
            <b/>
            <sz val="9"/>
            <color indexed="81"/>
            <rFont val="Segoe UI"/>
            <charset val="1"/>
          </rPr>
          <t>Simonsen, Leonie (HZA Köln - ZA Flughafen Köln/Bonn):</t>
        </r>
        <r>
          <rPr>
            <sz val="9"/>
            <color indexed="81"/>
            <rFont val="Segoe UI"/>
            <charset val="1"/>
          </rPr>
          <t xml:space="preserve">
geschätzt</t>
        </r>
      </text>
    </comment>
  </commentList>
</comments>
</file>

<file path=xl/sharedStrings.xml><?xml version="1.0" encoding="utf-8"?>
<sst xmlns="http://schemas.openxmlformats.org/spreadsheetml/2006/main" count="433" uniqueCount="189">
  <si>
    <t>Beschreibung</t>
  </si>
  <si>
    <t>Maße in cm</t>
  </si>
  <si>
    <t>Fläche in m²</t>
  </si>
  <si>
    <t>Anzahl</t>
  </si>
  <si>
    <t xml:space="preserve">Glasflächen </t>
  </si>
  <si>
    <t>Beidseitige
Reinigung</t>
  </si>
  <si>
    <t>Nein</t>
  </si>
  <si>
    <t>Ja</t>
  </si>
  <si>
    <t>zu reinigende Fläche</t>
  </si>
  <si>
    <t>Fenster-/Glasfläche Gesamt</t>
  </si>
  <si>
    <t xml:space="preserve">Fläche beidseitig </t>
  </si>
  <si>
    <t>Turnus</t>
  </si>
  <si>
    <t>halbjährlich</t>
  </si>
  <si>
    <t>Grundfläche in m²</t>
  </si>
  <si>
    <t xml:space="preserve">Flächen einseitig </t>
  </si>
  <si>
    <t>Grundfläche</t>
  </si>
  <si>
    <t>Jährliche 
Reinigungsfläche</t>
  </si>
  <si>
    <t>Zu reinigende
 Fläche</t>
  </si>
  <si>
    <t>Fenster T1R20-026</t>
  </si>
  <si>
    <t>Fenster T1R027</t>
  </si>
  <si>
    <t>Fenster T1R028</t>
  </si>
  <si>
    <t>Fenster T1R033, 034, 037</t>
  </si>
  <si>
    <t>Schiebefenster T1R037</t>
  </si>
  <si>
    <t>Glastür T1R037</t>
  </si>
  <si>
    <t>Fenster T1R040</t>
  </si>
  <si>
    <t>Sichtfenster T1R036</t>
  </si>
  <si>
    <t>Sichtfenster T1R035</t>
  </si>
  <si>
    <t>Tür T1R040</t>
  </si>
  <si>
    <t>Sichtfenster T1R055B</t>
  </si>
  <si>
    <t>Fenster T1R065</t>
  </si>
  <si>
    <t>Fenster T1R067</t>
  </si>
  <si>
    <t>Fenster T1R068</t>
  </si>
  <si>
    <t>80 x 100</t>
  </si>
  <si>
    <t>150 x 200</t>
  </si>
  <si>
    <t xml:space="preserve">Terminal 1 Ebene 0 </t>
  </si>
  <si>
    <t>Terminal 1 Ebene 3</t>
  </si>
  <si>
    <t>Fenster T1R310-319</t>
  </si>
  <si>
    <t>Fenster T1R354-355</t>
  </si>
  <si>
    <t>Sichtfenster T1M018</t>
  </si>
  <si>
    <t>Fenster T2LA20</t>
  </si>
  <si>
    <t>Terminal 2 Abflugebene (Sicherheitsbereich)</t>
  </si>
  <si>
    <t>Terminal 2 Ankunftsebene</t>
  </si>
  <si>
    <t>Sichtfenster T2M138B</t>
  </si>
  <si>
    <t>SG C, SG A</t>
  </si>
  <si>
    <t>Zollamt Flughafen Köln/Bonn</t>
  </si>
  <si>
    <t>Fenster F1L103</t>
  </si>
  <si>
    <t>Fenster F1L108B</t>
  </si>
  <si>
    <t>Fenster F1L102, 109</t>
  </si>
  <si>
    <t>Fenster F1L112, 113A</t>
  </si>
  <si>
    <t>Kassenschalter F1L113A</t>
  </si>
  <si>
    <t xml:space="preserve">Fracht 1L, Erdgeschoss </t>
  </si>
  <si>
    <t>Fracht 1L, 1. OG</t>
  </si>
  <si>
    <t>Fracht 1B, 1. OG</t>
  </si>
  <si>
    <t>Fenster F1B101-105</t>
  </si>
  <si>
    <t>Fenster F1B109</t>
  </si>
  <si>
    <t>Fenster F1B110</t>
  </si>
  <si>
    <t>Fenster F1B137</t>
  </si>
  <si>
    <t>Fenster F1B138</t>
  </si>
  <si>
    <t>Fenster F1B139</t>
  </si>
  <si>
    <t>Fenster F1B140</t>
  </si>
  <si>
    <t>ZOL EG</t>
  </si>
  <si>
    <t>Fenster ZOL001, 002</t>
  </si>
  <si>
    <t>Fenster ZOL003, 005</t>
  </si>
  <si>
    <t>Fenster ZOL004</t>
  </si>
  <si>
    <t>Flurtür</t>
  </si>
  <si>
    <t>ZOL 1. OG</t>
  </si>
  <si>
    <t>Fenster ZOL102</t>
  </si>
  <si>
    <t>ZOL 2. OG</t>
  </si>
  <si>
    <t>ZOL 3. OG</t>
  </si>
  <si>
    <t>Fenster ZOL301-304</t>
  </si>
  <si>
    <t>Fenster ZOL305</t>
  </si>
  <si>
    <t>Fenster ZOL307</t>
  </si>
  <si>
    <t xml:space="preserve">Flurtür </t>
  </si>
  <si>
    <t>ZOL 4. OG</t>
  </si>
  <si>
    <t>Fenster ZOL402-409</t>
  </si>
  <si>
    <t>CBCC 2. OG (Cologne Bonn Business Center)</t>
  </si>
  <si>
    <t>133 x 202</t>
  </si>
  <si>
    <t>131,9 x 189,9</t>
  </si>
  <si>
    <t>109,7 x 162,3</t>
  </si>
  <si>
    <t>136,6 x 191,1</t>
  </si>
  <si>
    <t>139,3 x 191</t>
  </si>
  <si>
    <t>139,4 x 192,1</t>
  </si>
  <si>
    <t>138,2 x 197,5</t>
  </si>
  <si>
    <t>139,4 x 197,4</t>
  </si>
  <si>
    <t>139,5 x 192,3</t>
  </si>
  <si>
    <t>143 x 195,7</t>
  </si>
  <si>
    <t>179,1 x 203,6</t>
  </si>
  <si>
    <t>160,3 x 203,6</t>
  </si>
  <si>
    <t>164 x 146</t>
  </si>
  <si>
    <t>158 x 130</t>
  </si>
  <si>
    <t>173,5 x 146</t>
  </si>
  <si>
    <t>141 x 130</t>
  </si>
  <si>
    <t>157 x 146</t>
  </si>
  <si>
    <t>145 x 177</t>
  </si>
  <si>
    <t>400 x 180</t>
  </si>
  <si>
    <t>125 x 100</t>
  </si>
  <si>
    <t>173 x 180</t>
  </si>
  <si>
    <t>175 x 155</t>
  </si>
  <si>
    <t>184 x 157</t>
  </si>
  <si>
    <t>162 x 157</t>
  </si>
  <si>
    <t>181 x 157</t>
  </si>
  <si>
    <t>147 x 183</t>
  </si>
  <si>
    <t>Fenster T1R382</t>
  </si>
  <si>
    <t>121 x 121</t>
  </si>
  <si>
    <t>140 x 200</t>
  </si>
  <si>
    <t>360 x 170</t>
  </si>
  <si>
    <t>Kassenschalter T2LA04b</t>
  </si>
  <si>
    <t>Fenster T1R318</t>
  </si>
  <si>
    <t>Fenster T1R319</t>
  </si>
  <si>
    <t>40 x 123</t>
  </si>
  <si>
    <t>108,3 x 128,3</t>
  </si>
  <si>
    <t>55,9 x 123</t>
  </si>
  <si>
    <t>92,4 x 128,3</t>
  </si>
  <si>
    <t>160 x 155</t>
  </si>
  <si>
    <t>Fenster F1L101, 110, 111</t>
  </si>
  <si>
    <t>175 x 170</t>
  </si>
  <si>
    <t>175 x 78</t>
  </si>
  <si>
    <t>164 x 157</t>
  </si>
  <si>
    <t>179 x 195</t>
  </si>
  <si>
    <t>150 x 170</t>
  </si>
  <si>
    <t>125 x 170</t>
  </si>
  <si>
    <t>Fenster ZOL101, 103-107</t>
  </si>
  <si>
    <t>165 x 180</t>
  </si>
  <si>
    <t>Fenster ZOL201-208</t>
  </si>
  <si>
    <t>160 x 180</t>
  </si>
  <si>
    <t>175 x 180</t>
  </si>
  <si>
    <t>Fenster ZOL306, 308-310</t>
  </si>
  <si>
    <t>113 x 101</t>
  </si>
  <si>
    <t>91,5 x 101</t>
  </si>
  <si>
    <t>217,5 x 93,5</t>
  </si>
  <si>
    <t xml:space="preserve">Tür T1R040 Oberlicht </t>
  </si>
  <si>
    <t>99 x 195</t>
  </si>
  <si>
    <t>114,5 x 57</t>
  </si>
  <si>
    <t>Terminal 1 Abflugebene (Sicherheitsbereich)</t>
  </si>
  <si>
    <t>Glaswände T1E031D</t>
  </si>
  <si>
    <t>122 x 260</t>
  </si>
  <si>
    <t>Glaswand T1E031E</t>
  </si>
  <si>
    <t>62,5 x 260</t>
  </si>
  <si>
    <t>124 x 260</t>
  </si>
  <si>
    <t>Glastür T1E031E</t>
  </si>
  <si>
    <t>114 x 255</t>
  </si>
  <si>
    <t>94 x 123,5</t>
  </si>
  <si>
    <t>156 x 236</t>
  </si>
  <si>
    <t>140 x 142</t>
  </si>
  <si>
    <t>156 x 77</t>
  </si>
  <si>
    <t>173 x 236</t>
  </si>
  <si>
    <t>185 x 67</t>
  </si>
  <si>
    <t>180 x 73</t>
  </si>
  <si>
    <t>F1L005 Glasscheibe Dusche</t>
  </si>
  <si>
    <t>F1L005, F1L007A Glastüre Dusche</t>
  </si>
  <si>
    <t>ja</t>
  </si>
  <si>
    <t>F1L007A Glasscheibe Dusche</t>
  </si>
  <si>
    <t>185 x 43,5</t>
  </si>
  <si>
    <t>nein</t>
  </si>
  <si>
    <t>145 x 236</t>
  </si>
  <si>
    <t>F1L008</t>
  </si>
  <si>
    <t>156 x 142</t>
  </si>
  <si>
    <t>173 x 77</t>
  </si>
  <si>
    <t>F1L002, F1L010</t>
  </si>
  <si>
    <t>118 x 164</t>
  </si>
  <si>
    <t>F1L014A Zwischentür</t>
  </si>
  <si>
    <t>F1L012</t>
  </si>
  <si>
    <t>151 x 236</t>
  </si>
  <si>
    <t>F1L002, F1L008, F1L010, F1L012</t>
  </si>
  <si>
    <t>F1L002, F1L009, F1L012</t>
  </si>
  <si>
    <t>163 x 126</t>
  </si>
  <si>
    <t>Flurtüren</t>
  </si>
  <si>
    <t>83,5 x 187,5</t>
  </si>
  <si>
    <t>Flurtür Oberlicht</t>
  </si>
  <si>
    <t>168 x 35</t>
  </si>
  <si>
    <t>Flurür Oberlicht</t>
  </si>
  <si>
    <t>135 x 175</t>
  </si>
  <si>
    <t>143 x 175</t>
  </si>
  <si>
    <t>122 x 160</t>
  </si>
  <si>
    <t>40 x 160</t>
  </si>
  <si>
    <t>68,5 x 160</t>
  </si>
  <si>
    <t>0,68 x 0,68</t>
  </si>
  <si>
    <t>Schiebefenster T2R107</t>
  </si>
  <si>
    <t>140 x 128,5</t>
  </si>
  <si>
    <t>158 x 128,5</t>
  </si>
  <si>
    <t>174,5 x 146</t>
  </si>
  <si>
    <t>128,5 x 128,5</t>
  </si>
  <si>
    <t>134 x 130</t>
  </si>
  <si>
    <t>F1L0T1/F1L1T1 Glastüren</t>
  </si>
  <si>
    <t>97 x 206</t>
  </si>
  <si>
    <t>Fenster CSC218, 246, 247, 249, 257, 259, 261, 262, 263</t>
  </si>
  <si>
    <t>Fenster T2LA04-04c</t>
  </si>
  <si>
    <t>300 x 150</t>
  </si>
  <si>
    <t>150 x 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</si>
</sst>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2" fontId="0" fillId="0" borderId="0" xfId="0" applyNumberForma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 wrapText="1"/>
      <protection locked="0"/>
    </xf>
    <xf numFmtId="0" fontId="0" fillId="0" borderId="9" xfId="0" applyFont="1" applyBorder="1" applyProtection="1">
      <protection locked="0"/>
    </xf>
    <xf numFmtId="2" fontId="0" fillId="0" borderId="0" xfId="0" applyNumberFormat="1" applyAlignment="1" applyProtection="1">
      <alignment horizontal="right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right" vertical="center" wrapText="1"/>
    </xf>
    <xf numFmtId="2" fontId="1" fillId="0" borderId="0" xfId="0" applyNumberFormat="1" applyFont="1" applyAlignment="1" applyProtection="1">
      <alignment horizontal="center"/>
    </xf>
    <xf numFmtId="0" fontId="2" fillId="0" borderId="2" xfId="0" applyFont="1" applyBorder="1" applyAlignment="1" applyProtection="1">
      <alignment horizontal="right" vertical="center" wrapText="1"/>
    </xf>
    <xf numFmtId="2" fontId="2" fillId="0" borderId="8" xfId="0" applyNumberFormat="1" applyFont="1" applyFill="1" applyBorder="1" applyAlignment="1" applyProtection="1">
      <alignment horizontal="right" vertical="center" wrapText="1"/>
    </xf>
    <xf numFmtId="2" fontId="2" fillId="0" borderId="0" xfId="0" applyNumberFormat="1" applyFont="1" applyBorder="1" applyAlignment="1" applyProtection="1">
      <alignment horizontal="right" vertical="center" wrapText="1"/>
    </xf>
    <xf numFmtId="2" fontId="1" fillId="0" borderId="0" xfId="0" applyNumberFormat="1" applyFont="1" applyProtection="1"/>
    <xf numFmtId="0" fontId="0" fillId="0" borderId="0" xfId="0" applyProtection="1"/>
    <xf numFmtId="2" fontId="1" fillId="0" borderId="2" xfId="0" applyNumberFormat="1" applyFont="1" applyBorder="1" applyAlignment="1" applyProtection="1">
      <alignment horizontal="center"/>
    </xf>
    <xf numFmtId="2" fontId="0" fillId="0" borderId="9" xfId="0" applyNumberFormat="1" applyFont="1" applyBorder="1" applyProtection="1"/>
    <xf numFmtId="0" fontId="0" fillId="0" borderId="9" xfId="0" applyBorder="1" applyProtection="1"/>
    <xf numFmtId="2" fontId="0" fillId="0" borderId="9" xfId="0" applyNumberFormat="1" applyBorder="1" applyProtection="1"/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 wrapText="1"/>
    </xf>
    <xf numFmtId="2" fontId="2" fillId="0" borderId="0" xfId="0" applyNumberFormat="1" applyFont="1" applyFill="1" applyBorder="1" applyAlignment="1" applyProtection="1">
      <alignment horizontal="right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justify" vertical="center" wrapText="1"/>
      <protection locked="0"/>
    </xf>
    <xf numFmtId="0" fontId="4" fillId="3" borderId="0" xfId="0" applyFont="1" applyFill="1" applyProtection="1"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right" vertical="center" wrapText="1"/>
    </xf>
    <xf numFmtId="0" fontId="2" fillId="0" borderId="3" xfId="0" applyFont="1" applyFill="1" applyBorder="1" applyAlignment="1" applyProtection="1">
      <alignment horizontal="justify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4" borderId="0" xfId="0" applyFont="1" applyFill="1" applyProtection="1"/>
    <xf numFmtId="0" fontId="2" fillId="0" borderId="2" xfId="0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9C46-935F-45CE-87DB-FDEFE8D8F00E}">
  <dimension ref="A1:G65"/>
  <sheetViews>
    <sheetView tabSelected="1" workbookViewId="0">
      <selection activeCell="G9" sqref="G9"/>
    </sheetView>
  </sheetViews>
  <sheetFormatPr baseColWidth="10" defaultRowHeight="15" x14ac:dyDescent="0.25"/>
  <cols>
    <col min="1" max="1" width="25.5703125" style="2" bestFit="1" customWidth="1"/>
    <col min="2" max="2" width="18" style="2" customWidth="1"/>
    <col min="3" max="3" width="15.28515625" style="2" customWidth="1"/>
    <col min="4" max="4" width="11.42578125" style="2"/>
    <col min="5" max="5" width="18.5703125" style="2" customWidth="1"/>
    <col min="6" max="16384" width="11.42578125" style="2"/>
  </cols>
  <sheetData>
    <row r="1" spans="1:7" ht="18.75" x14ac:dyDescent="0.3">
      <c r="A1" s="43" t="s">
        <v>4</v>
      </c>
      <c r="B1" s="43" t="s">
        <v>43</v>
      </c>
      <c r="C1" s="1"/>
    </row>
    <row r="2" spans="1:7" ht="16.5" thickBot="1" x14ac:dyDescent="0.3">
      <c r="A2" s="42" t="s">
        <v>34</v>
      </c>
      <c r="B2" s="1"/>
      <c r="C2" s="1" t="s">
        <v>12</v>
      </c>
    </row>
    <row r="3" spans="1:7" ht="45.75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13</v>
      </c>
      <c r="F3" s="3" t="s">
        <v>5</v>
      </c>
      <c r="G3" s="4" t="s">
        <v>8</v>
      </c>
    </row>
    <row r="4" spans="1:7" ht="15.75" thickBot="1" x14ac:dyDescent="0.3">
      <c r="A4" s="5" t="s">
        <v>18</v>
      </c>
      <c r="B4" s="6" t="s">
        <v>104</v>
      </c>
      <c r="C4" s="6">
        <v>2.8</v>
      </c>
      <c r="D4" s="6">
        <v>10</v>
      </c>
      <c r="E4" s="7">
        <f>C4*D4</f>
        <v>28</v>
      </c>
      <c r="F4" s="3" t="s">
        <v>6</v>
      </c>
      <c r="G4" s="27">
        <f>E4</f>
        <v>28</v>
      </c>
    </row>
    <row r="5" spans="1:7" ht="15.75" thickBot="1" x14ac:dyDescent="0.3">
      <c r="A5" s="5" t="s">
        <v>19</v>
      </c>
      <c r="B5" s="6" t="s">
        <v>85</v>
      </c>
      <c r="C5" s="6">
        <v>2.8239999999999998</v>
      </c>
      <c r="D5" s="6">
        <v>2</v>
      </c>
      <c r="E5" s="7">
        <f t="shared" ref="E5:E25" si="0">C5*D5</f>
        <v>5.6479999999999997</v>
      </c>
      <c r="F5" s="3" t="s">
        <v>6</v>
      </c>
      <c r="G5" s="27">
        <f t="shared" ref="G5:G8" si="1">E5</f>
        <v>5.6479999999999997</v>
      </c>
    </row>
    <row r="6" spans="1:7" ht="15.75" thickBot="1" x14ac:dyDescent="0.3">
      <c r="A6" s="5" t="s">
        <v>20</v>
      </c>
      <c r="B6" s="6" t="s">
        <v>86</v>
      </c>
      <c r="C6" s="6">
        <v>3.6469999999999998</v>
      </c>
      <c r="D6" s="6">
        <v>1</v>
      </c>
      <c r="E6" s="7">
        <f t="shared" si="0"/>
        <v>3.6469999999999998</v>
      </c>
      <c r="F6" s="3" t="s">
        <v>6</v>
      </c>
      <c r="G6" s="27">
        <f t="shared" si="1"/>
        <v>3.6469999999999998</v>
      </c>
    </row>
    <row r="7" spans="1:7" ht="15.75" thickBot="1" x14ac:dyDescent="0.3">
      <c r="A7" s="5" t="s">
        <v>20</v>
      </c>
      <c r="B7" s="6" t="s">
        <v>87</v>
      </c>
      <c r="C7" s="6">
        <v>3.2639999999999998</v>
      </c>
      <c r="D7" s="6">
        <v>1</v>
      </c>
      <c r="E7" s="7">
        <f t="shared" si="0"/>
        <v>3.2639999999999998</v>
      </c>
      <c r="F7" s="3" t="s">
        <v>6</v>
      </c>
      <c r="G7" s="27">
        <f t="shared" si="1"/>
        <v>3.2639999999999998</v>
      </c>
    </row>
    <row r="8" spans="1:7" ht="15.75" thickBot="1" x14ac:dyDescent="0.3">
      <c r="A8" s="5" t="s">
        <v>21</v>
      </c>
      <c r="B8" s="6" t="s">
        <v>33</v>
      </c>
      <c r="C8" s="6">
        <v>3</v>
      </c>
      <c r="D8" s="6">
        <v>7</v>
      </c>
      <c r="E8" s="7">
        <f t="shared" si="0"/>
        <v>21</v>
      </c>
      <c r="F8" s="3" t="s">
        <v>6</v>
      </c>
      <c r="G8" s="27">
        <f t="shared" si="1"/>
        <v>21</v>
      </c>
    </row>
    <row r="9" spans="1:7" ht="15.75" thickBot="1" x14ac:dyDescent="0.3">
      <c r="A9" s="5" t="s">
        <v>26</v>
      </c>
      <c r="B9" s="6" t="s">
        <v>127</v>
      </c>
      <c r="C9" s="6">
        <v>1.1399999999999999</v>
      </c>
      <c r="D9" s="6">
        <v>2</v>
      </c>
      <c r="E9" s="7">
        <f t="shared" si="0"/>
        <v>2.2799999999999998</v>
      </c>
      <c r="F9" s="3" t="s">
        <v>7</v>
      </c>
      <c r="G9" s="27">
        <f>E9*2</f>
        <v>4.5599999999999996</v>
      </c>
    </row>
    <row r="10" spans="1:7" ht="15.75" thickBot="1" x14ac:dyDescent="0.3">
      <c r="A10" s="5" t="s">
        <v>25</v>
      </c>
      <c r="B10" s="50" t="s">
        <v>128</v>
      </c>
      <c r="C10" s="50">
        <v>0.92400000000000004</v>
      </c>
      <c r="D10" s="50">
        <v>2</v>
      </c>
      <c r="E10" s="7">
        <f t="shared" si="0"/>
        <v>1.8480000000000001</v>
      </c>
      <c r="F10" s="3" t="s">
        <v>7</v>
      </c>
      <c r="G10" s="27">
        <f t="shared" ref="G10:G12" si="2">E10*2</f>
        <v>3.6960000000000002</v>
      </c>
    </row>
    <row r="11" spans="1:7" ht="15.75" thickBot="1" x14ac:dyDescent="0.3">
      <c r="A11" s="5" t="s">
        <v>22</v>
      </c>
      <c r="B11" s="50" t="s">
        <v>32</v>
      </c>
      <c r="C11" s="50">
        <v>0.8</v>
      </c>
      <c r="D11" s="50">
        <v>1</v>
      </c>
      <c r="E11" s="7">
        <f t="shared" si="0"/>
        <v>0.8</v>
      </c>
      <c r="F11" s="3" t="s">
        <v>7</v>
      </c>
      <c r="G11" s="27">
        <f t="shared" si="2"/>
        <v>1.6</v>
      </c>
    </row>
    <row r="12" spans="1:7" ht="15.75" thickBot="1" x14ac:dyDescent="0.3">
      <c r="A12" s="5" t="s">
        <v>23</v>
      </c>
      <c r="B12" s="50" t="s">
        <v>129</v>
      </c>
      <c r="C12" s="50">
        <v>2.0339999999999998</v>
      </c>
      <c r="D12" s="50">
        <v>1</v>
      </c>
      <c r="E12" s="7">
        <f t="shared" si="0"/>
        <v>2.0339999999999998</v>
      </c>
      <c r="F12" s="3" t="s">
        <v>7</v>
      </c>
      <c r="G12" s="27">
        <f t="shared" si="2"/>
        <v>4.0679999999999996</v>
      </c>
    </row>
    <row r="13" spans="1:7" ht="15.75" thickBot="1" x14ac:dyDescent="0.3">
      <c r="A13" s="5" t="s">
        <v>24</v>
      </c>
      <c r="B13" s="6" t="s">
        <v>76</v>
      </c>
      <c r="C13" s="6">
        <v>2.6869999999999998</v>
      </c>
      <c r="D13" s="6">
        <v>1</v>
      </c>
      <c r="E13" s="7">
        <f t="shared" si="0"/>
        <v>2.6869999999999998</v>
      </c>
      <c r="F13" s="3" t="s">
        <v>6</v>
      </c>
      <c r="G13" s="27">
        <f>E13</f>
        <v>2.6869999999999998</v>
      </c>
    </row>
    <row r="14" spans="1:7" ht="15.75" thickBot="1" x14ac:dyDescent="0.3">
      <c r="A14" s="5" t="s">
        <v>24</v>
      </c>
      <c r="B14" s="6" t="s">
        <v>77</v>
      </c>
      <c r="C14" s="6">
        <v>2.5049999999999999</v>
      </c>
      <c r="D14" s="6">
        <v>1</v>
      </c>
      <c r="E14" s="7">
        <f t="shared" si="0"/>
        <v>2.5049999999999999</v>
      </c>
      <c r="F14" s="3" t="s">
        <v>6</v>
      </c>
      <c r="G14" s="27">
        <f>E14</f>
        <v>2.5049999999999999</v>
      </c>
    </row>
    <row r="15" spans="1:7" ht="15.75" thickBot="1" x14ac:dyDescent="0.3">
      <c r="A15" s="5" t="s">
        <v>27</v>
      </c>
      <c r="B15" s="50" t="s">
        <v>131</v>
      </c>
      <c r="C15" s="50">
        <v>1.9305000000000001</v>
      </c>
      <c r="D15" s="50">
        <v>1</v>
      </c>
      <c r="E15" s="7">
        <f t="shared" si="0"/>
        <v>1.9305000000000001</v>
      </c>
      <c r="F15" s="3" t="s">
        <v>6</v>
      </c>
      <c r="G15" s="27">
        <f>E15</f>
        <v>1.9305000000000001</v>
      </c>
    </row>
    <row r="16" spans="1:7" ht="15.75" thickBot="1" x14ac:dyDescent="0.3">
      <c r="A16" s="5" t="s">
        <v>130</v>
      </c>
      <c r="B16" s="50" t="s">
        <v>132</v>
      </c>
      <c r="C16" s="50">
        <v>0.65300000000000002</v>
      </c>
      <c r="D16" s="50">
        <v>1</v>
      </c>
      <c r="E16" s="7">
        <f t="shared" si="0"/>
        <v>0.65300000000000002</v>
      </c>
      <c r="F16" s="3" t="s">
        <v>6</v>
      </c>
      <c r="G16" s="27">
        <f>E16</f>
        <v>0.65300000000000002</v>
      </c>
    </row>
    <row r="17" spans="1:7" ht="15.75" thickBot="1" x14ac:dyDescent="0.3">
      <c r="A17" s="5" t="s">
        <v>28</v>
      </c>
      <c r="B17" s="50" t="s">
        <v>176</v>
      </c>
      <c r="C17" s="50">
        <v>0.46200000000000002</v>
      </c>
      <c r="D17" s="50">
        <v>1</v>
      </c>
      <c r="E17" s="7">
        <f t="shared" si="0"/>
        <v>0.46200000000000002</v>
      </c>
      <c r="F17" s="3" t="s">
        <v>7</v>
      </c>
      <c r="G17" s="27">
        <f>E17*2</f>
        <v>0.92400000000000004</v>
      </c>
    </row>
    <row r="18" spans="1:7" ht="15.75" thickBot="1" x14ac:dyDescent="0.3">
      <c r="A18" s="5" t="s">
        <v>29</v>
      </c>
      <c r="B18" s="6" t="s">
        <v>78</v>
      </c>
      <c r="C18" s="6">
        <v>1.78</v>
      </c>
      <c r="D18" s="6">
        <v>1</v>
      </c>
      <c r="E18" s="7">
        <f t="shared" si="0"/>
        <v>1.78</v>
      </c>
      <c r="F18" s="3" t="s">
        <v>6</v>
      </c>
      <c r="G18" s="27">
        <f>E18</f>
        <v>1.78</v>
      </c>
    </row>
    <row r="19" spans="1:7" ht="15.75" thickBot="1" x14ac:dyDescent="0.3">
      <c r="A19" s="5" t="s">
        <v>29</v>
      </c>
      <c r="B19" s="6" t="s">
        <v>79</v>
      </c>
      <c r="C19" s="6">
        <v>2.61</v>
      </c>
      <c r="D19" s="6">
        <v>1</v>
      </c>
      <c r="E19" s="7">
        <f t="shared" si="0"/>
        <v>2.61</v>
      </c>
      <c r="F19" s="3" t="s">
        <v>6</v>
      </c>
      <c r="G19" s="27">
        <f>E19</f>
        <v>2.61</v>
      </c>
    </row>
    <row r="20" spans="1:7" ht="15.75" thickBot="1" x14ac:dyDescent="0.3">
      <c r="A20" s="5" t="s">
        <v>29</v>
      </c>
      <c r="B20" s="6" t="s">
        <v>80</v>
      </c>
      <c r="C20" s="6">
        <v>2.66</v>
      </c>
      <c r="D20" s="6">
        <v>1</v>
      </c>
      <c r="E20" s="7">
        <f t="shared" si="0"/>
        <v>2.66</v>
      </c>
      <c r="F20" s="3" t="s">
        <v>6</v>
      </c>
      <c r="G20" s="27">
        <f>E20</f>
        <v>2.66</v>
      </c>
    </row>
    <row r="21" spans="1:7" ht="15.75" thickBot="1" x14ac:dyDescent="0.3">
      <c r="A21" s="5" t="s">
        <v>30</v>
      </c>
      <c r="B21" s="6" t="s">
        <v>81</v>
      </c>
      <c r="C21" s="6">
        <v>2.6779999999999999</v>
      </c>
      <c r="D21" s="6">
        <v>1</v>
      </c>
      <c r="E21" s="7">
        <f t="shared" si="0"/>
        <v>2.6779999999999999</v>
      </c>
      <c r="F21" s="3" t="s">
        <v>6</v>
      </c>
      <c r="G21" s="27">
        <f t="shared" ref="G21:G24" si="3">E21</f>
        <v>2.6779999999999999</v>
      </c>
    </row>
    <row r="22" spans="1:7" ht="15.75" thickBot="1" x14ac:dyDescent="0.3">
      <c r="A22" s="5" t="s">
        <v>30</v>
      </c>
      <c r="B22" s="6" t="s">
        <v>82</v>
      </c>
      <c r="C22" s="6">
        <v>2.7290000000000001</v>
      </c>
      <c r="D22" s="6">
        <v>1</v>
      </c>
      <c r="E22" s="7">
        <f t="shared" si="0"/>
        <v>2.7290000000000001</v>
      </c>
      <c r="F22" s="3" t="s">
        <v>6</v>
      </c>
      <c r="G22" s="27">
        <f t="shared" si="3"/>
        <v>2.7290000000000001</v>
      </c>
    </row>
    <row r="23" spans="1:7" ht="15.75" thickBot="1" x14ac:dyDescent="0.3">
      <c r="A23" s="5" t="s">
        <v>31</v>
      </c>
      <c r="B23" s="6" t="s">
        <v>83</v>
      </c>
      <c r="C23" s="6">
        <v>2.7519999999999998</v>
      </c>
      <c r="D23" s="6">
        <v>1</v>
      </c>
      <c r="E23" s="7">
        <f t="shared" si="0"/>
        <v>2.7519999999999998</v>
      </c>
      <c r="F23" s="3" t="s">
        <v>6</v>
      </c>
      <c r="G23" s="27">
        <f t="shared" si="3"/>
        <v>2.7519999999999998</v>
      </c>
    </row>
    <row r="24" spans="1:7" ht="15.75" thickBot="1" x14ac:dyDescent="0.3">
      <c r="A24" s="5" t="s">
        <v>31</v>
      </c>
      <c r="B24" s="6" t="s">
        <v>84</v>
      </c>
      <c r="C24" s="6">
        <v>2.6829999999999998</v>
      </c>
      <c r="D24" s="6">
        <v>1</v>
      </c>
      <c r="E24" s="7">
        <f t="shared" si="0"/>
        <v>2.6829999999999998</v>
      </c>
      <c r="F24" s="3" t="s">
        <v>6</v>
      </c>
      <c r="G24" s="27">
        <f t="shared" si="3"/>
        <v>2.6829999999999998</v>
      </c>
    </row>
    <row r="25" spans="1:7" ht="15.75" thickBot="1" x14ac:dyDescent="0.3">
      <c r="A25" s="5" t="s">
        <v>38</v>
      </c>
      <c r="B25" s="6" t="s">
        <v>95</v>
      </c>
      <c r="C25" s="6">
        <v>1.25</v>
      </c>
      <c r="D25" s="6">
        <v>1</v>
      </c>
      <c r="E25" s="7">
        <f t="shared" si="0"/>
        <v>1.25</v>
      </c>
      <c r="F25" s="3" t="s">
        <v>7</v>
      </c>
      <c r="G25" s="27">
        <f>E25*2</f>
        <v>2.5</v>
      </c>
    </row>
    <row r="26" spans="1:7" x14ac:dyDescent="0.25">
      <c r="A26" s="8"/>
      <c r="B26" s="9"/>
      <c r="C26" s="9"/>
      <c r="D26" s="9"/>
      <c r="E26" s="26">
        <f>SUM(E4:E25)</f>
        <v>95.900499999999994</v>
      </c>
      <c r="F26" s="9"/>
      <c r="G26" s="28">
        <f>SUM(G4:G25)</f>
        <v>104.57449999999997</v>
      </c>
    </row>
    <row r="27" spans="1:7" x14ac:dyDescent="0.25">
      <c r="A27" s="41"/>
      <c r="B27" s="9"/>
      <c r="C27" s="9"/>
      <c r="D27" s="9"/>
      <c r="E27" s="26"/>
      <c r="F27" s="9"/>
      <c r="G27" s="28"/>
    </row>
    <row r="28" spans="1:7" ht="16.5" thickBot="1" x14ac:dyDescent="0.3">
      <c r="A28" s="44" t="s">
        <v>35</v>
      </c>
      <c r="C28" s="1" t="s">
        <v>12</v>
      </c>
    </row>
    <row r="29" spans="1:7" ht="45.75" thickBot="1" x14ac:dyDescent="0.3">
      <c r="A29" s="3" t="s">
        <v>0</v>
      </c>
      <c r="B29" s="4" t="s">
        <v>1</v>
      </c>
      <c r="C29" s="4" t="s">
        <v>2</v>
      </c>
      <c r="D29" s="4" t="s">
        <v>3</v>
      </c>
      <c r="E29" s="4" t="s">
        <v>13</v>
      </c>
      <c r="F29" s="3" t="s">
        <v>5</v>
      </c>
      <c r="G29" s="4" t="s">
        <v>8</v>
      </c>
    </row>
    <row r="30" spans="1:7" ht="15.75" thickBot="1" x14ac:dyDescent="0.3">
      <c r="A30" s="11" t="s">
        <v>36</v>
      </c>
      <c r="B30" s="4" t="s">
        <v>101</v>
      </c>
      <c r="C30" s="4">
        <v>2.69</v>
      </c>
      <c r="D30" s="4">
        <v>21</v>
      </c>
      <c r="E30" s="12">
        <f>C30*D30</f>
        <v>56.49</v>
      </c>
      <c r="F30" s="3" t="s">
        <v>6</v>
      </c>
      <c r="G30" s="27">
        <f>E30</f>
        <v>56.49</v>
      </c>
    </row>
    <row r="31" spans="1:7" ht="15.75" thickBot="1" x14ac:dyDescent="0.3">
      <c r="A31" s="5" t="s">
        <v>107</v>
      </c>
      <c r="B31" s="6" t="s">
        <v>110</v>
      </c>
      <c r="C31" s="6">
        <v>1.389</v>
      </c>
      <c r="D31" s="6">
        <v>1</v>
      </c>
      <c r="E31" s="12">
        <f t="shared" ref="E31:E34" si="4">C31*D31</f>
        <v>1.389</v>
      </c>
      <c r="F31" s="3" t="s">
        <v>6</v>
      </c>
      <c r="G31" s="27">
        <f t="shared" ref="G31:G34" si="5">E31</f>
        <v>1.389</v>
      </c>
    </row>
    <row r="32" spans="1:7" ht="15.75" thickBot="1" x14ac:dyDescent="0.3">
      <c r="A32" s="5" t="s">
        <v>107</v>
      </c>
      <c r="B32" s="6" t="s">
        <v>109</v>
      </c>
      <c r="C32" s="6">
        <v>0.49299999999999999</v>
      </c>
      <c r="D32" s="6">
        <v>1</v>
      </c>
      <c r="E32" s="12">
        <f>C32*D32</f>
        <v>0.49299999999999999</v>
      </c>
      <c r="F32" s="3" t="s">
        <v>6</v>
      </c>
      <c r="G32" s="27">
        <f t="shared" si="5"/>
        <v>0.49299999999999999</v>
      </c>
    </row>
    <row r="33" spans="1:7" ht="15.75" thickBot="1" x14ac:dyDescent="0.3">
      <c r="A33" s="5" t="s">
        <v>108</v>
      </c>
      <c r="B33" s="6" t="s">
        <v>111</v>
      </c>
      <c r="C33" s="6">
        <v>0.68700000000000006</v>
      </c>
      <c r="D33" s="6">
        <v>1</v>
      </c>
      <c r="E33" s="12">
        <f t="shared" si="4"/>
        <v>0.68700000000000006</v>
      </c>
      <c r="F33" s="3" t="s">
        <v>6</v>
      </c>
      <c r="G33" s="27">
        <f t="shared" si="5"/>
        <v>0.68700000000000006</v>
      </c>
    </row>
    <row r="34" spans="1:7" ht="15.75" thickBot="1" x14ac:dyDescent="0.3">
      <c r="A34" s="5" t="s">
        <v>108</v>
      </c>
      <c r="B34" s="6" t="s">
        <v>112</v>
      </c>
      <c r="C34" s="6">
        <v>1.163</v>
      </c>
      <c r="D34" s="6">
        <v>1</v>
      </c>
      <c r="E34" s="12">
        <f t="shared" si="4"/>
        <v>1.163</v>
      </c>
      <c r="F34" s="3" t="s">
        <v>6</v>
      </c>
      <c r="G34" s="27">
        <f t="shared" si="5"/>
        <v>1.163</v>
      </c>
    </row>
    <row r="35" spans="1:7" ht="15.75" thickBot="1" x14ac:dyDescent="0.3">
      <c r="A35" s="5" t="s">
        <v>37</v>
      </c>
      <c r="B35" s="6" t="s">
        <v>93</v>
      </c>
      <c r="C35" s="29">
        <v>2.5659999999999998</v>
      </c>
      <c r="D35" s="6">
        <v>4</v>
      </c>
      <c r="E35" s="30">
        <f>D35*C35</f>
        <v>10.263999999999999</v>
      </c>
      <c r="F35" s="3" t="s">
        <v>6</v>
      </c>
      <c r="G35" s="27">
        <f>E35</f>
        <v>10.263999999999999</v>
      </c>
    </row>
    <row r="36" spans="1:7" ht="15.75" thickBot="1" x14ac:dyDescent="0.3">
      <c r="A36" s="5" t="s">
        <v>102</v>
      </c>
      <c r="B36" s="6" t="s">
        <v>103</v>
      </c>
      <c r="C36" s="29">
        <v>1.464</v>
      </c>
      <c r="D36" s="6">
        <v>4</v>
      </c>
      <c r="E36" s="30">
        <f>D36*C36</f>
        <v>5.8559999999999999</v>
      </c>
      <c r="F36" s="3" t="s">
        <v>6</v>
      </c>
      <c r="G36" s="27">
        <f>E36</f>
        <v>5.8559999999999999</v>
      </c>
    </row>
    <row r="37" spans="1:7" x14ac:dyDescent="0.25">
      <c r="E37" s="26">
        <f>SUM(E30:E36)</f>
        <v>76.341999999999999</v>
      </c>
      <c r="F37" s="9"/>
      <c r="G37" s="31">
        <f>SUM(G30:G36)</f>
        <v>76.341999999999999</v>
      </c>
    </row>
    <row r="38" spans="1:7" ht="32.25" thickBot="1" x14ac:dyDescent="0.3">
      <c r="A38" s="45" t="s">
        <v>133</v>
      </c>
      <c r="C38" s="1" t="s">
        <v>12</v>
      </c>
    </row>
    <row r="39" spans="1:7" ht="45.75" thickBot="1" x14ac:dyDescent="0.3">
      <c r="A39" s="3" t="s">
        <v>0</v>
      </c>
      <c r="B39" s="4" t="s">
        <v>1</v>
      </c>
      <c r="C39" s="4" t="s">
        <v>2</v>
      </c>
      <c r="D39" s="4" t="s">
        <v>3</v>
      </c>
      <c r="E39" s="4" t="s">
        <v>13</v>
      </c>
      <c r="F39" s="3" t="s">
        <v>5</v>
      </c>
      <c r="G39" s="4" t="s">
        <v>8</v>
      </c>
    </row>
    <row r="40" spans="1:7" ht="15.75" thickBot="1" x14ac:dyDescent="0.3">
      <c r="A40" s="11" t="s">
        <v>134</v>
      </c>
      <c r="B40" s="49" t="s">
        <v>135</v>
      </c>
      <c r="C40" s="51">
        <v>3.1720000000000002</v>
      </c>
      <c r="D40" s="49">
        <v>2</v>
      </c>
      <c r="E40" s="32">
        <f>D40*C40</f>
        <v>6.3440000000000003</v>
      </c>
      <c r="F40" s="3" t="s">
        <v>6</v>
      </c>
      <c r="G40" s="27">
        <f>E40</f>
        <v>6.3440000000000003</v>
      </c>
    </row>
    <row r="41" spans="1:7" ht="15.75" thickBot="1" x14ac:dyDescent="0.3">
      <c r="A41" s="11" t="s">
        <v>136</v>
      </c>
      <c r="B41" s="49" t="s">
        <v>137</v>
      </c>
      <c r="C41" s="51">
        <v>1.625</v>
      </c>
      <c r="D41" s="49">
        <v>1</v>
      </c>
      <c r="E41" s="32">
        <f t="shared" ref="E41:E43" si="6">D41*C41</f>
        <v>1.625</v>
      </c>
      <c r="F41" s="3" t="s">
        <v>6</v>
      </c>
      <c r="G41" s="27">
        <f t="shared" ref="G41:G43" si="7">E41</f>
        <v>1.625</v>
      </c>
    </row>
    <row r="42" spans="1:7" ht="15.75" thickBot="1" x14ac:dyDescent="0.3">
      <c r="A42" s="11" t="s">
        <v>136</v>
      </c>
      <c r="B42" s="49" t="s">
        <v>138</v>
      </c>
      <c r="C42" s="51">
        <v>2.0150000000000001</v>
      </c>
      <c r="D42" s="49">
        <v>1</v>
      </c>
      <c r="E42" s="32">
        <f t="shared" si="6"/>
        <v>2.0150000000000001</v>
      </c>
      <c r="F42" s="3" t="s">
        <v>6</v>
      </c>
      <c r="G42" s="27">
        <f t="shared" si="7"/>
        <v>2.0150000000000001</v>
      </c>
    </row>
    <row r="43" spans="1:7" ht="15.75" thickBot="1" x14ac:dyDescent="0.3">
      <c r="A43" s="11" t="s">
        <v>139</v>
      </c>
      <c r="B43" s="49" t="s">
        <v>140</v>
      </c>
      <c r="C43" s="51">
        <v>2.907</v>
      </c>
      <c r="D43" s="49">
        <v>1</v>
      </c>
      <c r="E43" s="32">
        <f t="shared" si="6"/>
        <v>2.907</v>
      </c>
      <c r="F43" s="3" t="s">
        <v>6</v>
      </c>
      <c r="G43" s="27">
        <f t="shared" si="7"/>
        <v>2.907</v>
      </c>
    </row>
    <row r="44" spans="1:7" x14ac:dyDescent="0.25">
      <c r="A44" s="13"/>
      <c r="B44" s="14"/>
      <c r="C44" s="14"/>
      <c r="D44" s="14"/>
      <c r="E44" s="34">
        <f>SUM(E40:E43)</f>
        <v>12.891</v>
      </c>
      <c r="G44" s="31">
        <f>SUM(G40:G43)</f>
        <v>12.891</v>
      </c>
    </row>
    <row r="46" spans="1:7" ht="16.5" thickBot="1" x14ac:dyDescent="0.3">
      <c r="A46" s="42" t="s">
        <v>41</v>
      </c>
      <c r="C46" s="1" t="s">
        <v>12</v>
      </c>
    </row>
    <row r="47" spans="1:7" ht="45.75" thickBot="1" x14ac:dyDescent="0.3">
      <c r="A47" s="3" t="s">
        <v>0</v>
      </c>
      <c r="B47" s="4" t="s">
        <v>1</v>
      </c>
      <c r="C47" s="4" t="s">
        <v>2</v>
      </c>
      <c r="D47" s="4" t="s">
        <v>3</v>
      </c>
      <c r="E47" s="4" t="s">
        <v>13</v>
      </c>
      <c r="F47" s="3" t="s">
        <v>5</v>
      </c>
      <c r="G47" s="4" t="s">
        <v>8</v>
      </c>
    </row>
    <row r="48" spans="1:7" ht="15.75" thickBot="1" x14ac:dyDescent="0.3">
      <c r="A48" s="11" t="s">
        <v>186</v>
      </c>
      <c r="B48" s="4" t="s">
        <v>105</v>
      </c>
      <c r="C48" s="27">
        <v>6.12</v>
      </c>
      <c r="D48" s="4">
        <v>4</v>
      </c>
      <c r="E48" s="32">
        <f>C48*D48</f>
        <v>24.48</v>
      </c>
      <c r="F48" s="3" t="s">
        <v>6</v>
      </c>
      <c r="G48" s="27">
        <f>E48</f>
        <v>24.48</v>
      </c>
    </row>
    <row r="49" spans="1:7" ht="15.75" thickBot="1" x14ac:dyDescent="0.3">
      <c r="A49" s="5" t="s">
        <v>106</v>
      </c>
      <c r="B49" s="50" t="s">
        <v>141</v>
      </c>
      <c r="C49" s="29">
        <v>1.1599999999999999</v>
      </c>
      <c r="D49" s="6">
        <v>1</v>
      </c>
      <c r="E49" s="30">
        <f t="shared" ref="E49:E50" si="8">D49*C49</f>
        <v>1.1599999999999999</v>
      </c>
      <c r="F49" s="3" t="s">
        <v>7</v>
      </c>
      <c r="G49" s="27">
        <f t="shared" ref="G49" si="9">E49*2</f>
        <v>2.3199999999999998</v>
      </c>
    </row>
    <row r="50" spans="1:7" ht="15.75" thickBot="1" x14ac:dyDescent="0.3">
      <c r="A50" s="11" t="s">
        <v>39</v>
      </c>
      <c r="B50" s="49" t="s">
        <v>94</v>
      </c>
      <c r="C50" s="27">
        <v>7.2</v>
      </c>
      <c r="D50" s="4">
        <v>2</v>
      </c>
      <c r="E50" s="32">
        <f t="shared" si="8"/>
        <v>14.4</v>
      </c>
      <c r="F50" s="3" t="s">
        <v>6</v>
      </c>
      <c r="G50" s="27">
        <f>E50</f>
        <v>14.4</v>
      </c>
    </row>
    <row r="51" spans="1:7" x14ac:dyDescent="0.25">
      <c r="E51" s="33">
        <f>SUM(E48:E50)</f>
        <v>40.04</v>
      </c>
      <c r="G51" s="31">
        <f>SUM(G48:G50)</f>
        <v>41.2</v>
      </c>
    </row>
    <row r="52" spans="1:7" x14ac:dyDescent="0.25">
      <c r="E52" s="48"/>
      <c r="G52" s="31"/>
    </row>
    <row r="53" spans="1:7" ht="32.25" thickBot="1" x14ac:dyDescent="0.3">
      <c r="A53" s="45" t="s">
        <v>40</v>
      </c>
      <c r="C53" s="1" t="s">
        <v>12</v>
      </c>
    </row>
    <row r="54" spans="1:7" ht="45.75" thickBot="1" x14ac:dyDescent="0.3">
      <c r="A54" s="3" t="s">
        <v>0</v>
      </c>
      <c r="B54" s="4" t="s">
        <v>1</v>
      </c>
      <c r="C54" s="4" t="s">
        <v>2</v>
      </c>
      <c r="D54" s="4" t="s">
        <v>3</v>
      </c>
      <c r="E54" s="4" t="s">
        <v>13</v>
      </c>
      <c r="F54" s="3" t="s">
        <v>5</v>
      </c>
      <c r="G54" s="4" t="s">
        <v>8</v>
      </c>
    </row>
    <row r="55" spans="1:7" ht="15.75" thickBot="1" x14ac:dyDescent="0.3">
      <c r="A55" s="11" t="s">
        <v>42</v>
      </c>
      <c r="B55" s="57" t="s">
        <v>188</v>
      </c>
      <c r="C55" s="62">
        <v>2.23</v>
      </c>
      <c r="D55" s="49">
        <v>1</v>
      </c>
      <c r="E55" s="32">
        <f>D55*C55</f>
        <v>2.23</v>
      </c>
      <c r="F55" s="3" t="s">
        <v>7</v>
      </c>
      <c r="G55" s="27">
        <f t="shared" ref="G55:G56" si="10">E55*2</f>
        <v>4.46</v>
      </c>
    </row>
    <row r="56" spans="1:7" ht="15.75" thickBot="1" x14ac:dyDescent="0.3">
      <c r="A56" s="11" t="s">
        <v>177</v>
      </c>
      <c r="B56" s="57" t="s">
        <v>187</v>
      </c>
      <c r="C56" s="62">
        <v>4.5</v>
      </c>
      <c r="D56" s="57">
        <v>1</v>
      </c>
      <c r="E56" s="32">
        <f>D56*C56</f>
        <v>4.5</v>
      </c>
      <c r="F56" s="3" t="s">
        <v>7</v>
      </c>
      <c r="G56" s="27">
        <f t="shared" si="10"/>
        <v>9</v>
      </c>
    </row>
    <row r="57" spans="1:7" x14ac:dyDescent="0.25">
      <c r="A57" s="13"/>
      <c r="B57" s="14"/>
      <c r="C57" s="14"/>
      <c r="D57" s="14"/>
      <c r="E57" s="34">
        <f>SUM(E55:E56)</f>
        <v>6.73</v>
      </c>
      <c r="G57" s="31">
        <f>SUM(G55:G56)</f>
        <v>13.46</v>
      </c>
    </row>
    <row r="58" spans="1:7" x14ac:dyDescent="0.25">
      <c r="A58" s="10"/>
    </row>
    <row r="59" spans="1:7" ht="15.75" thickBot="1" x14ac:dyDescent="0.3">
      <c r="A59" s="10"/>
      <c r="B59" s="10"/>
    </row>
    <row r="60" spans="1:7" ht="15.75" thickBot="1" x14ac:dyDescent="0.3">
      <c r="A60" s="20" t="s">
        <v>9</v>
      </c>
      <c r="B60" s="21"/>
      <c r="C60" s="21"/>
      <c r="D60" s="21"/>
      <c r="E60" s="63">
        <f>E26+E37+E51+E57+E44</f>
        <v>231.90349999999998</v>
      </c>
      <c r="F60" s="21"/>
      <c r="G60" s="37">
        <f>G26+G37+G51+G57+G44</f>
        <v>248.46749999999997</v>
      </c>
    </row>
    <row r="62" spans="1:7" ht="45" x14ac:dyDescent="0.25">
      <c r="A62" s="22"/>
      <c r="B62" s="23" t="s">
        <v>11</v>
      </c>
      <c r="C62" s="23" t="s">
        <v>15</v>
      </c>
      <c r="D62" s="24" t="s">
        <v>17</v>
      </c>
      <c r="E62" s="24" t="s">
        <v>16</v>
      </c>
    </row>
    <row r="63" spans="1:7" x14ac:dyDescent="0.25">
      <c r="A63" s="25" t="s">
        <v>10</v>
      </c>
      <c r="B63" s="22" t="s">
        <v>12</v>
      </c>
      <c r="C63" s="38">
        <f>E9+E10+E11+E12+E17+E25+E49+E55+E56</f>
        <v>16.564</v>
      </c>
      <c r="D63" s="39">
        <f>C63*2</f>
        <v>33.128</v>
      </c>
      <c r="E63" s="39">
        <f>D63*2</f>
        <v>66.256</v>
      </c>
    </row>
    <row r="64" spans="1:7" x14ac:dyDescent="0.25">
      <c r="A64" s="22" t="s">
        <v>14</v>
      </c>
      <c r="B64" s="22" t="s">
        <v>12</v>
      </c>
      <c r="C64" s="40">
        <f>E4+E5+E6+E7+E8+E13+E14+E15+E16+E18+E19+E20+E21+E22+E23+E24+E30+E31+E32+E33+E34+E35+E36+E40+E41+E42+E43+E48+E50</f>
        <v>215.33950000000002</v>
      </c>
      <c r="D64" s="40">
        <f>C64</f>
        <v>215.33950000000002</v>
      </c>
      <c r="E64" s="40">
        <f>D64*2</f>
        <v>430.67900000000003</v>
      </c>
    </row>
    <row r="65" spans="3:5" x14ac:dyDescent="0.25">
      <c r="C65" s="35">
        <f>SUM(C63+C64)</f>
        <v>231.90350000000001</v>
      </c>
      <c r="D65" s="35">
        <f>SUM(D63+D64)</f>
        <v>248.46750000000003</v>
      </c>
      <c r="E65" s="61">
        <f>SUM(E63:E64)</f>
        <v>496.93500000000006</v>
      </c>
    </row>
  </sheetData>
  <sheetProtection algorithmName="SHA-512" hashValue="jv68LVCYHNhcifrG6KZFB1cj/QfGftxkKuwCTGoNdmJEM9tiVlNUmNyT1G9dRq7YWw64BgEAOeMaiPr8dqut+w==" saltValue="HXhA/Yts5lss7eHqUHEtNg==" spinCount="100000" sheet="1" objects="1" scenarios="1"/>
  <pageMargins left="0.7" right="0.7" top="0.78740157499999996" bottom="0.78740157499999996" header="0.3" footer="0.3"/>
  <pageSetup paperSize="9" orientation="portrait" r:id="rId1"/>
  <ignoredErrors>
    <ignoredError sqref="E16:E25 E30:E34 E4:E15" unlockedFormula="1"/>
    <ignoredError sqref="G17 G49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E556-2CFD-41F2-916C-6D98B97315F4}">
  <dimension ref="A1:H101"/>
  <sheetViews>
    <sheetView workbookViewId="0"/>
  </sheetViews>
  <sheetFormatPr baseColWidth="10" defaultRowHeight="15" x14ac:dyDescent="0.25"/>
  <cols>
    <col min="1" max="1" width="25.5703125" style="2" bestFit="1" customWidth="1"/>
    <col min="2" max="2" width="18" style="2" customWidth="1"/>
    <col min="3" max="3" width="15.28515625" style="2" customWidth="1"/>
    <col min="4" max="4" width="11.42578125" style="2"/>
    <col min="5" max="5" width="18.5703125" style="2" customWidth="1"/>
    <col min="6" max="16384" width="11.42578125" style="2"/>
  </cols>
  <sheetData>
    <row r="1" spans="1:7" ht="18.75" x14ac:dyDescent="0.3">
      <c r="A1" s="43" t="s">
        <v>4</v>
      </c>
      <c r="B1" s="43" t="s">
        <v>44</v>
      </c>
      <c r="C1" s="1"/>
    </row>
    <row r="2" spans="1:7" ht="16.5" thickBot="1" x14ac:dyDescent="0.3">
      <c r="A2" s="53" t="s">
        <v>50</v>
      </c>
      <c r="B2" s="1"/>
      <c r="C2" s="1" t="s">
        <v>12</v>
      </c>
    </row>
    <row r="3" spans="1:7" ht="45.75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13</v>
      </c>
      <c r="F3" s="3" t="s">
        <v>5</v>
      </c>
      <c r="G3" s="4" t="s">
        <v>8</v>
      </c>
    </row>
    <row r="4" spans="1:7" ht="15.75" thickBot="1" x14ac:dyDescent="0.3">
      <c r="A4" s="52" t="s">
        <v>164</v>
      </c>
      <c r="B4" s="50" t="s">
        <v>142</v>
      </c>
      <c r="C4" s="50">
        <v>3.68</v>
      </c>
      <c r="D4" s="50">
        <v>5</v>
      </c>
      <c r="E4" s="7">
        <f>C4*D4</f>
        <v>18.400000000000002</v>
      </c>
      <c r="F4" s="3" t="s">
        <v>153</v>
      </c>
      <c r="G4" s="27">
        <f>E4</f>
        <v>18.400000000000002</v>
      </c>
    </row>
    <row r="5" spans="1:7" ht="15.75" thickBot="1" x14ac:dyDescent="0.3">
      <c r="A5" s="52" t="s">
        <v>164</v>
      </c>
      <c r="B5" s="50" t="s">
        <v>156</v>
      </c>
      <c r="C5" s="50">
        <v>2.2149999999999999</v>
      </c>
      <c r="D5" s="50">
        <v>3</v>
      </c>
      <c r="E5" s="7">
        <f t="shared" ref="E5:E16" si="0">C5*D5</f>
        <v>6.6449999999999996</v>
      </c>
      <c r="F5" s="3" t="s">
        <v>153</v>
      </c>
      <c r="G5" s="27">
        <f t="shared" ref="G5:G9" si="1">E5</f>
        <v>6.6449999999999996</v>
      </c>
    </row>
    <row r="6" spans="1:7" ht="15.75" thickBot="1" x14ac:dyDescent="0.3">
      <c r="A6" s="52" t="s">
        <v>164</v>
      </c>
      <c r="B6" s="50" t="s">
        <v>157</v>
      </c>
      <c r="C6" s="50">
        <v>1.3320000000000001</v>
      </c>
      <c r="D6" s="50">
        <v>3</v>
      </c>
      <c r="E6" s="7">
        <f t="shared" si="0"/>
        <v>3.9960000000000004</v>
      </c>
      <c r="F6" s="3" t="s">
        <v>153</v>
      </c>
      <c r="G6" s="27">
        <f t="shared" si="1"/>
        <v>3.9960000000000004</v>
      </c>
    </row>
    <row r="7" spans="1:7" ht="30.75" thickBot="1" x14ac:dyDescent="0.3">
      <c r="A7" s="52" t="s">
        <v>163</v>
      </c>
      <c r="B7" s="50" t="s">
        <v>143</v>
      </c>
      <c r="C7" s="50">
        <v>1.988</v>
      </c>
      <c r="D7" s="50">
        <v>6</v>
      </c>
      <c r="E7" s="7">
        <f t="shared" si="0"/>
        <v>11.928000000000001</v>
      </c>
      <c r="F7" s="3" t="s">
        <v>153</v>
      </c>
      <c r="G7" s="27">
        <f t="shared" si="1"/>
        <v>11.928000000000001</v>
      </c>
    </row>
    <row r="8" spans="1:7" ht="30.75" thickBot="1" x14ac:dyDescent="0.3">
      <c r="A8" s="52" t="s">
        <v>163</v>
      </c>
      <c r="B8" s="50" t="s">
        <v>144</v>
      </c>
      <c r="C8" s="50">
        <v>1.2050000000000001</v>
      </c>
      <c r="D8" s="50">
        <v>6</v>
      </c>
      <c r="E8" s="7">
        <f t="shared" si="0"/>
        <v>7.23</v>
      </c>
      <c r="F8" s="3" t="s">
        <v>153</v>
      </c>
      <c r="G8" s="27">
        <f t="shared" si="1"/>
        <v>7.23</v>
      </c>
    </row>
    <row r="9" spans="1:7" ht="15.75" thickBot="1" x14ac:dyDescent="0.3">
      <c r="A9" s="52" t="s">
        <v>158</v>
      </c>
      <c r="B9" s="50" t="s">
        <v>145</v>
      </c>
      <c r="C9" s="50">
        <v>4.08</v>
      </c>
      <c r="D9" s="50">
        <v>2</v>
      </c>
      <c r="E9" s="7">
        <f t="shared" si="0"/>
        <v>8.16</v>
      </c>
      <c r="F9" s="3" t="s">
        <v>153</v>
      </c>
      <c r="G9" s="27">
        <f t="shared" si="1"/>
        <v>8.16</v>
      </c>
    </row>
    <row r="10" spans="1:7" ht="15.75" thickBot="1" x14ac:dyDescent="0.3">
      <c r="A10" s="52" t="s">
        <v>148</v>
      </c>
      <c r="B10" s="50" t="s">
        <v>146</v>
      </c>
      <c r="C10" s="50">
        <v>1.2390000000000001</v>
      </c>
      <c r="D10" s="50">
        <v>1</v>
      </c>
      <c r="E10" s="7">
        <f t="shared" si="0"/>
        <v>1.2390000000000001</v>
      </c>
      <c r="F10" s="3" t="s">
        <v>150</v>
      </c>
      <c r="G10" s="27">
        <f>E10*2</f>
        <v>2.4780000000000002</v>
      </c>
    </row>
    <row r="11" spans="1:7" ht="30.75" thickBot="1" x14ac:dyDescent="0.3">
      <c r="A11" s="52" t="s">
        <v>149</v>
      </c>
      <c r="B11" s="50" t="s">
        <v>147</v>
      </c>
      <c r="C11" s="50">
        <v>1.3140000000000001</v>
      </c>
      <c r="D11" s="50">
        <v>2</v>
      </c>
      <c r="E11" s="7">
        <f t="shared" si="0"/>
        <v>2.6280000000000001</v>
      </c>
      <c r="F11" s="3" t="s">
        <v>150</v>
      </c>
      <c r="G11" s="27">
        <f>E11*2</f>
        <v>5.2560000000000002</v>
      </c>
    </row>
    <row r="12" spans="1:7" ht="30.75" thickBot="1" x14ac:dyDescent="0.3">
      <c r="A12" s="52" t="s">
        <v>151</v>
      </c>
      <c r="B12" s="50" t="s">
        <v>152</v>
      </c>
      <c r="C12" s="50">
        <v>0.80500000000000005</v>
      </c>
      <c r="D12" s="50">
        <v>1</v>
      </c>
      <c r="E12" s="7">
        <f t="shared" si="0"/>
        <v>0.80500000000000005</v>
      </c>
      <c r="F12" s="3" t="s">
        <v>150</v>
      </c>
      <c r="G12" s="27">
        <f t="shared" ref="G12" si="2">E12*2</f>
        <v>1.61</v>
      </c>
    </row>
    <row r="13" spans="1:7" ht="15.75" thickBot="1" x14ac:dyDescent="0.3">
      <c r="A13" s="52" t="s">
        <v>155</v>
      </c>
      <c r="B13" s="50" t="s">
        <v>154</v>
      </c>
      <c r="C13" s="50">
        <v>3.4220000000000002</v>
      </c>
      <c r="D13" s="50">
        <v>1</v>
      </c>
      <c r="E13" s="7">
        <f t="shared" si="0"/>
        <v>3.4220000000000002</v>
      </c>
      <c r="F13" s="3" t="s">
        <v>153</v>
      </c>
      <c r="G13" s="27">
        <f>E13</f>
        <v>3.4220000000000002</v>
      </c>
    </row>
    <row r="14" spans="1:7" ht="15.75" thickBot="1" x14ac:dyDescent="0.3">
      <c r="A14" s="52" t="s">
        <v>161</v>
      </c>
      <c r="B14" s="50" t="s">
        <v>162</v>
      </c>
      <c r="C14" s="50">
        <v>3.5640000000000001</v>
      </c>
      <c r="D14" s="50">
        <v>1</v>
      </c>
      <c r="E14" s="7">
        <f t="shared" si="0"/>
        <v>3.5640000000000001</v>
      </c>
      <c r="F14" s="3" t="s">
        <v>153</v>
      </c>
      <c r="G14" s="27">
        <f t="shared" ref="G14" si="3">E14</f>
        <v>3.5640000000000001</v>
      </c>
    </row>
    <row r="15" spans="1:7" ht="15.75" thickBot="1" x14ac:dyDescent="0.3">
      <c r="A15" s="52" t="s">
        <v>160</v>
      </c>
      <c r="B15" s="50" t="s">
        <v>159</v>
      </c>
      <c r="C15" s="50">
        <v>1.9470000000000001</v>
      </c>
      <c r="D15" s="50">
        <v>1</v>
      </c>
      <c r="E15" s="7">
        <f t="shared" si="0"/>
        <v>1.9470000000000001</v>
      </c>
      <c r="F15" s="3" t="s">
        <v>150</v>
      </c>
      <c r="G15" s="27">
        <f>E15*2</f>
        <v>3.8940000000000001</v>
      </c>
    </row>
    <row r="16" spans="1:7" ht="15.75" thickBot="1" x14ac:dyDescent="0.3">
      <c r="A16" s="59" t="s">
        <v>183</v>
      </c>
      <c r="B16" s="6" t="s">
        <v>184</v>
      </c>
      <c r="C16" s="6">
        <v>2</v>
      </c>
      <c r="D16" s="6">
        <v>2</v>
      </c>
      <c r="E16" s="7">
        <f t="shared" si="0"/>
        <v>4</v>
      </c>
      <c r="F16" s="3" t="s">
        <v>150</v>
      </c>
      <c r="G16" s="27">
        <f>E16*2</f>
        <v>8</v>
      </c>
    </row>
    <row r="17" spans="1:7" x14ac:dyDescent="0.25">
      <c r="A17" s="8"/>
      <c r="B17" s="9"/>
      <c r="C17" s="9"/>
      <c r="D17" s="9"/>
      <c r="E17" s="26">
        <f>SUM(E4:E16)</f>
        <v>73.963999999999999</v>
      </c>
      <c r="F17" s="9"/>
      <c r="G17" s="28">
        <f>SUM(G4:G16)</f>
        <v>84.583000000000027</v>
      </c>
    </row>
    <row r="18" spans="1:7" x14ac:dyDescent="0.25">
      <c r="A18" s="41"/>
      <c r="B18" s="9"/>
      <c r="C18" s="9"/>
      <c r="D18" s="9"/>
      <c r="E18" s="26"/>
      <c r="F18" s="9"/>
      <c r="G18" s="28"/>
    </row>
    <row r="19" spans="1:7" ht="16.5" thickBot="1" x14ac:dyDescent="0.3">
      <c r="A19" s="42" t="s">
        <v>51</v>
      </c>
      <c r="C19" s="1" t="s">
        <v>12</v>
      </c>
    </row>
    <row r="20" spans="1:7" ht="45.75" thickBot="1" x14ac:dyDescent="0.3">
      <c r="A20" s="3" t="s">
        <v>0</v>
      </c>
      <c r="B20" s="4" t="s">
        <v>1</v>
      </c>
      <c r="C20" s="4" t="s">
        <v>2</v>
      </c>
      <c r="D20" s="4" t="s">
        <v>3</v>
      </c>
      <c r="E20" s="4" t="s">
        <v>13</v>
      </c>
      <c r="F20" s="3" t="s">
        <v>5</v>
      </c>
      <c r="G20" s="4" t="s">
        <v>8</v>
      </c>
    </row>
    <row r="21" spans="1:7" ht="15.75" thickBot="1" x14ac:dyDescent="0.3">
      <c r="A21" s="11" t="s">
        <v>114</v>
      </c>
      <c r="B21" s="4" t="s">
        <v>113</v>
      </c>
      <c r="C21" s="4">
        <v>2.48</v>
      </c>
      <c r="D21" s="4">
        <v>8</v>
      </c>
      <c r="E21" s="12">
        <f>C21*D21</f>
        <v>19.84</v>
      </c>
      <c r="F21" s="3" t="s">
        <v>6</v>
      </c>
      <c r="G21" s="27">
        <f>E21</f>
        <v>19.84</v>
      </c>
    </row>
    <row r="22" spans="1:7" ht="15.75" thickBot="1" x14ac:dyDescent="0.3">
      <c r="A22" s="11" t="s">
        <v>47</v>
      </c>
      <c r="B22" s="6" t="s">
        <v>97</v>
      </c>
      <c r="C22" s="6">
        <v>2.71</v>
      </c>
      <c r="D22" s="6">
        <v>4</v>
      </c>
      <c r="E22" s="12">
        <f t="shared" ref="E22:E27" si="4">C22*D22</f>
        <v>10.84</v>
      </c>
      <c r="F22" s="3" t="s">
        <v>6</v>
      </c>
      <c r="G22" s="27">
        <f t="shared" ref="G22:G25" si="5">E22</f>
        <v>10.84</v>
      </c>
    </row>
    <row r="23" spans="1:7" ht="15.75" thickBot="1" x14ac:dyDescent="0.3">
      <c r="A23" s="11" t="s">
        <v>45</v>
      </c>
      <c r="B23" s="6" t="s">
        <v>115</v>
      </c>
      <c r="C23" s="6">
        <v>2.9750000000000001</v>
      </c>
      <c r="D23" s="6">
        <v>4</v>
      </c>
      <c r="E23" s="12">
        <f t="shared" si="4"/>
        <v>11.9</v>
      </c>
      <c r="F23" s="3" t="s">
        <v>6</v>
      </c>
      <c r="G23" s="27">
        <f t="shared" si="5"/>
        <v>11.9</v>
      </c>
    </row>
    <row r="24" spans="1:7" ht="15.75" thickBot="1" x14ac:dyDescent="0.3">
      <c r="A24" s="11" t="s">
        <v>46</v>
      </c>
      <c r="B24" s="6" t="s">
        <v>116</v>
      </c>
      <c r="C24" s="6">
        <v>1.365</v>
      </c>
      <c r="D24" s="6">
        <v>2</v>
      </c>
      <c r="E24" s="12">
        <f t="shared" si="4"/>
        <v>2.73</v>
      </c>
      <c r="F24" s="3" t="s">
        <v>6</v>
      </c>
      <c r="G24" s="27">
        <f t="shared" si="5"/>
        <v>2.73</v>
      </c>
    </row>
    <row r="25" spans="1:7" ht="15.75" thickBot="1" x14ac:dyDescent="0.3">
      <c r="A25" s="5" t="s">
        <v>48</v>
      </c>
      <c r="B25" s="6" t="s">
        <v>117</v>
      </c>
      <c r="C25" s="6">
        <v>2.57</v>
      </c>
      <c r="D25" s="6">
        <v>5</v>
      </c>
      <c r="E25" s="12">
        <f t="shared" si="4"/>
        <v>12.85</v>
      </c>
      <c r="F25" s="3" t="s">
        <v>6</v>
      </c>
      <c r="G25" s="27">
        <f t="shared" si="5"/>
        <v>12.85</v>
      </c>
    </row>
    <row r="26" spans="1:7" ht="15.75" thickBot="1" x14ac:dyDescent="0.3">
      <c r="A26" s="5" t="s">
        <v>49</v>
      </c>
      <c r="B26" s="54" t="s">
        <v>165</v>
      </c>
      <c r="C26" s="6">
        <v>2.0499999999999998</v>
      </c>
      <c r="D26" s="6">
        <v>1</v>
      </c>
      <c r="E26" s="12">
        <f t="shared" si="4"/>
        <v>2.0499999999999998</v>
      </c>
      <c r="F26" s="3" t="s">
        <v>7</v>
      </c>
      <c r="G26" s="27">
        <f>E26*2</f>
        <v>4.0999999999999996</v>
      </c>
    </row>
    <row r="27" spans="1:7" ht="15.75" thickBot="1" x14ac:dyDescent="0.3">
      <c r="A27" s="5" t="s">
        <v>166</v>
      </c>
      <c r="B27" s="50" t="s">
        <v>167</v>
      </c>
      <c r="C27" s="55">
        <v>1.5660000000000001</v>
      </c>
      <c r="D27" s="50">
        <v>2</v>
      </c>
      <c r="E27" s="12">
        <f t="shared" si="4"/>
        <v>3.1320000000000001</v>
      </c>
      <c r="F27" s="3" t="s">
        <v>7</v>
      </c>
      <c r="G27" s="27">
        <f>E27*2</f>
        <v>6.2640000000000002</v>
      </c>
    </row>
    <row r="28" spans="1:7" x14ac:dyDescent="0.25">
      <c r="E28" s="26">
        <f>SUM(E21:E27)</f>
        <v>63.341999999999992</v>
      </c>
      <c r="F28" s="9"/>
      <c r="G28" s="31">
        <f>SUM(G21:G27)</f>
        <v>68.524000000000001</v>
      </c>
    </row>
    <row r="30" spans="1:7" ht="16.5" thickBot="1" x14ac:dyDescent="0.3">
      <c r="A30" s="42" t="s">
        <v>52</v>
      </c>
      <c r="C30" s="1" t="s">
        <v>12</v>
      </c>
    </row>
    <row r="31" spans="1:7" ht="45.75" thickBot="1" x14ac:dyDescent="0.3">
      <c r="A31" s="3" t="s">
        <v>0</v>
      </c>
      <c r="B31" s="4" t="s">
        <v>1</v>
      </c>
      <c r="C31" s="4" t="s">
        <v>2</v>
      </c>
      <c r="D31" s="4" t="s">
        <v>3</v>
      </c>
      <c r="E31" s="4" t="s">
        <v>13</v>
      </c>
      <c r="F31" s="3" t="s">
        <v>5</v>
      </c>
      <c r="G31" s="4" t="s">
        <v>8</v>
      </c>
    </row>
    <row r="32" spans="1:7" ht="15.75" thickBot="1" x14ac:dyDescent="0.3">
      <c r="A32" s="11" t="s">
        <v>53</v>
      </c>
      <c r="B32" s="4" t="s">
        <v>97</v>
      </c>
      <c r="C32" s="27">
        <v>2.71</v>
      </c>
      <c r="D32" s="4">
        <v>10</v>
      </c>
      <c r="E32" s="32">
        <f>C32*D32</f>
        <v>27.1</v>
      </c>
      <c r="F32" s="3" t="s">
        <v>6</v>
      </c>
      <c r="G32" s="27">
        <f>E32</f>
        <v>27.1</v>
      </c>
    </row>
    <row r="33" spans="1:7" ht="15.75" thickBot="1" x14ac:dyDescent="0.3">
      <c r="A33" s="11" t="s">
        <v>54</v>
      </c>
      <c r="B33" s="6" t="s">
        <v>88</v>
      </c>
      <c r="C33" s="29">
        <v>2.39</v>
      </c>
      <c r="D33" s="6">
        <v>1</v>
      </c>
      <c r="E33" s="32">
        <f t="shared" ref="E33:E47" si="6">C33*D33</f>
        <v>2.39</v>
      </c>
      <c r="F33" s="3" t="s">
        <v>6</v>
      </c>
      <c r="G33" s="27">
        <f t="shared" ref="G33:G47" si="7">E33</f>
        <v>2.39</v>
      </c>
    </row>
    <row r="34" spans="1:7" ht="15.75" thickBot="1" x14ac:dyDescent="0.3">
      <c r="A34" s="11" t="s">
        <v>54</v>
      </c>
      <c r="B34" s="6" t="s">
        <v>89</v>
      </c>
      <c r="C34" s="29">
        <v>2.0499999999999998</v>
      </c>
      <c r="D34" s="6">
        <v>1</v>
      </c>
      <c r="E34" s="32">
        <f t="shared" ref="E34" si="8">C34*D34</f>
        <v>2.0499999999999998</v>
      </c>
      <c r="F34" s="3" t="s">
        <v>6</v>
      </c>
      <c r="G34" s="27">
        <f t="shared" ref="G34" si="9">E34</f>
        <v>2.0499999999999998</v>
      </c>
    </row>
    <row r="35" spans="1:7" ht="15.75" thickBot="1" x14ac:dyDescent="0.3">
      <c r="A35" s="11" t="s">
        <v>55</v>
      </c>
      <c r="B35" s="6" t="s">
        <v>90</v>
      </c>
      <c r="C35" s="29">
        <v>2.5350000000000001</v>
      </c>
      <c r="D35" s="6">
        <v>2</v>
      </c>
      <c r="E35" s="32">
        <f t="shared" si="6"/>
        <v>5.07</v>
      </c>
      <c r="F35" s="3" t="s">
        <v>6</v>
      </c>
      <c r="G35" s="27">
        <f t="shared" si="7"/>
        <v>5.07</v>
      </c>
    </row>
    <row r="36" spans="1:7" ht="15.75" thickBot="1" x14ac:dyDescent="0.3">
      <c r="A36" s="11" t="s">
        <v>55</v>
      </c>
      <c r="B36" s="6" t="s">
        <v>91</v>
      </c>
      <c r="C36" s="29">
        <v>1.83</v>
      </c>
      <c r="D36" s="6">
        <v>2</v>
      </c>
      <c r="E36" s="32">
        <f t="shared" ref="E36:E38" si="10">C36*D36</f>
        <v>3.66</v>
      </c>
      <c r="F36" s="3" t="s">
        <v>6</v>
      </c>
      <c r="G36" s="27">
        <f t="shared" ref="G36:G38" si="11">E36</f>
        <v>3.66</v>
      </c>
    </row>
    <row r="37" spans="1:7" ht="15.75" thickBot="1" x14ac:dyDescent="0.3">
      <c r="A37" s="11" t="s">
        <v>55</v>
      </c>
      <c r="B37" s="6" t="s">
        <v>92</v>
      </c>
      <c r="C37" s="29">
        <v>2.29</v>
      </c>
      <c r="D37" s="6">
        <v>1</v>
      </c>
      <c r="E37" s="32">
        <f t="shared" si="10"/>
        <v>2.29</v>
      </c>
      <c r="F37" s="3" t="s">
        <v>6</v>
      </c>
      <c r="G37" s="27">
        <f t="shared" si="11"/>
        <v>2.29</v>
      </c>
    </row>
    <row r="38" spans="1:7" ht="15.75" thickBot="1" x14ac:dyDescent="0.3">
      <c r="A38" s="11" t="s">
        <v>55</v>
      </c>
      <c r="B38" s="6" t="s">
        <v>89</v>
      </c>
      <c r="C38" s="29">
        <v>2.0499999999999998</v>
      </c>
      <c r="D38" s="6">
        <v>1</v>
      </c>
      <c r="E38" s="32">
        <f t="shared" si="10"/>
        <v>2.0499999999999998</v>
      </c>
      <c r="F38" s="3" t="s">
        <v>6</v>
      </c>
      <c r="G38" s="27">
        <f t="shared" si="11"/>
        <v>2.0499999999999998</v>
      </c>
    </row>
    <row r="39" spans="1:7" ht="15.75" thickBot="1" x14ac:dyDescent="0.3">
      <c r="A39" s="11" t="s">
        <v>56</v>
      </c>
      <c r="B39" s="6" t="s">
        <v>98</v>
      </c>
      <c r="C39" s="29">
        <v>2.88</v>
      </c>
      <c r="D39" s="6">
        <v>2</v>
      </c>
      <c r="E39" s="32">
        <f t="shared" si="6"/>
        <v>5.76</v>
      </c>
      <c r="F39" s="3" t="s">
        <v>6</v>
      </c>
      <c r="G39" s="27">
        <f t="shared" si="7"/>
        <v>5.76</v>
      </c>
    </row>
    <row r="40" spans="1:7" ht="15.75" thickBot="1" x14ac:dyDescent="0.3">
      <c r="A40" s="11" t="s">
        <v>57</v>
      </c>
      <c r="B40" s="6" t="s">
        <v>99</v>
      </c>
      <c r="C40" s="29">
        <v>2.54</v>
      </c>
      <c r="D40" s="6">
        <v>2</v>
      </c>
      <c r="E40" s="32">
        <f t="shared" si="6"/>
        <v>5.08</v>
      </c>
      <c r="F40" s="3" t="s">
        <v>6</v>
      </c>
      <c r="G40" s="27">
        <f t="shared" si="7"/>
        <v>5.08</v>
      </c>
    </row>
    <row r="41" spans="1:7" ht="15.75" thickBot="1" x14ac:dyDescent="0.3">
      <c r="A41" s="11" t="s">
        <v>58</v>
      </c>
      <c r="B41" s="6" t="s">
        <v>100</v>
      </c>
      <c r="C41" s="29">
        <v>2.84</v>
      </c>
      <c r="D41" s="6">
        <v>2</v>
      </c>
      <c r="E41" s="32">
        <f t="shared" si="6"/>
        <v>5.68</v>
      </c>
      <c r="F41" s="3" t="s">
        <v>6</v>
      </c>
      <c r="G41" s="27">
        <f t="shared" si="7"/>
        <v>5.68</v>
      </c>
    </row>
    <row r="42" spans="1:7" ht="15.75" thickBot="1" x14ac:dyDescent="0.3">
      <c r="A42" s="11" t="s">
        <v>59</v>
      </c>
      <c r="B42" s="6" t="s">
        <v>178</v>
      </c>
      <c r="C42" s="29">
        <v>1.8</v>
      </c>
      <c r="D42" s="6">
        <v>2</v>
      </c>
      <c r="E42" s="32">
        <f t="shared" si="6"/>
        <v>3.6</v>
      </c>
      <c r="F42" s="3" t="s">
        <v>6</v>
      </c>
      <c r="G42" s="27">
        <f t="shared" si="7"/>
        <v>3.6</v>
      </c>
    </row>
    <row r="43" spans="1:7" ht="15.75" thickBot="1" x14ac:dyDescent="0.3">
      <c r="A43" s="11" t="s">
        <v>59</v>
      </c>
      <c r="B43" s="6" t="s">
        <v>92</v>
      </c>
      <c r="C43" s="29">
        <v>2.29</v>
      </c>
      <c r="D43" s="6">
        <v>2</v>
      </c>
      <c r="E43" s="32">
        <f t="shared" si="6"/>
        <v>4.58</v>
      </c>
      <c r="F43" s="3" t="s">
        <v>6</v>
      </c>
      <c r="G43" s="27">
        <f t="shared" si="7"/>
        <v>4.58</v>
      </c>
    </row>
    <row r="44" spans="1:7" ht="15.75" thickBot="1" x14ac:dyDescent="0.3">
      <c r="A44" s="11" t="s">
        <v>59</v>
      </c>
      <c r="B44" s="6" t="s">
        <v>179</v>
      </c>
      <c r="C44" s="29">
        <v>2.0299999999999998</v>
      </c>
      <c r="D44" s="6">
        <v>1</v>
      </c>
      <c r="E44" s="32">
        <f t="shared" si="6"/>
        <v>2.0299999999999998</v>
      </c>
      <c r="F44" s="3" t="s">
        <v>6</v>
      </c>
      <c r="G44" s="27">
        <f t="shared" si="7"/>
        <v>2.0299999999999998</v>
      </c>
    </row>
    <row r="45" spans="1:7" ht="15.75" thickBot="1" x14ac:dyDescent="0.3">
      <c r="A45" s="11" t="s">
        <v>59</v>
      </c>
      <c r="B45" s="6" t="s">
        <v>180</v>
      </c>
      <c r="C45" s="29">
        <v>2.5499999999999998</v>
      </c>
      <c r="D45" s="6">
        <v>2</v>
      </c>
      <c r="E45" s="32">
        <f t="shared" si="6"/>
        <v>5.0999999999999996</v>
      </c>
      <c r="F45" s="3" t="s">
        <v>6</v>
      </c>
      <c r="G45" s="27">
        <f t="shared" si="7"/>
        <v>5.0999999999999996</v>
      </c>
    </row>
    <row r="46" spans="1:7" ht="15.75" thickBot="1" x14ac:dyDescent="0.3">
      <c r="A46" s="11" t="s">
        <v>59</v>
      </c>
      <c r="B46" s="6" t="s">
        <v>181</v>
      </c>
      <c r="C46" s="29">
        <v>1.65</v>
      </c>
      <c r="D46" s="6">
        <v>1</v>
      </c>
      <c r="E46" s="32">
        <f t="shared" si="6"/>
        <v>1.65</v>
      </c>
      <c r="F46" s="3" t="s">
        <v>6</v>
      </c>
      <c r="G46" s="27">
        <f t="shared" si="7"/>
        <v>1.65</v>
      </c>
    </row>
    <row r="47" spans="1:7" ht="15.75" thickBot="1" x14ac:dyDescent="0.3">
      <c r="A47" s="11" t="s">
        <v>59</v>
      </c>
      <c r="B47" s="6" t="s">
        <v>182</v>
      </c>
      <c r="C47" s="29">
        <v>1.74</v>
      </c>
      <c r="D47" s="54">
        <v>1</v>
      </c>
      <c r="E47" s="58">
        <f t="shared" si="6"/>
        <v>1.74</v>
      </c>
      <c r="F47" s="3" t="s">
        <v>6</v>
      </c>
      <c r="G47" s="27">
        <f t="shared" si="7"/>
        <v>1.74</v>
      </c>
    </row>
    <row r="48" spans="1:7" x14ac:dyDescent="0.25">
      <c r="E48" s="33">
        <f>SUM(E32:E47)</f>
        <v>79.829999999999984</v>
      </c>
      <c r="G48" s="31">
        <f>SUM(G32:G47)</f>
        <v>79.829999999999984</v>
      </c>
    </row>
    <row r="49" spans="1:7" x14ac:dyDescent="0.25">
      <c r="E49" s="48"/>
      <c r="G49" s="31"/>
    </row>
    <row r="50" spans="1:7" ht="16.5" thickBot="1" x14ac:dyDescent="0.3">
      <c r="A50" s="45" t="s">
        <v>60</v>
      </c>
      <c r="C50" s="1" t="s">
        <v>12</v>
      </c>
    </row>
    <row r="51" spans="1:7" ht="45.75" thickBot="1" x14ac:dyDescent="0.3">
      <c r="A51" s="3" t="s">
        <v>0</v>
      </c>
      <c r="B51" s="4" t="s">
        <v>1</v>
      </c>
      <c r="C51" s="4" t="s">
        <v>2</v>
      </c>
      <c r="D51" s="4" t="s">
        <v>3</v>
      </c>
      <c r="E51" s="4" t="s">
        <v>13</v>
      </c>
      <c r="F51" s="3" t="s">
        <v>5</v>
      </c>
      <c r="G51" s="4" t="s">
        <v>8</v>
      </c>
    </row>
    <row r="52" spans="1:7" ht="15.75" thickBot="1" x14ac:dyDescent="0.3">
      <c r="A52" s="11" t="s">
        <v>61</v>
      </c>
      <c r="B52" s="4" t="s">
        <v>118</v>
      </c>
      <c r="C52" s="27">
        <v>3.49</v>
      </c>
      <c r="D52" s="4">
        <v>3</v>
      </c>
      <c r="E52" s="32">
        <f>D52*C52</f>
        <v>10.47</v>
      </c>
      <c r="F52" s="3" t="s">
        <v>6</v>
      </c>
      <c r="G52" s="27">
        <f>E52</f>
        <v>10.47</v>
      </c>
    </row>
    <row r="53" spans="1:7" ht="15.75" thickBot="1" x14ac:dyDescent="0.3">
      <c r="A53" s="11" t="s">
        <v>62</v>
      </c>
      <c r="B53" s="4" t="s">
        <v>119</v>
      </c>
      <c r="C53" s="27">
        <v>2.5499999999999998</v>
      </c>
      <c r="D53" s="4">
        <v>4</v>
      </c>
      <c r="E53" s="32">
        <f t="shared" ref="E53:E56" si="12">D53*C53</f>
        <v>10.199999999999999</v>
      </c>
      <c r="F53" s="3" t="s">
        <v>6</v>
      </c>
      <c r="G53" s="27">
        <f t="shared" ref="G53:G54" si="13">E53</f>
        <v>10.199999999999999</v>
      </c>
    </row>
    <row r="54" spans="1:7" ht="15.75" thickBot="1" x14ac:dyDescent="0.3">
      <c r="A54" s="11" t="s">
        <v>63</v>
      </c>
      <c r="B54" s="4" t="s">
        <v>120</v>
      </c>
      <c r="C54" s="27">
        <v>2.12</v>
      </c>
      <c r="D54" s="4">
        <v>2</v>
      </c>
      <c r="E54" s="32">
        <f t="shared" si="12"/>
        <v>4.24</v>
      </c>
      <c r="F54" s="3" t="s">
        <v>6</v>
      </c>
      <c r="G54" s="27">
        <f t="shared" si="13"/>
        <v>4.24</v>
      </c>
    </row>
    <row r="55" spans="1:7" ht="15.75" thickBot="1" x14ac:dyDescent="0.3">
      <c r="A55" s="11" t="s">
        <v>168</v>
      </c>
      <c r="B55" s="49" t="s">
        <v>169</v>
      </c>
      <c r="C55" s="27">
        <v>0.59</v>
      </c>
      <c r="D55" s="4">
        <v>1</v>
      </c>
      <c r="E55" s="32">
        <f t="shared" si="12"/>
        <v>0.59</v>
      </c>
      <c r="F55" s="3" t="s">
        <v>7</v>
      </c>
      <c r="G55" s="27">
        <f>E55*2</f>
        <v>1.18</v>
      </c>
    </row>
    <row r="56" spans="1:7" ht="15.75" thickBot="1" x14ac:dyDescent="0.3">
      <c r="A56" s="11" t="s">
        <v>64</v>
      </c>
      <c r="B56" s="49" t="s">
        <v>172</v>
      </c>
      <c r="C56" s="27">
        <v>2.5</v>
      </c>
      <c r="D56" s="4">
        <v>1</v>
      </c>
      <c r="E56" s="32">
        <f t="shared" si="12"/>
        <v>2.5</v>
      </c>
      <c r="F56" s="3" t="s">
        <v>7</v>
      </c>
      <c r="G56" s="27">
        <f>E56*2</f>
        <v>5</v>
      </c>
    </row>
    <row r="57" spans="1:7" x14ac:dyDescent="0.25">
      <c r="A57" s="13"/>
      <c r="B57" s="14"/>
      <c r="C57" s="14"/>
      <c r="D57" s="14"/>
      <c r="E57" s="34">
        <f>SUM(E52:E56)</f>
        <v>28.000000000000004</v>
      </c>
      <c r="G57" s="31">
        <f>SUM(G52:G56)</f>
        <v>31.090000000000003</v>
      </c>
    </row>
    <row r="58" spans="1:7" x14ac:dyDescent="0.25">
      <c r="A58" s="13"/>
      <c r="B58" s="14"/>
      <c r="C58" s="14"/>
      <c r="D58" s="14"/>
      <c r="E58" s="34"/>
      <c r="G58" s="31"/>
    </row>
    <row r="59" spans="1:7" ht="16.5" thickBot="1" x14ac:dyDescent="0.3">
      <c r="A59" s="45" t="s">
        <v>65</v>
      </c>
      <c r="B59" s="14"/>
      <c r="C59" s="15" t="s">
        <v>12</v>
      </c>
      <c r="D59" s="14"/>
      <c r="E59" s="16"/>
    </row>
    <row r="60" spans="1:7" ht="45.75" thickBot="1" x14ac:dyDescent="0.3">
      <c r="A60" s="3" t="s">
        <v>0</v>
      </c>
      <c r="B60" s="4" t="s">
        <v>1</v>
      </c>
      <c r="C60" s="4" t="s">
        <v>2</v>
      </c>
      <c r="D60" s="4" t="s">
        <v>3</v>
      </c>
      <c r="E60" s="4" t="s">
        <v>13</v>
      </c>
      <c r="F60" s="3" t="s">
        <v>5</v>
      </c>
      <c r="G60" s="4" t="s">
        <v>8</v>
      </c>
    </row>
    <row r="61" spans="1:7" ht="15.75" thickBot="1" x14ac:dyDescent="0.3">
      <c r="A61" s="11" t="s">
        <v>121</v>
      </c>
      <c r="B61" s="4" t="s">
        <v>96</v>
      </c>
      <c r="C61" s="27">
        <v>3.11</v>
      </c>
      <c r="D61" s="4">
        <v>23</v>
      </c>
      <c r="E61" s="32">
        <f>D61*C61</f>
        <v>71.53</v>
      </c>
      <c r="F61" s="3" t="s">
        <v>6</v>
      </c>
      <c r="G61" s="27">
        <f>E61</f>
        <v>71.53</v>
      </c>
    </row>
    <row r="62" spans="1:7" ht="15.75" thickBot="1" x14ac:dyDescent="0.3">
      <c r="A62" s="11" t="s">
        <v>66</v>
      </c>
      <c r="B62" s="4" t="s">
        <v>122</v>
      </c>
      <c r="C62" s="27">
        <v>2.97</v>
      </c>
      <c r="D62" s="4">
        <v>4</v>
      </c>
      <c r="E62" s="32">
        <f t="shared" ref="E62:E64" si="14">D62*C62</f>
        <v>11.88</v>
      </c>
      <c r="F62" s="3" t="s">
        <v>6</v>
      </c>
      <c r="G62" s="27">
        <f t="shared" ref="G62" si="15">E62</f>
        <v>11.88</v>
      </c>
    </row>
    <row r="63" spans="1:7" ht="15.75" thickBot="1" x14ac:dyDescent="0.3">
      <c r="A63" s="11" t="s">
        <v>170</v>
      </c>
      <c r="B63" s="49" t="s">
        <v>169</v>
      </c>
      <c r="C63" s="27">
        <v>0.59</v>
      </c>
      <c r="D63" s="4">
        <v>1</v>
      </c>
      <c r="E63" s="32">
        <f t="shared" si="14"/>
        <v>0.59</v>
      </c>
      <c r="F63" s="3" t="s">
        <v>7</v>
      </c>
      <c r="G63" s="27">
        <f>E63*2</f>
        <v>1.18</v>
      </c>
    </row>
    <row r="64" spans="1:7" ht="15.75" thickBot="1" x14ac:dyDescent="0.3">
      <c r="A64" s="11" t="s">
        <v>64</v>
      </c>
      <c r="B64" s="49" t="s">
        <v>171</v>
      </c>
      <c r="C64" s="51">
        <v>2.36</v>
      </c>
      <c r="D64" s="49">
        <v>1</v>
      </c>
      <c r="E64" s="32">
        <f t="shared" si="14"/>
        <v>2.36</v>
      </c>
      <c r="F64" s="3" t="s">
        <v>7</v>
      </c>
      <c r="G64" s="27">
        <f>E64*2</f>
        <v>4.72</v>
      </c>
    </row>
    <row r="65" spans="1:8" x14ac:dyDescent="0.25">
      <c r="A65" s="13"/>
      <c r="B65" s="14"/>
      <c r="C65" s="14"/>
      <c r="D65" s="14"/>
      <c r="E65" s="34">
        <f>SUM(E61:E64)</f>
        <v>86.36</v>
      </c>
      <c r="G65" s="31">
        <f>SUM(G61:G64)</f>
        <v>89.31</v>
      </c>
      <c r="H65" s="17"/>
    </row>
    <row r="66" spans="1:8" x14ac:dyDescent="0.25">
      <c r="A66" s="13"/>
      <c r="B66" s="14"/>
      <c r="C66" s="14"/>
      <c r="D66" s="14"/>
      <c r="E66" s="34"/>
      <c r="G66" s="31"/>
      <c r="H66" s="17"/>
    </row>
    <row r="67" spans="1:8" ht="16.5" thickBot="1" x14ac:dyDescent="0.3">
      <c r="A67" s="45" t="s">
        <v>67</v>
      </c>
      <c r="B67" s="14"/>
      <c r="C67" s="15" t="s">
        <v>12</v>
      </c>
      <c r="D67" s="14"/>
      <c r="E67" s="16"/>
    </row>
    <row r="68" spans="1:8" ht="45.75" thickBot="1" x14ac:dyDescent="0.3">
      <c r="A68" s="3" t="s">
        <v>0</v>
      </c>
      <c r="B68" s="4" t="s">
        <v>1</v>
      </c>
      <c r="C68" s="4" t="s">
        <v>2</v>
      </c>
      <c r="D68" s="4" t="s">
        <v>3</v>
      </c>
      <c r="E68" s="4" t="s">
        <v>13</v>
      </c>
      <c r="F68" s="3" t="s">
        <v>5</v>
      </c>
      <c r="G68" s="4" t="s">
        <v>8</v>
      </c>
    </row>
    <row r="69" spans="1:8" ht="15.75" thickBot="1" x14ac:dyDescent="0.3">
      <c r="A69" s="11" t="s">
        <v>123</v>
      </c>
      <c r="B69" s="4" t="s">
        <v>96</v>
      </c>
      <c r="C69" s="27">
        <v>3.11</v>
      </c>
      <c r="D69" s="4">
        <v>27</v>
      </c>
      <c r="E69" s="32">
        <f>D69*C69</f>
        <v>83.97</v>
      </c>
      <c r="F69" s="3" t="s">
        <v>6</v>
      </c>
      <c r="G69" s="27">
        <f>E69</f>
        <v>83.97</v>
      </c>
    </row>
    <row r="70" spans="1:8" ht="15.75" thickBot="1" x14ac:dyDescent="0.3">
      <c r="A70" s="11" t="s">
        <v>64</v>
      </c>
      <c r="B70" s="49" t="s">
        <v>171</v>
      </c>
      <c r="C70" s="51">
        <v>2.36</v>
      </c>
      <c r="D70" s="4">
        <v>1</v>
      </c>
      <c r="E70" s="32">
        <f t="shared" ref="E70" si="16">D70*C70</f>
        <v>2.36</v>
      </c>
      <c r="F70" s="3" t="s">
        <v>7</v>
      </c>
      <c r="G70" s="27">
        <f>E70*2</f>
        <v>4.72</v>
      </c>
    </row>
    <row r="71" spans="1:8" x14ac:dyDescent="0.25">
      <c r="A71" s="13"/>
      <c r="B71" s="14"/>
      <c r="C71" s="14"/>
      <c r="D71" s="14"/>
      <c r="E71" s="34">
        <f>SUM(E66:E70)</f>
        <v>86.33</v>
      </c>
      <c r="G71" s="31">
        <f>SUM(G66:G70)</f>
        <v>88.69</v>
      </c>
      <c r="H71" s="17"/>
    </row>
    <row r="72" spans="1:8" x14ac:dyDescent="0.25">
      <c r="A72" s="13"/>
      <c r="B72" s="14"/>
      <c r="C72" s="46"/>
      <c r="D72" s="14"/>
      <c r="E72" s="47"/>
      <c r="F72" s="41"/>
      <c r="G72" s="46"/>
    </row>
    <row r="73" spans="1:8" ht="16.5" thickBot="1" x14ac:dyDescent="0.3">
      <c r="A73" s="42" t="s">
        <v>68</v>
      </c>
      <c r="C73" s="60" t="s">
        <v>12</v>
      </c>
    </row>
    <row r="74" spans="1:8" ht="45.75" thickBot="1" x14ac:dyDescent="0.3">
      <c r="A74" s="3" t="s">
        <v>0</v>
      </c>
      <c r="B74" s="4" t="s">
        <v>1</v>
      </c>
      <c r="C74" s="4" t="s">
        <v>2</v>
      </c>
      <c r="D74" s="4" t="s">
        <v>3</v>
      </c>
      <c r="E74" s="4" t="s">
        <v>13</v>
      </c>
      <c r="F74" s="3" t="s">
        <v>5</v>
      </c>
      <c r="G74" s="4" t="s">
        <v>8</v>
      </c>
    </row>
    <row r="75" spans="1:8" ht="15.75" thickBot="1" x14ac:dyDescent="0.3">
      <c r="A75" s="11" t="s">
        <v>69</v>
      </c>
      <c r="B75" s="4" t="s">
        <v>96</v>
      </c>
      <c r="C75" s="27">
        <v>3.11</v>
      </c>
      <c r="D75" s="4">
        <v>9</v>
      </c>
      <c r="E75" s="32">
        <f>D75*C75</f>
        <v>27.99</v>
      </c>
      <c r="F75" s="3" t="s">
        <v>6</v>
      </c>
      <c r="G75" s="27">
        <f>E75</f>
        <v>27.99</v>
      </c>
    </row>
    <row r="76" spans="1:8" ht="15.75" thickBot="1" x14ac:dyDescent="0.3">
      <c r="A76" s="11" t="s">
        <v>70</v>
      </c>
      <c r="B76" s="4" t="s">
        <v>124</v>
      </c>
      <c r="C76" s="27">
        <v>2.88</v>
      </c>
      <c r="D76" s="4">
        <v>3</v>
      </c>
      <c r="E76" s="32">
        <f t="shared" ref="E76:E79" si="17">D76*C76</f>
        <v>8.64</v>
      </c>
      <c r="F76" s="3" t="s">
        <v>6</v>
      </c>
      <c r="G76" s="27">
        <f t="shared" ref="G76:G78" si="18">E76</f>
        <v>8.64</v>
      </c>
    </row>
    <row r="77" spans="1:8" ht="15.75" thickBot="1" x14ac:dyDescent="0.3">
      <c r="A77" s="11" t="s">
        <v>126</v>
      </c>
      <c r="B77" s="6" t="s">
        <v>125</v>
      </c>
      <c r="C77" s="29">
        <v>3.15</v>
      </c>
      <c r="D77" s="6">
        <v>12</v>
      </c>
      <c r="E77" s="32">
        <f t="shared" si="17"/>
        <v>37.799999999999997</v>
      </c>
      <c r="F77" s="3" t="s">
        <v>6</v>
      </c>
      <c r="G77" s="27">
        <f t="shared" si="18"/>
        <v>37.799999999999997</v>
      </c>
    </row>
    <row r="78" spans="1:8" ht="15.75" thickBot="1" x14ac:dyDescent="0.3">
      <c r="A78" s="11" t="s">
        <v>71</v>
      </c>
      <c r="B78" s="4" t="s">
        <v>122</v>
      </c>
      <c r="C78" s="27">
        <v>2.97</v>
      </c>
      <c r="D78" s="4">
        <v>2</v>
      </c>
      <c r="E78" s="32">
        <f t="shared" si="17"/>
        <v>5.94</v>
      </c>
      <c r="F78" s="3" t="s">
        <v>6</v>
      </c>
      <c r="G78" s="27">
        <f t="shared" si="18"/>
        <v>5.94</v>
      </c>
    </row>
    <row r="79" spans="1:8" ht="15.75" thickBot="1" x14ac:dyDescent="0.3">
      <c r="A79" s="11" t="s">
        <v>72</v>
      </c>
      <c r="B79" s="49" t="s">
        <v>171</v>
      </c>
      <c r="C79" s="51">
        <v>2.36</v>
      </c>
      <c r="D79" s="4">
        <v>1</v>
      </c>
      <c r="E79" s="32">
        <f t="shared" si="17"/>
        <v>2.36</v>
      </c>
      <c r="F79" s="3" t="s">
        <v>7</v>
      </c>
      <c r="G79" s="27">
        <f>E79*2</f>
        <v>4.72</v>
      </c>
    </row>
    <row r="80" spans="1:8" x14ac:dyDescent="0.25">
      <c r="E80" s="33">
        <f>SUM(E75:E79)</f>
        <v>82.72999999999999</v>
      </c>
      <c r="G80" s="31">
        <f>SUM(G75:G79)</f>
        <v>85.089999999999989</v>
      </c>
    </row>
    <row r="82" spans="1:7" ht="16.5" thickBot="1" x14ac:dyDescent="0.3">
      <c r="A82" s="44" t="s">
        <v>73</v>
      </c>
      <c r="C82" s="60" t="s">
        <v>12</v>
      </c>
    </row>
    <row r="83" spans="1:7" ht="45.75" thickBot="1" x14ac:dyDescent="0.3">
      <c r="A83" s="19" t="s">
        <v>0</v>
      </c>
      <c r="B83" s="4" t="s">
        <v>1</v>
      </c>
      <c r="C83" s="4" t="s">
        <v>2</v>
      </c>
      <c r="D83" s="4" t="s">
        <v>3</v>
      </c>
      <c r="E83" s="4" t="s">
        <v>13</v>
      </c>
      <c r="F83" s="3" t="s">
        <v>5</v>
      </c>
      <c r="G83" s="4" t="s">
        <v>8</v>
      </c>
    </row>
    <row r="84" spans="1:7" ht="15.75" thickBot="1" x14ac:dyDescent="0.3">
      <c r="A84" s="11" t="s">
        <v>74</v>
      </c>
      <c r="B84" s="6" t="s">
        <v>96</v>
      </c>
      <c r="C84" s="29">
        <v>3.11</v>
      </c>
      <c r="D84" s="6">
        <v>27</v>
      </c>
      <c r="E84" s="30">
        <f>D84*C84</f>
        <v>83.97</v>
      </c>
      <c r="F84" s="3" t="s">
        <v>6</v>
      </c>
      <c r="G84" s="27">
        <f>E84</f>
        <v>83.97</v>
      </c>
    </row>
    <row r="85" spans="1:7" ht="15.75" thickBot="1" x14ac:dyDescent="0.3">
      <c r="A85" s="11" t="s">
        <v>64</v>
      </c>
      <c r="B85" s="49" t="s">
        <v>171</v>
      </c>
      <c r="C85" s="51">
        <v>2.36</v>
      </c>
      <c r="D85" s="6">
        <v>1</v>
      </c>
      <c r="E85" s="30">
        <f>D85*C85</f>
        <v>2.36</v>
      </c>
      <c r="F85" s="3" t="s">
        <v>7</v>
      </c>
      <c r="G85" s="27">
        <f>E85*2</f>
        <v>4.72</v>
      </c>
    </row>
    <row r="86" spans="1:7" x14ac:dyDescent="0.25">
      <c r="A86" s="10"/>
      <c r="E86" s="35">
        <f>SUM(E84:E85)</f>
        <v>86.33</v>
      </c>
      <c r="G86" s="31">
        <f>SUM(G84:G85)</f>
        <v>88.69</v>
      </c>
    </row>
    <row r="87" spans="1:7" x14ac:dyDescent="0.25">
      <c r="A87" s="10"/>
    </row>
    <row r="88" spans="1:7" ht="15.75" thickBot="1" x14ac:dyDescent="0.3">
      <c r="A88" s="18" t="s">
        <v>75</v>
      </c>
      <c r="C88" s="60" t="s">
        <v>12</v>
      </c>
    </row>
    <row r="89" spans="1:7" ht="45.75" thickBot="1" x14ac:dyDescent="0.3">
      <c r="A89" s="19" t="s">
        <v>0</v>
      </c>
      <c r="B89" s="4" t="s">
        <v>1</v>
      </c>
      <c r="C89" s="4" t="s">
        <v>2</v>
      </c>
      <c r="D89" s="4" t="s">
        <v>3</v>
      </c>
      <c r="E89" s="4" t="s">
        <v>13</v>
      </c>
      <c r="F89" s="3" t="s">
        <v>5</v>
      </c>
      <c r="G89" s="4" t="s">
        <v>8</v>
      </c>
    </row>
    <row r="90" spans="1:7" ht="30.75" thickBot="1" x14ac:dyDescent="0.3">
      <c r="A90" s="5" t="s">
        <v>185</v>
      </c>
      <c r="B90" s="54" t="s">
        <v>173</v>
      </c>
      <c r="C90" s="56">
        <v>1.952</v>
      </c>
      <c r="D90" s="6">
        <v>19</v>
      </c>
      <c r="E90" s="30">
        <f>D90*C90</f>
        <v>37.088000000000001</v>
      </c>
      <c r="F90" s="3" t="s">
        <v>6</v>
      </c>
      <c r="G90" s="27">
        <f>E90</f>
        <v>37.088000000000001</v>
      </c>
    </row>
    <row r="91" spans="1:7" ht="30.75" thickBot="1" x14ac:dyDescent="0.3">
      <c r="A91" s="5" t="s">
        <v>185</v>
      </c>
      <c r="B91" s="54" t="s">
        <v>174</v>
      </c>
      <c r="C91" s="56">
        <v>0.64</v>
      </c>
      <c r="D91" s="6">
        <v>17</v>
      </c>
      <c r="E91" s="30">
        <f t="shared" ref="E91:E92" si="19">D91*C91</f>
        <v>10.88</v>
      </c>
      <c r="F91" s="3" t="s">
        <v>6</v>
      </c>
      <c r="G91" s="27">
        <f t="shared" ref="G91:G92" si="20">E91</f>
        <v>10.88</v>
      </c>
    </row>
    <row r="92" spans="1:7" ht="30.75" thickBot="1" x14ac:dyDescent="0.3">
      <c r="A92" s="5" t="s">
        <v>185</v>
      </c>
      <c r="B92" s="54" t="s">
        <v>175</v>
      </c>
      <c r="C92" s="56">
        <v>1.0960000000000001</v>
      </c>
      <c r="D92" s="6">
        <v>17</v>
      </c>
      <c r="E92" s="30">
        <f t="shared" si="19"/>
        <v>18.632000000000001</v>
      </c>
      <c r="F92" s="3" t="s">
        <v>6</v>
      </c>
      <c r="G92" s="27">
        <f t="shared" si="20"/>
        <v>18.632000000000001</v>
      </c>
    </row>
    <row r="93" spans="1:7" x14ac:dyDescent="0.25">
      <c r="A93" s="10"/>
      <c r="E93" s="36">
        <f>SUM(E90:E92)</f>
        <v>66.600000000000009</v>
      </c>
      <c r="G93" s="28">
        <f>SUM(G90:G92)</f>
        <v>66.600000000000009</v>
      </c>
    </row>
    <row r="94" spans="1:7" x14ac:dyDescent="0.25">
      <c r="A94" s="10"/>
    </row>
    <row r="95" spans="1:7" ht="15.75" thickBot="1" x14ac:dyDescent="0.3">
      <c r="A95" s="10"/>
      <c r="B95" s="10"/>
    </row>
    <row r="96" spans="1:7" ht="15.75" thickBot="1" x14ac:dyDescent="0.3">
      <c r="A96" s="20" t="s">
        <v>9</v>
      </c>
      <c r="B96" s="21"/>
      <c r="C96" s="21"/>
      <c r="D96" s="21"/>
      <c r="E96" s="63">
        <f>E17+E28+E48+E57+E65+E71+E80+E86+E93</f>
        <v>653.48599999999999</v>
      </c>
      <c r="F96" s="21"/>
      <c r="G96" s="37">
        <f>G17+G28+G48+G57+G65+G71+G80+G86+G93</f>
        <v>682.40700000000004</v>
      </c>
    </row>
    <row r="98" spans="1:5" ht="45" x14ac:dyDescent="0.25">
      <c r="A98" s="22"/>
      <c r="B98" s="23" t="s">
        <v>11</v>
      </c>
      <c r="C98" s="23" t="s">
        <v>15</v>
      </c>
      <c r="D98" s="24" t="s">
        <v>17</v>
      </c>
      <c r="E98" s="24" t="s">
        <v>16</v>
      </c>
    </row>
    <row r="99" spans="1:5" x14ac:dyDescent="0.25">
      <c r="A99" s="25" t="s">
        <v>10</v>
      </c>
      <c r="B99" s="22" t="s">
        <v>12</v>
      </c>
      <c r="C99" s="38">
        <f>E10+E11+E12+E15+E16+E26+E27+E55+E56+E63+E64+E70+E79+E85</f>
        <v>28.920999999999999</v>
      </c>
      <c r="D99" s="39">
        <f>C99*2</f>
        <v>57.841999999999999</v>
      </c>
      <c r="E99" s="39">
        <f>D99*2</f>
        <v>115.684</v>
      </c>
    </row>
    <row r="100" spans="1:5" x14ac:dyDescent="0.25">
      <c r="A100" s="22" t="s">
        <v>14</v>
      </c>
      <c r="B100" s="22" t="s">
        <v>12</v>
      </c>
      <c r="C100" s="40">
        <f>E4+E5+E6+E7+E8+E9+E13+E14+E21+E22+E23+E24+E25+E48+E52+E53+E54+E61+E62+E69+E75+E76+E77+E78+E84+E93</f>
        <v>624.56500000000005</v>
      </c>
      <c r="D100" s="40">
        <f>C100</f>
        <v>624.56500000000005</v>
      </c>
      <c r="E100" s="40">
        <f>D100*2</f>
        <v>1249.1300000000001</v>
      </c>
    </row>
    <row r="101" spans="1:5" x14ac:dyDescent="0.25">
      <c r="C101" s="35">
        <f>SUM(C99:C100)</f>
        <v>653.4860000000001</v>
      </c>
      <c r="D101" s="35">
        <f>SUM(D99:D100)</f>
        <v>682.40700000000004</v>
      </c>
      <c r="E101" s="61">
        <f>SUM(E99:E100)</f>
        <v>1364.8140000000001</v>
      </c>
    </row>
  </sheetData>
  <sheetProtection algorithmName="SHA-512" hashValue="EAudbwsiTuigPJsrO0IU5PoWwScY2tczFPkiULZUsZXxUPEvPd58XMiiilgsr1IniTRJEQwlhR8yxpCZHz/xCg==" saltValue="t9Y2y633fc3msJZMkKrwpQ==" spinCount="100000" sheet="1" objects="1" scenarios="1"/>
  <pageMargins left="0.7" right="0.7" top="0.78740157499999996" bottom="0.78740157499999996" header="0.3" footer="0.3"/>
  <pageSetup paperSize="9" orientation="portrait" r:id="rId1"/>
  <ignoredErrors>
    <ignoredError sqref="E15:E16 E21:E27 E4:E14" unlockedFormula="1"/>
    <ignoredError sqref="G15 G6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Glasflächen SG C_A</vt:lpstr>
      <vt:lpstr>Glasflächen Zollamt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Eberlein, Matthias (HZA Nürnberg)</dc:creator>
  <cp:lastModifiedBy>Suliman, Asat (HZA Lörrach - DO Freiburg i. Br. Tennen</cp:lastModifiedBy>
  <dcterms:created xsi:type="dcterms:W3CDTF">2024-10-29T15:15:13Z</dcterms:created>
  <dcterms:modified xsi:type="dcterms:W3CDTF">2025-12-12T10:02:46Z</dcterms:modified>
</cp:coreProperties>
</file>