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everg\Documents\_online\FFA\Unterhalts- und Glasreinigung\Bieterfragen\AUSGANG-finale Excel-Tabellen\"/>
    </mc:Choice>
  </mc:AlternateContent>
  <xr:revisionPtr revIDLastSave="0" documentId="8_{2DB917F5-0F60-42FF-B224-B57904F5A269}" xr6:coauthVersionLast="47" xr6:coauthVersionMax="47" xr10:uidLastSave="{00000000-0000-0000-0000-000000000000}"/>
  <bookViews>
    <workbookView xWindow="-120" yWindow="-120" windowWidth="57840" windowHeight="15720" tabRatio="917" activeTab="1" xr2:uid="{00000000-000D-0000-FFFF-FFFF00000000}"/>
  </bookViews>
  <sheets>
    <sheet name="LOS 2 - Friedrichstraße 153a " sheetId="16" r:id="rId1"/>
    <sheet name="Preiszusammenstellung LOS 2" sheetId="18" r:id="rId2"/>
  </sheets>
  <definedNames>
    <definedName name="__xlfn_FLOOR_MATH">#N/A</definedName>
    <definedName name="TabName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7" i="18" l="1"/>
  <c r="D71" i="18"/>
  <c r="C178" i="16" l="1"/>
  <c r="M78" i="18" l="1"/>
  <c r="M79" i="18"/>
  <c r="M80" i="18"/>
  <c r="M81" i="18"/>
  <c r="M82" i="18"/>
  <c r="M83" i="18"/>
  <c r="I92" i="18"/>
  <c r="C125" i="16"/>
  <c r="D14" i="18" s="1"/>
  <c r="C126" i="16"/>
  <c r="D15" i="18" s="1"/>
  <c r="C127" i="16"/>
  <c r="D16" i="18" s="1"/>
  <c r="C128" i="16"/>
  <c r="D17" i="18" s="1"/>
  <c r="C129" i="16"/>
  <c r="D18" i="18" s="1"/>
  <c r="C130" i="16"/>
  <c r="D19" i="18" s="1"/>
  <c r="C131" i="16"/>
  <c r="D20" i="18" s="1"/>
  <c r="C132" i="16"/>
  <c r="D21" i="18" s="1"/>
  <c r="C133" i="16"/>
  <c r="D22" i="18" s="1"/>
  <c r="C134" i="16"/>
  <c r="D23" i="18" s="1"/>
  <c r="C135" i="16"/>
  <c r="D24" i="18" s="1"/>
  <c r="C136" i="16"/>
  <c r="D25" i="18" s="1"/>
  <c r="C137" i="16"/>
  <c r="D26" i="18" s="1"/>
  <c r="C138" i="16"/>
  <c r="D27" i="18" s="1"/>
  <c r="C139" i="16"/>
  <c r="D28" i="18" s="1"/>
  <c r="C140" i="16"/>
  <c r="D29" i="18" s="1"/>
  <c r="C141" i="16"/>
  <c r="D30" i="18" s="1"/>
  <c r="C142" i="16"/>
  <c r="D31" i="18" s="1"/>
  <c r="C143" i="16"/>
  <c r="D32" i="18" s="1"/>
  <c r="C144" i="16"/>
  <c r="D33" i="18" s="1"/>
  <c r="C145" i="16"/>
  <c r="D34" i="18" s="1"/>
  <c r="C146" i="16"/>
  <c r="D35" i="18" s="1"/>
  <c r="C147" i="16"/>
  <c r="D36" i="18" s="1"/>
  <c r="C148" i="16"/>
  <c r="D37" i="18" s="1"/>
  <c r="F37" i="18" s="1"/>
  <c r="C149" i="16"/>
  <c r="D38" i="18" s="1"/>
  <c r="F38" i="18" s="1"/>
  <c r="C150" i="16"/>
  <c r="D39" i="18" s="1"/>
  <c r="F39" i="18" s="1"/>
  <c r="C151" i="16"/>
  <c r="D40" i="18" s="1"/>
  <c r="F40" i="18" s="1"/>
  <c r="C152" i="16"/>
  <c r="D41" i="18" s="1"/>
  <c r="F41" i="18" s="1"/>
  <c r="C153" i="16"/>
  <c r="D42" i="18" s="1"/>
  <c r="F42" i="18" s="1"/>
  <c r="C154" i="16"/>
  <c r="D43" i="18" s="1"/>
  <c r="F43" i="18" s="1"/>
  <c r="C155" i="16"/>
  <c r="D44" i="18" s="1"/>
  <c r="F44" i="18" s="1"/>
  <c r="C156" i="16"/>
  <c r="D45" i="18" s="1"/>
  <c r="F45" i="18" s="1"/>
  <c r="C157" i="16"/>
  <c r="D46" i="18" s="1"/>
  <c r="F46" i="18" s="1"/>
  <c r="C158" i="16"/>
  <c r="D47" i="18" s="1"/>
  <c r="F47" i="18" s="1"/>
  <c r="C159" i="16"/>
  <c r="D48" i="18" s="1"/>
  <c r="F48" i="18" s="1"/>
  <c r="C160" i="16"/>
  <c r="D49" i="18" s="1"/>
  <c r="F49" i="18" s="1"/>
  <c r="C161" i="16"/>
  <c r="D50" i="18" s="1"/>
  <c r="F50" i="18" s="1"/>
  <c r="C162" i="16"/>
  <c r="D51" i="18" s="1"/>
  <c r="F51" i="18" s="1"/>
  <c r="C163" i="16"/>
  <c r="D52" i="18" s="1"/>
  <c r="F52" i="18" s="1"/>
  <c r="C164" i="16"/>
  <c r="D53" i="18" s="1"/>
  <c r="F53" i="18" s="1"/>
  <c r="C165" i="16"/>
  <c r="D54" i="18" s="1"/>
  <c r="F54" i="18" s="1"/>
  <c r="C166" i="16"/>
  <c r="D55" i="18" s="1"/>
  <c r="F55" i="18" s="1"/>
  <c r="C167" i="16"/>
  <c r="D56" i="18" s="1"/>
  <c r="F56" i="18" s="1"/>
  <c r="C168" i="16"/>
  <c r="D57" i="18" s="1"/>
  <c r="F57" i="18" s="1"/>
  <c r="C169" i="16"/>
  <c r="D58" i="18" s="1"/>
  <c r="F58" i="18" s="1"/>
  <c r="C170" i="16"/>
  <c r="D59" i="18" s="1"/>
  <c r="F59" i="18" s="1"/>
  <c r="C171" i="16"/>
  <c r="D60" i="18" s="1"/>
  <c r="F60" i="18" s="1"/>
  <c r="C172" i="16"/>
  <c r="D61" i="18" s="1"/>
  <c r="F61" i="18" s="1"/>
  <c r="C173" i="16"/>
  <c r="D62" i="18" s="1"/>
  <c r="F62" i="18" s="1"/>
  <c r="C174" i="16"/>
  <c r="D63" i="18" s="1"/>
  <c r="F63" i="18" s="1"/>
  <c r="C175" i="16"/>
  <c r="D64" i="18" s="1"/>
  <c r="F64" i="18" s="1"/>
  <c r="C176" i="16"/>
  <c r="C177" i="16"/>
  <c r="C124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I82" i="18"/>
  <c r="M86" i="18"/>
  <c r="M87" i="18"/>
  <c r="M93" i="18"/>
  <c r="M94" i="18"/>
  <c r="M96" i="18"/>
  <c r="F97" i="18"/>
  <c r="I97" i="18" s="1"/>
  <c r="M97" i="18"/>
  <c r="F96" i="18"/>
  <c r="I96" i="18" s="1"/>
  <c r="I78" i="18"/>
  <c r="I79" i="18"/>
  <c r="I80" i="18"/>
  <c r="I81" i="18"/>
  <c r="I83" i="18"/>
  <c r="M95" i="18"/>
  <c r="M77" i="18"/>
  <c r="F95" i="18"/>
  <c r="I95" i="18" s="1"/>
  <c r="M92" i="18"/>
  <c r="I91" i="18"/>
  <c r="M91" i="18"/>
  <c r="I90" i="18"/>
  <c r="M90" i="18"/>
  <c r="I89" i="18"/>
  <c r="M89" i="18"/>
  <c r="I88" i="18"/>
  <c r="M88" i="18"/>
  <c r="D66" i="18" l="1"/>
  <c r="F66" i="18" s="1"/>
  <c r="I66" i="18" s="1"/>
  <c r="D65" i="18"/>
  <c r="F65" i="18" s="1"/>
  <c r="D13" i="18"/>
  <c r="C179" i="16"/>
  <c r="I99" i="18"/>
  <c r="I65" i="18"/>
  <c r="I84" i="18"/>
  <c r="F27" i="18"/>
  <c r="F23" i="18"/>
  <c r="I23" i="18" s="1"/>
  <c r="I27" i="18" l="1"/>
  <c r="N27" i="18"/>
  <c r="F20" i="18"/>
  <c r="I20" i="18" s="1"/>
  <c r="I61" i="18"/>
  <c r="N52" i="18"/>
  <c r="N56" i="18"/>
  <c r="F19" i="18"/>
  <c r="I19" i="18" s="1"/>
  <c r="F35" i="18"/>
  <c r="I35" i="18" s="1"/>
  <c r="N40" i="18"/>
  <c r="F26" i="18"/>
  <c r="I26" i="18" s="1"/>
  <c r="N46" i="18"/>
  <c r="I42" i="18"/>
  <c r="F21" i="18"/>
  <c r="I21" i="18" s="1"/>
  <c r="N45" i="18"/>
  <c r="F25" i="18"/>
  <c r="I25" i="18" s="1"/>
  <c r="I43" i="18"/>
  <c r="F30" i="18"/>
  <c r="I30" i="18" s="1"/>
  <c r="I63" i="18"/>
  <c r="N41" i="18"/>
  <c r="I62" i="18"/>
  <c r="N48" i="18"/>
  <c r="F29" i="18"/>
  <c r="F34" i="18"/>
  <c r="I34" i="18" s="1"/>
  <c r="F33" i="18"/>
  <c r="I33" i="18" s="1"/>
  <c r="F24" i="18"/>
  <c r="N24" i="18" s="1"/>
  <c r="I51" i="18"/>
  <c r="F28" i="18"/>
  <c r="N28" i="18" s="1"/>
  <c r="I54" i="18"/>
  <c r="F31" i="18"/>
  <c r="N31" i="18" s="1"/>
  <c r="N55" i="18"/>
  <c r="F32" i="18"/>
  <c r="I32" i="18" s="1"/>
  <c r="N57" i="18"/>
  <c r="I38" i="18"/>
  <c r="N64" i="18"/>
  <c r="I47" i="18"/>
  <c r="F16" i="18"/>
  <c r="I16" i="18" s="1"/>
  <c r="F36" i="18"/>
  <c r="N36" i="18" s="1"/>
  <c r="N39" i="18"/>
  <c r="I37" i="18"/>
  <c r="F22" i="18"/>
  <c r="I22" i="18" s="1"/>
  <c r="F18" i="18"/>
  <c r="N18" i="18" s="1"/>
  <c r="I53" i="18"/>
  <c r="F14" i="18"/>
  <c r="F17" i="18"/>
  <c r="I17" i="18" s="1"/>
  <c r="N23" i="18"/>
  <c r="N66" i="18"/>
  <c r="I29" i="18" l="1"/>
  <c r="N29" i="18"/>
  <c r="N62" i="18"/>
  <c r="N35" i="18"/>
  <c r="I50" i="18"/>
  <c r="N50" i="18"/>
  <c r="I49" i="18"/>
  <c r="N49" i="18"/>
  <c r="N53" i="18"/>
  <c r="N44" i="18"/>
  <c r="I44" i="18"/>
  <c r="N59" i="18"/>
  <c r="I59" i="18"/>
  <c r="N58" i="18"/>
  <c r="I58" i="18"/>
  <c r="I52" i="18"/>
  <c r="I64" i="18"/>
  <c r="I41" i="18"/>
  <c r="N38" i="18"/>
  <c r="I55" i="18"/>
  <c r="I31" i="18"/>
  <c r="F15" i="18"/>
  <c r="I15" i="18" s="1"/>
  <c r="I56" i="18"/>
  <c r="I18" i="18"/>
  <c r="N37" i="18"/>
  <c r="I46" i="18"/>
  <c r="N47" i="18"/>
  <c r="N61" i="18"/>
  <c r="N17" i="18"/>
  <c r="N34" i="18"/>
  <c r="N16" i="18"/>
  <c r="N30" i="18"/>
  <c r="I40" i="18"/>
  <c r="N22" i="18"/>
  <c r="N51" i="18"/>
  <c r="N25" i="18"/>
  <c r="N63" i="18"/>
  <c r="I39" i="18"/>
  <c r="N33" i="18"/>
  <c r="I48" i="18"/>
  <c r="N26" i="18"/>
  <c r="N42" i="18"/>
  <c r="I24" i="18"/>
  <c r="I57" i="18"/>
  <c r="N43" i="18"/>
  <c r="I36" i="18"/>
  <c r="N54" i="18"/>
  <c r="I45" i="18"/>
  <c r="N32" i="18"/>
  <c r="I28" i="18"/>
  <c r="N14" i="18"/>
  <c r="I14" i="18"/>
  <c r="F13" i="18"/>
  <c r="D67" i="18" l="1"/>
  <c r="N15" i="18"/>
  <c r="I60" i="18"/>
  <c r="N60" i="18"/>
  <c r="I13" i="18"/>
  <c r="I67" i="18" s="1"/>
  <c r="N13" i="18"/>
  <c r="I71" i="18" s="1"/>
  <c r="H109" i="18" l="1"/>
</calcChain>
</file>

<file path=xl/sharedStrings.xml><?xml version="1.0" encoding="utf-8"?>
<sst xmlns="http://schemas.openxmlformats.org/spreadsheetml/2006/main" count="395" uniqueCount="192">
  <si>
    <t>m²</t>
  </si>
  <si>
    <t>Reinigungsgruppe</t>
  </si>
  <si>
    <t>Verteilung</t>
  </si>
  <si>
    <t>G</t>
  </si>
  <si>
    <t>Leerstand</t>
  </si>
  <si>
    <t>Gesamtreinigungsfläche</t>
  </si>
  <si>
    <t>Raumnr.</t>
  </si>
  <si>
    <t>Nutzung</t>
  </si>
  <si>
    <t>Fläche in qm</t>
  </si>
  <si>
    <t>K1</t>
  </si>
  <si>
    <t>K2</t>
  </si>
  <si>
    <t>K3</t>
  </si>
  <si>
    <t>K4</t>
  </si>
  <si>
    <t>A1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</si>
  <si>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</si>
  <si>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</si>
  <si>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</si>
  <si>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</si>
  <si>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</si>
  <si>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</si>
  <si>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</si>
  <si>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</si>
  <si>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</si>
  <si>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</si>
  <si>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</si>
  <si>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F1</t>
  </si>
  <si>
    <t>H1</t>
  </si>
  <si>
    <t>H2</t>
  </si>
  <si>
    <t>I1</t>
  </si>
  <si>
    <t>I2</t>
  </si>
  <si>
    <t>I3</t>
  </si>
  <si>
    <t>I4</t>
  </si>
  <si>
    <t>J1</t>
  </si>
  <si>
    <t>J2</t>
  </si>
  <si>
    <t>J3</t>
  </si>
  <si>
    <t>J4</t>
  </si>
  <si>
    <t>L1</t>
  </si>
  <si>
    <t>L2</t>
  </si>
  <si>
    <t>L3</t>
  </si>
  <si>
    <t>L4</t>
  </si>
  <si>
    <t>M1</t>
  </si>
  <si>
    <t>M2</t>
  </si>
  <si>
    <t>M3</t>
  </si>
  <si>
    <t>M4</t>
  </si>
  <si>
    <t>P1</t>
  </si>
  <si>
    <t>P2</t>
  </si>
  <si>
    <t>WC-Kabinen</t>
  </si>
  <si>
    <t>Urinale</t>
  </si>
  <si>
    <t>Waschbecken</t>
  </si>
  <si>
    <t>Kühlschränke</t>
  </si>
  <si>
    <t>Mikrowellen</t>
  </si>
  <si>
    <t>Hinweisschilder</t>
  </si>
  <si>
    <t>Feuerlöscher</t>
  </si>
  <si>
    <t>Wickeltisch</t>
  </si>
  <si>
    <t xml:space="preserve">Wasserkocher und 
Kaffeemaschinen </t>
  </si>
  <si>
    <t>Tische</t>
  </si>
  <si>
    <t>Container</t>
  </si>
  <si>
    <t>(alle Preisangaben in € und netto !)</t>
  </si>
  <si>
    <t>Firma</t>
  </si>
  <si>
    <t>Reinigungsobjekt</t>
  </si>
  <si>
    <t>Gebäudeteile</t>
  </si>
  <si>
    <t>Bürodienstgebäude</t>
  </si>
  <si>
    <t>anzuwendende Leistungsbeschreibung</t>
  </si>
  <si>
    <t>1.1. Bürodienstgebäude</t>
  </si>
  <si>
    <t>Häufigkeit
der Boden-
reinigung</t>
  </si>
  <si>
    <t>Boden-
reingungs-
fläche in
m²</t>
  </si>
  <si>
    <t>Stunden
pro Reini-
gungstag</t>
  </si>
  <si>
    <t>Reinigungs-
tage pro Jahr</t>
  </si>
  <si>
    <t>Stundenver-
rechnungs-
satz</t>
  </si>
  <si>
    <t>Jahrespreis</t>
  </si>
  <si>
    <t>Räume mit besonderen Reinigungsanforderungen</t>
  </si>
  <si>
    <t>5 x w</t>
  </si>
  <si>
    <t>Teeküchen</t>
  </si>
  <si>
    <t>3 x w</t>
  </si>
  <si>
    <t>Aufzüge</t>
  </si>
  <si>
    <t>Aktenräume mit ständiger
Nutzung</t>
  </si>
  <si>
    <t>0,5 x w</t>
  </si>
  <si>
    <t>Zwischensumme</t>
  </si>
  <si>
    <t>Die kalkulierten Preise beinhalten die Kosten für die Bodenreinigung und die allgemeine Reinigung</t>
  </si>
  <si>
    <t>Durchschnittlicher
Stundenverrechnungssatz</t>
  </si>
  <si>
    <t>Durchschnittlicher
täglicher Arbeitsstundeneinsatz</t>
  </si>
  <si>
    <t>Der durchschnittliche tägliche Arbeitsstundeneinsatz
wird wie folgt errechnet:
Gesamtreinigungsstunden pro Kalenderjahr / 252 Tage</t>
  </si>
  <si>
    <t>Gebäudeteil</t>
  </si>
  <si>
    <t>Nähere Ortsbezeichnung</t>
  </si>
  <si>
    <t>Mattengröße
in cm</t>
  </si>
  <si>
    <t>Matten-
anzahl
in Stück</t>
  </si>
  <si>
    <t>Preis pro
Mattenwechsel
 je Stück</t>
  </si>
  <si>
    <t>Ja</t>
  </si>
  <si>
    <t>Nein</t>
  </si>
  <si>
    <t>x</t>
  </si>
  <si>
    <t>Gesamtpreis</t>
  </si>
  <si>
    <t>Quadratmeterpreis je 
Ausführung</t>
  </si>
  <si>
    <t>Geschätzte Anzahl der
Einsätze</t>
  </si>
  <si>
    <t>Fläche &gt;</t>
  </si>
  <si>
    <t>bis 50 m²</t>
  </si>
  <si>
    <t>50 bis 100 m²</t>
  </si>
  <si>
    <t>101 bis 200 m²</t>
  </si>
  <si>
    <t>201 bis 500 m²</t>
  </si>
  <si>
    <t>über 500 m²</t>
  </si>
  <si>
    <t>Weitere Bedarfspositionen gemäß Leistungsbeschreibung</t>
  </si>
  <si>
    <t>Nach
Anforderung</t>
  </si>
  <si>
    <t>Summe (Bedarfspositionen)</t>
  </si>
  <si>
    <t>Hinweise zum Reinigungsobjekt</t>
  </si>
  <si>
    <t>Für das Objekt ist ein Flächenaufmaß in einer vom Auftraggeber vorgegebenen Form
nach den Richtlinien für die Aufmaßermittlung und Abrechnung im Gebäudereiniger Handwerk
zu erstellen (zutreffendes ist nebenstehend angekreuzt)</t>
  </si>
  <si>
    <t>Den genannten Beträgen ist die Mehrwertsteuer in der jeweils geltenden Höhe zuzurechnen.</t>
  </si>
  <si>
    <t>Ort / Datum</t>
  </si>
  <si>
    <t>Stempel des Auftraggebers</t>
  </si>
  <si>
    <t>rechtsverbindliche Unterschrift des Auftraggebers</t>
  </si>
  <si>
    <t>Stempel des Auftragnehmers</t>
  </si>
  <si>
    <t>rechtsverbindliche Unterschrift des Auftragnehmers</t>
  </si>
  <si>
    <t>Räume mit höheren Reinigungsanforderungen</t>
  </si>
  <si>
    <t>Räume mit üblichen Reinigungsanforderungen</t>
  </si>
  <si>
    <t>Waschräume, Toiletten, Sanitärbereiche, Umkleiden</t>
  </si>
  <si>
    <t>Verkehrsflächen (Flure) besonderen Reinigungsanforderungen</t>
  </si>
  <si>
    <t>Verkehrsflächen (Flure) mit höheren Reinigungsanforderungen</t>
  </si>
  <si>
    <t xml:space="preserve">Verkehrsflächen (Treppen) mit höheren Reinigungsanforderungen </t>
  </si>
  <si>
    <t>Verkehrsflächen (Treppen) mit bes. Reinigungsanforderungen</t>
  </si>
  <si>
    <t>Verkehrsflächen (Flure, Hallen) mit normalen Reinigungsanforderungen</t>
  </si>
  <si>
    <t xml:space="preserve">Verkehrsflächen (Treppen) mit normalen Reinigungsanforderungen </t>
  </si>
  <si>
    <t>Außenbereiche Höfe 1 + 2</t>
  </si>
  <si>
    <t>Außenbereiche Höfe 3 + 4</t>
  </si>
  <si>
    <t>Geschätzter Flächen-faktor</t>
  </si>
  <si>
    <t>Faktor für Gesamt-preis</t>
  </si>
  <si>
    <t>2 x w</t>
  </si>
  <si>
    <t>Jahrespreis (Unterhalts- und Außenreinigung- sowie Bedarfspositionen)</t>
  </si>
  <si>
    <t>Reinigungs-
leistung (Bodenreinigung + Nebenarbeiten) in
m² pro Stunde</t>
  </si>
  <si>
    <t>N1</t>
  </si>
  <si>
    <t>N2</t>
  </si>
  <si>
    <t>Überprüfung der Vollständigkeit der wertungsrelevanten
Bietereintragungen
(grün gekennzeichnet)</t>
  </si>
  <si>
    <t>Erforderliche 
Eintragungen
durch den
Bieter</t>
  </si>
  <si>
    <t>Vorgenommene 
Eintragungen 
durch den 
Bieter</t>
  </si>
  <si>
    <r>
      <t>Teilgrundreinigung</t>
    </r>
    <r>
      <rPr>
        <b/>
        <sz val="8"/>
        <rFont val="Arial"/>
        <family val="2"/>
      </rPr>
      <t/>
    </r>
  </si>
  <si>
    <t>Farbe der Matten</t>
  </si>
  <si>
    <t>Stunden
pro 
Reinigungs-tag</t>
  </si>
  <si>
    <t xml:space="preserve">Intensivreinigung der Kühlschränke von innen </t>
  </si>
  <si>
    <t xml:space="preserve">Intensivreinigung der Mikrowellen / Minibacköfen von innen </t>
  </si>
  <si>
    <t>Reinigungs-
leistung in
Stück pro Stunde</t>
  </si>
  <si>
    <t>Stückzahl</t>
  </si>
  <si>
    <t>Schränke
&gt;170cm</t>
  </si>
  <si>
    <t>Schränke
&lt;=170cm</t>
  </si>
  <si>
    <t xml:space="preserve">Reinigen der Briefkastenanlage </t>
  </si>
  <si>
    <t>E1</t>
  </si>
  <si>
    <t>E2</t>
  </si>
  <si>
    <t>E3</t>
  </si>
  <si>
    <t>F</t>
  </si>
  <si>
    <t>N3</t>
  </si>
  <si>
    <t>N4</t>
  </si>
  <si>
    <t>O1</t>
  </si>
  <si>
    <t>O2</t>
  </si>
  <si>
    <t>O3</t>
  </si>
  <si>
    <t>O4</t>
  </si>
  <si>
    <t>P3</t>
  </si>
  <si>
    <t>P4</t>
  </si>
  <si>
    <t>Q1</t>
  </si>
  <si>
    <t>Q2</t>
  </si>
  <si>
    <t>Für das Objekt ist eine Aufsichtsperson einzusetzen</t>
  </si>
  <si>
    <t>Arbeits-
plätze</t>
  </si>
  <si>
    <t>Fußboden-
belag</t>
  </si>
  <si>
    <t>T</t>
  </si>
  <si>
    <t>Empfang</t>
  </si>
  <si>
    <t>WC D + Vorraum</t>
  </si>
  <si>
    <t>WC H + Vorraum</t>
  </si>
  <si>
    <t>Flur</t>
  </si>
  <si>
    <t>Fliesen</t>
  </si>
  <si>
    <t>1+1</t>
  </si>
  <si>
    <t>Parkett</t>
  </si>
  <si>
    <t>Küche</t>
  </si>
  <si>
    <t>Besucher WC + Dusche</t>
  </si>
  <si>
    <t>EDV / Lager 2.10</t>
  </si>
  <si>
    <t>Büro 2.2</t>
  </si>
  <si>
    <t>Büro 2.3</t>
  </si>
  <si>
    <t>Büro 2.4</t>
  </si>
  <si>
    <t>Büro 2.5</t>
  </si>
  <si>
    <t>Büro 2.6</t>
  </si>
  <si>
    <t>Büro 2.7</t>
  </si>
  <si>
    <t>Büro 2.8</t>
  </si>
  <si>
    <t>Büro 2.9</t>
  </si>
  <si>
    <t>Büro 2.11</t>
  </si>
  <si>
    <t>Büro 2.12</t>
  </si>
  <si>
    <t>Treppe</t>
  </si>
  <si>
    <t>Technikräume</t>
  </si>
  <si>
    <t>Filmförderungsanstalt - Friedrichstraße 153a - 10117 Berlin</t>
  </si>
  <si>
    <t>Los 02</t>
  </si>
  <si>
    <t>K-2000 grau</t>
  </si>
  <si>
    <t>90 x 120</t>
  </si>
  <si>
    <t>Eingangsbereich Flur (2. OG)</t>
  </si>
  <si>
    <t>Friedrichstraße 153a - 2. OG (Teilfläche)</t>
  </si>
  <si>
    <t>Raumnutzungsplan Filmförderungsanstalt</t>
  </si>
  <si>
    <t xml:space="preserve">Unterhaltsreinigung
Raumgruppe gemäß
Leistungsbeschreibung </t>
  </si>
  <si>
    <t>Schmutzfangmatten (wöchentlicher Wechsel aller Schmutzfangmatten im gesamten Jahr)</t>
  </si>
  <si>
    <t>Die Laufzeit beträgt 24 Monate (2 Jahre). Datum des Beginns: 01/01/2026  - Enddatum der Laufzeit: 31/12/2027</t>
  </si>
  <si>
    <t>Preiszusammenstellung gemäß Leistungsverzeichnis - Preisberechnung für 1 Jahr / 24 Monate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</si>
</sst>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&quot; €&quot;"/>
    <numFmt numFmtId="165" formatCode="#,##0.00\ &quot;€&quot;"/>
    <numFmt numFmtId="166" formatCode="#,##0_ ;\-#,##0\ "/>
    <numFmt numFmtId="167" formatCode="h:mm;@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</fills>
  <borders count="8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 diagonalUp="1" diagonalDown="1">
      <left/>
      <right style="medium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 diagonalUp="1" diagonalDown="1"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 diagonalUp="1" diagonalDown="1">
      <left style="medium">
        <color indexed="8"/>
      </left>
      <right/>
      <top style="medium">
        <color indexed="8"/>
      </top>
      <bottom style="medium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 style="thin">
        <color indexed="8"/>
      </diagonal>
    </border>
    <border diagonalUp="1" diagonalDown="1"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91">
    <xf numFmtId="0" fontId="0" fillId="0" borderId="0" xfId="0"/>
    <xf numFmtId="44" fontId="4" fillId="6" borderId="1" xfId="2" applyFont="1" applyFill="1" applyBorder="1" applyAlignment="1" applyProtection="1">
      <alignment horizontal="right" vertical="center"/>
      <protection locked="0"/>
    </xf>
    <xf numFmtId="4" fontId="4" fillId="0" borderId="1" xfId="1" applyNumberFormat="1" applyFont="1" applyBorder="1" applyAlignment="1">
      <alignment horizontal="right" vertical="center" wrapText="1"/>
    </xf>
    <xf numFmtId="4" fontId="4" fillId="6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164" fontId="4" fillId="2" borderId="25" xfId="1" applyNumberFormat="1" applyFont="1" applyFill="1" applyBorder="1" applyAlignment="1">
      <alignment horizontal="right" vertical="center"/>
    </xf>
    <xf numFmtId="4" fontId="4" fillId="6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Border="1" applyAlignment="1">
      <alignment horizontal="right" vertical="center"/>
    </xf>
    <xf numFmtId="0" fontId="5" fillId="4" borderId="23" xfId="1" applyFont="1" applyFill="1" applyBorder="1" applyAlignment="1">
      <alignment horizontal="center" vertical="center"/>
    </xf>
    <xf numFmtId="0" fontId="5" fillId="4" borderId="26" xfId="1" applyFont="1" applyFill="1" applyBorder="1" applyAlignment="1">
      <alignment horizontal="center" vertical="center"/>
    </xf>
    <xf numFmtId="3" fontId="5" fillId="2" borderId="14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horizontal="right" vertical="center"/>
    </xf>
    <xf numFmtId="0" fontId="5" fillId="4" borderId="21" xfId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4" borderId="27" xfId="1" applyFont="1" applyFill="1" applyBorder="1" applyAlignment="1">
      <alignment horizontal="left" vertical="center" wrapText="1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164" fontId="4" fillId="0" borderId="3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164" fontId="4" fillId="2" borderId="14" xfId="1" applyNumberFormat="1" applyFont="1" applyFill="1" applyBorder="1" applyAlignment="1">
      <alignment horizontal="right" vertical="center"/>
    </xf>
    <xf numFmtId="4" fontId="4" fillId="2" borderId="14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45" xfId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vertical="center"/>
    </xf>
    <xf numFmtId="164" fontId="4" fillId="6" borderId="5" xfId="1" applyNumberFormat="1" applyFont="1" applyFill="1" applyBorder="1" applyAlignment="1" applyProtection="1">
      <alignment horizontal="right" vertical="center"/>
      <protection locked="0"/>
    </xf>
    <xf numFmtId="0" fontId="4" fillId="0" borderId="7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0" xfId="1" applyFont="1" applyBorder="1" applyAlignment="1">
      <alignment horizontal="left" vertical="center"/>
    </xf>
    <xf numFmtId="0" fontId="4" fillId="0" borderId="10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1" xfId="1" applyFont="1" applyBorder="1" applyAlignment="1">
      <alignment horizontal="center" vertical="center"/>
    </xf>
    <xf numFmtId="1" fontId="4" fillId="0" borderId="63" xfId="1" applyNumberFormat="1" applyFont="1" applyBorder="1" applyAlignment="1">
      <alignment horizontal="center" vertical="center"/>
    </xf>
    <xf numFmtId="164" fontId="4" fillId="6" borderId="63" xfId="1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Border="1" applyAlignment="1">
      <alignment horizontal="left" vertical="center"/>
    </xf>
    <xf numFmtId="0" fontId="4" fillId="0" borderId="62" xfId="1" applyFont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164" fontId="4" fillId="0" borderId="65" xfId="1" applyNumberFormat="1" applyFont="1" applyBorder="1" applyAlignment="1">
      <alignment horizontal="center" vertical="center"/>
    </xf>
    <xf numFmtId="164" fontId="4" fillId="2" borderId="3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46" xfId="1" applyFont="1" applyBorder="1" applyAlignment="1">
      <alignment horizontal="center" vertical="center" wrapText="1"/>
    </xf>
    <xf numFmtId="3" fontId="4" fillId="0" borderId="34" xfId="1" applyNumberFormat="1" applyFont="1" applyBorder="1" applyAlignment="1">
      <alignment horizontal="right" vertical="center" wrapText="1"/>
    </xf>
    <xf numFmtId="164" fontId="4" fillId="6" borderId="34" xfId="1" applyNumberFormat="1" applyFont="1" applyFill="1" applyBorder="1" applyAlignment="1" applyProtection="1">
      <alignment horizontal="right" vertical="center"/>
      <protection locked="0"/>
    </xf>
    <xf numFmtId="3" fontId="4" fillId="0" borderId="35" xfId="1" applyNumberFormat="1" applyFont="1" applyBorder="1" applyAlignment="1">
      <alignment horizontal="right" vertical="center"/>
    </xf>
    <xf numFmtId="164" fontId="4" fillId="6" borderId="36" xfId="1" applyNumberFormat="1" applyFont="1" applyFill="1" applyBorder="1" applyAlignment="1" applyProtection="1">
      <alignment horizontal="right" vertical="center"/>
      <protection locked="0"/>
    </xf>
    <xf numFmtId="164" fontId="4" fillId="2" borderId="37" xfId="1" applyNumberFormat="1" applyFont="1" applyFill="1" applyBorder="1" applyAlignment="1">
      <alignment horizontal="right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3" fontId="4" fillId="0" borderId="10" xfId="1" applyNumberFormat="1" applyFont="1" applyBorder="1" applyAlignment="1">
      <alignment horizontal="right" vertical="center"/>
    </xf>
    <xf numFmtId="164" fontId="4" fillId="2" borderId="38" xfId="1" applyNumberFormat="1" applyFont="1" applyFill="1" applyBorder="1" applyAlignment="1">
      <alignment horizontal="right" vertical="center"/>
    </xf>
    <xf numFmtId="0" fontId="4" fillId="0" borderId="47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right" vertical="center" wrapText="1"/>
    </xf>
    <xf numFmtId="3" fontId="4" fillId="0" borderId="40" xfId="1" applyNumberFormat="1" applyFont="1" applyBorder="1" applyAlignment="1">
      <alignment horizontal="right" vertical="center"/>
    </xf>
    <xf numFmtId="164" fontId="4" fillId="2" borderId="42" xfId="1" applyNumberFormat="1" applyFont="1" applyFill="1" applyBorder="1" applyAlignment="1">
      <alignment horizontal="right" vertical="center"/>
    </xf>
    <xf numFmtId="3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0" fontId="4" fillId="0" borderId="48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right" vertical="center" wrapText="1"/>
    </xf>
    <xf numFmtId="4" fontId="4" fillId="2" borderId="6" xfId="1" applyNumberFormat="1" applyFont="1" applyFill="1" applyBorder="1" applyAlignment="1">
      <alignment horizontal="right" vertical="center"/>
    </xf>
    <xf numFmtId="164" fontId="4" fillId="6" borderId="6" xfId="1" applyNumberFormat="1" applyFont="1" applyFill="1" applyBorder="1" applyAlignment="1" applyProtection="1">
      <alignment horizontal="right" vertical="center"/>
      <protection locked="0"/>
    </xf>
    <xf numFmtId="164" fontId="4" fillId="2" borderId="66" xfId="1" applyNumberFormat="1" applyFont="1" applyFill="1" applyBorder="1" applyAlignment="1">
      <alignment horizontal="right" vertical="center"/>
    </xf>
    <xf numFmtId="0" fontId="4" fillId="0" borderId="67" xfId="1" applyFont="1" applyBorder="1" applyAlignment="1">
      <alignment horizontal="center" vertical="center" wrapText="1"/>
    </xf>
    <xf numFmtId="3" fontId="4" fillId="0" borderId="41" xfId="1" applyNumberFormat="1" applyFont="1" applyBorder="1" applyAlignment="1">
      <alignment horizontal="right" vertical="center" wrapText="1"/>
    </xf>
    <xf numFmtId="4" fontId="4" fillId="2" borderId="41" xfId="1" applyNumberFormat="1" applyFont="1" applyFill="1" applyBorder="1" applyAlignment="1">
      <alignment horizontal="right" vertical="center"/>
    </xf>
    <xf numFmtId="0" fontId="4" fillId="0" borderId="41" xfId="1" applyFont="1" applyBorder="1" applyAlignment="1">
      <alignment horizontal="right" vertical="center"/>
    </xf>
    <xf numFmtId="164" fontId="4" fillId="2" borderId="68" xfId="1" applyNumberFormat="1" applyFont="1" applyFill="1" applyBorder="1" applyAlignment="1">
      <alignment horizontal="right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4" borderId="1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5" fillId="0" borderId="15" xfId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0" fontId="7" fillId="0" borderId="0" xfId="1" applyFont="1" applyAlignment="1">
      <alignment horizontal="center"/>
    </xf>
    <xf numFmtId="20" fontId="4" fillId="0" borderId="0" xfId="1" applyNumberFormat="1" applyFont="1"/>
    <xf numFmtId="2" fontId="5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3" fontId="4" fillId="0" borderId="0" xfId="1" applyNumberFormat="1" applyFont="1" applyAlignment="1" applyProtection="1">
      <alignment vertical="center"/>
      <protection locked="0"/>
    </xf>
    <xf numFmtId="166" fontId="4" fillId="0" borderId="0" xfId="2" applyNumberFormat="1" applyFont="1" applyFill="1" applyBorder="1" applyAlignment="1" applyProtection="1">
      <alignment vertical="center"/>
      <protection locked="0"/>
    </xf>
    <xf numFmtId="167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164" fontId="4" fillId="0" borderId="0" xfId="1" applyNumberFormat="1" applyFont="1" applyAlignment="1" applyProtection="1">
      <alignment horizontal="right" vertical="center"/>
      <protection locked="0"/>
    </xf>
    <xf numFmtId="164" fontId="4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4" fontId="6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6" xfId="0" applyFont="1" applyFill="1" applyBorder="1" applyAlignment="1" applyProtection="1">
      <alignment horizontal="center"/>
      <protection locked="0"/>
    </xf>
    <xf numFmtId="0" fontId="5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0" borderId="63" xfId="0" applyFont="1" applyBorder="1"/>
    <xf numFmtId="0" fontId="6" fillId="0" borderId="63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4" fillId="6" borderId="72" xfId="1" applyNumberFormat="1" applyFont="1" applyFill="1" applyBorder="1" applyAlignment="1" applyProtection="1">
      <alignment horizontal="right" vertical="center"/>
      <protection locked="0"/>
    </xf>
    <xf numFmtId="1" fontId="4" fillId="0" borderId="73" xfId="1" applyNumberFormat="1" applyFont="1" applyBorder="1" applyAlignment="1">
      <alignment horizontal="center" vertical="center"/>
    </xf>
    <xf numFmtId="1" fontId="4" fillId="0" borderId="57" xfId="1" applyNumberFormat="1" applyFont="1" applyBorder="1" applyAlignment="1">
      <alignment horizontal="center" vertical="center"/>
    </xf>
    <xf numFmtId="1" fontId="4" fillId="0" borderId="74" xfId="1" applyNumberFormat="1" applyFont="1" applyBorder="1" applyAlignment="1">
      <alignment horizontal="center" vertical="center"/>
    </xf>
    <xf numFmtId="164" fontId="4" fillId="2" borderId="75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4" borderId="14" xfId="1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5" fillId="4" borderId="14" xfId="1" applyFont="1" applyFill="1" applyBorder="1" applyAlignment="1">
      <alignment horizontal="center" vertical="center" wrapText="1"/>
    </xf>
    <xf numFmtId="165" fontId="5" fillId="2" borderId="14" xfId="1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5" fillId="4" borderId="51" xfId="1" applyFont="1" applyFill="1" applyBorder="1" applyAlignment="1">
      <alignment horizontal="left" vertical="center" wrapText="1"/>
    </xf>
    <xf numFmtId="0" fontId="5" fillId="4" borderId="52" xfId="1" applyFont="1" applyFill="1" applyBorder="1" applyAlignment="1">
      <alignment horizontal="left" vertical="center" wrapText="1"/>
    </xf>
    <xf numFmtId="0" fontId="5" fillId="4" borderId="53" xfId="1" applyFont="1" applyFill="1" applyBorder="1" applyAlignment="1">
      <alignment horizontal="left" vertical="center" wrapText="1"/>
    </xf>
    <xf numFmtId="0" fontId="5" fillId="4" borderId="54" xfId="1" applyFont="1" applyFill="1" applyBorder="1" applyAlignment="1">
      <alignment horizontal="left" vertical="center" wrapText="1"/>
    </xf>
    <xf numFmtId="0" fontId="5" fillId="4" borderId="14" xfId="1" applyFont="1" applyFill="1" applyBorder="1" applyAlignment="1">
      <alignment horizontal="left" vertical="center" wrapText="1"/>
    </xf>
    <xf numFmtId="0" fontId="5" fillId="4" borderId="12" xfId="1" applyFont="1" applyFill="1" applyBorder="1" applyAlignment="1">
      <alignment horizontal="left" vertical="center" wrapText="1"/>
    </xf>
    <xf numFmtId="0" fontId="4" fillId="4" borderId="18" xfId="1" applyFont="1" applyFill="1" applyBorder="1" applyAlignment="1">
      <alignment horizontal="left" vertical="center" wrapText="1"/>
    </xf>
    <xf numFmtId="0" fontId="4" fillId="4" borderId="23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57" xfId="1" applyFont="1" applyBorder="1" applyAlignment="1">
      <alignment horizontal="left" vertical="center"/>
    </xf>
    <xf numFmtId="0" fontId="4" fillId="0" borderId="58" xfId="1" applyFont="1" applyBorder="1" applyAlignment="1">
      <alignment horizontal="left" vertical="center"/>
    </xf>
    <xf numFmtId="0" fontId="6" fillId="0" borderId="57" xfId="1" applyFont="1" applyBorder="1" applyAlignment="1">
      <alignment horizontal="left" vertical="center"/>
    </xf>
    <xf numFmtId="0" fontId="6" fillId="0" borderId="69" xfId="1" applyFont="1" applyBorder="1" applyAlignment="1">
      <alignment horizontal="left" vertical="center"/>
    </xf>
    <xf numFmtId="0" fontId="6" fillId="0" borderId="58" xfId="1" applyFont="1" applyBorder="1" applyAlignment="1">
      <alignment horizontal="left" vertical="center"/>
    </xf>
    <xf numFmtId="0" fontId="5" fillId="4" borderId="49" xfId="1" applyFont="1" applyFill="1" applyBorder="1" applyAlignment="1">
      <alignment horizontal="left" vertical="center" wrapText="1"/>
    </xf>
    <xf numFmtId="0" fontId="5" fillId="4" borderId="50" xfId="1" applyFont="1" applyFill="1" applyBorder="1" applyAlignment="1">
      <alignment horizontal="left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5" fillId="4" borderId="25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left" vertical="center" wrapText="1"/>
    </xf>
    <xf numFmtId="0" fontId="5" fillId="4" borderId="55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45" xfId="1" applyFont="1" applyFill="1" applyBorder="1" applyAlignment="1">
      <alignment horizontal="left" vertical="center" wrapText="1"/>
    </xf>
    <xf numFmtId="0" fontId="5" fillId="4" borderId="12" xfId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left" vertical="center"/>
    </xf>
    <xf numFmtId="0" fontId="5" fillId="4" borderId="12" xfId="1" applyFont="1" applyFill="1" applyBorder="1" applyAlignment="1">
      <alignment horizontal="left" vertical="center" indent="2"/>
    </xf>
    <xf numFmtId="0" fontId="4" fillId="0" borderId="16" xfId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4" fillId="0" borderId="5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59" xfId="1" applyFont="1" applyBorder="1" applyAlignment="1">
      <alignment horizontal="left" vertical="center"/>
    </xf>
    <xf numFmtId="0" fontId="6" fillId="0" borderId="60" xfId="1" applyFont="1" applyBorder="1" applyAlignment="1">
      <alignment horizontal="left" vertical="center"/>
    </xf>
    <xf numFmtId="0" fontId="5" fillId="4" borderId="17" xfId="1" applyFont="1" applyFill="1" applyBorder="1" applyAlignment="1">
      <alignment horizontal="left" vertical="center" indent="2"/>
    </xf>
    <xf numFmtId="0" fontId="4" fillId="0" borderId="18" xfId="1" applyFont="1" applyBorder="1" applyAlignment="1">
      <alignment horizontal="center" vertical="center"/>
    </xf>
    <xf numFmtId="0" fontId="5" fillId="4" borderId="13" xfId="1" applyFont="1" applyFill="1" applyBorder="1" applyAlignment="1">
      <alignment horizontal="left" vertical="center" indent="2"/>
    </xf>
    <xf numFmtId="0" fontId="4" fillId="0" borderId="19" xfId="1" applyFont="1" applyBorder="1" applyAlignment="1">
      <alignment horizontal="center" vertical="center"/>
    </xf>
    <xf numFmtId="0" fontId="5" fillId="4" borderId="20" xfId="1" applyFont="1" applyFill="1" applyBorder="1" applyAlignment="1">
      <alignment horizontal="left" vertical="center" wrapText="1" indent="2"/>
    </xf>
    <xf numFmtId="0" fontId="4" fillId="0" borderId="13" xfId="1" applyFont="1" applyBorder="1" applyAlignment="1">
      <alignment horizontal="center" vertical="center" wrapText="1"/>
    </xf>
    <xf numFmtId="0" fontId="5" fillId="4" borderId="45" xfId="1" applyFont="1" applyFill="1" applyBorder="1" applyAlignment="1">
      <alignment horizontal="center" vertical="center" wrapText="1"/>
    </xf>
    <xf numFmtId="0" fontId="9" fillId="4" borderId="76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77" xfId="1" applyFont="1" applyFill="1" applyBorder="1" applyAlignment="1">
      <alignment horizontal="center" vertical="center"/>
    </xf>
    <xf numFmtId="0" fontId="9" fillId="4" borderId="78" xfId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9" fillId="4" borderId="79" xfId="1" applyFont="1" applyFill="1" applyBorder="1" applyAlignment="1">
      <alignment horizontal="center" vertical="center"/>
    </xf>
    <xf numFmtId="0" fontId="9" fillId="4" borderId="80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81" xfId="1" applyFont="1" applyFill="1" applyBorder="1" applyAlignment="1">
      <alignment horizontal="center" vertical="center"/>
    </xf>
  </cellXfs>
  <cellStyles count="3">
    <cellStyle name="Standard" xfId="0" builtinId="0"/>
    <cellStyle name="Standard 2" xfId="1" xr:uid="{00000000-0005-0000-0000-000001000000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S179"/>
  <sheetViews>
    <sheetView zoomScale="70" zoomScaleNormal="70" workbookViewId="0">
      <pane ySplit="5" topLeftCell="A149" activePane="bottomLeft" state="frozen"/>
      <selection pane="bottomLeft" activeCell="R144" sqref="R144"/>
    </sheetView>
  </sheetViews>
  <sheetFormatPr baseColWidth="10" defaultRowHeight="15.75" x14ac:dyDescent="0.25"/>
  <cols>
    <col min="1" max="1" width="11.42578125" style="99"/>
    <col min="2" max="2" width="28.85546875" style="99" customWidth="1"/>
    <col min="3" max="3" width="14" style="99" customWidth="1"/>
    <col min="4" max="4" width="18.5703125" style="99" customWidth="1"/>
    <col min="5" max="5" width="12.28515625" style="98" hidden="1" customWidth="1"/>
    <col min="6" max="6" width="7.5703125" style="98" hidden="1" customWidth="1"/>
    <col min="7" max="7" width="13.5703125" style="98" hidden="1" customWidth="1"/>
    <col min="8" max="8" width="11.28515625" style="98" hidden="1" customWidth="1"/>
    <col min="9" max="9" width="10.7109375" style="99" bestFit="1" customWidth="1"/>
    <col min="10" max="10" width="7.85546875" style="98" bestFit="1" customWidth="1"/>
    <col min="11" max="11" width="9.5703125" style="98" bestFit="1" customWidth="1"/>
    <col min="12" max="12" width="9.5703125" style="98" customWidth="1"/>
    <col min="13" max="13" width="6.85546875" style="98" customWidth="1"/>
    <col min="14" max="14" width="10.140625" style="98" customWidth="1"/>
    <col min="15" max="15" width="13.28515625" style="98" customWidth="1"/>
    <col min="16" max="16" width="12.140625" style="98" customWidth="1"/>
    <col min="17" max="17" width="17.5703125" style="98" customWidth="1"/>
    <col min="18" max="18" width="15.28515625" style="98" customWidth="1"/>
    <col min="19" max="19" width="13.85546875" style="98" bestFit="1" customWidth="1"/>
    <col min="20" max="16384" width="11.42578125" style="98"/>
  </cols>
  <sheetData>
    <row r="1" spans="1:19" ht="15.75" customHeight="1" x14ac:dyDescent="0.25">
      <c r="A1" s="129" t="s">
        <v>187</v>
      </c>
      <c r="B1" s="129"/>
      <c r="C1" s="129"/>
      <c r="D1" s="129"/>
    </row>
    <row r="3" spans="1:19" x14ac:dyDescent="0.25">
      <c r="A3" s="129" t="s">
        <v>186</v>
      </c>
      <c r="B3" s="129"/>
      <c r="C3" s="129"/>
      <c r="D3" s="129"/>
    </row>
    <row r="4" spans="1:19" ht="16.5" thickBot="1" x14ac:dyDescent="0.3">
      <c r="A4" s="130"/>
      <c r="B4" s="130"/>
      <c r="C4" s="130"/>
      <c r="D4" s="130"/>
    </row>
    <row r="5" spans="1:19" s="106" customFormat="1" ht="63.75" thickBot="1" x14ac:dyDescent="0.3">
      <c r="A5" s="100" t="s">
        <v>6</v>
      </c>
      <c r="B5" s="101" t="s">
        <v>7</v>
      </c>
      <c r="C5" s="102" t="s">
        <v>8</v>
      </c>
      <c r="D5" s="101" t="s">
        <v>1</v>
      </c>
      <c r="E5" s="103" t="s">
        <v>46</v>
      </c>
      <c r="F5" s="103" t="s">
        <v>47</v>
      </c>
      <c r="G5" s="103" t="s">
        <v>48</v>
      </c>
      <c r="H5" s="103" t="s">
        <v>53</v>
      </c>
      <c r="I5" s="104" t="s">
        <v>157</v>
      </c>
      <c r="J5" s="104" t="s">
        <v>156</v>
      </c>
      <c r="K5" s="105" t="s">
        <v>138</v>
      </c>
      <c r="L5" s="105" t="s">
        <v>139</v>
      </c>
      <c r="M5" s="103" t="s">
        <v>55</v>
      </c>
      <c r="N5" s="103" t="s">
        <v>56</v>
      </c>
      <c r="O5" s="103" t="s">
        <v>49</v>
      </c>
      <c r="P5" s="103" t="s">
        <v>50</v>
      </c>
      <c r="Q5" s="105" t="s">
        <v>54</v>
      </c>
      <c r="R5" s="103" t="s">
        <v>51</v>
      </c>
      <c r="S5" s="103" t="s">
        <v>52</v>
      </c>
    </row>
    <row r="6" spans="1:19" s="106" customFormat="1" x14ac:dyDescent="0.25">
      <c r="A6" s="107"/>
      <c r="B6" s="108" t="s">
        <v>159</v>
      </c>
      <c r="C6" s="107">
        <v>9.4</v>
      </c>
      <c r="D6" s="109" t="s">
        <v>13</v>
      </c>
      <c r="E6" s="110"/>
      <c r="F6" s="110"/>
      <c r="G6" s="110"/>
      <c r="H6" s="110"/>
      <c r="I6" s="111" t="s">
        <v>165</v>
      </c>
      <c r="J6" s="112">
        <v>1</v>
      </c>
      <c r="K6" s="112"/>
      <c r="L6" s="112">
        <v>4</v>
      </c>
      <c r="M6" s="112">
        <v>2</v>
      </c>
      <c r="N6" s="112">
        <v>1</v>
      </c>
      <c r="O6" s="112"/>
      <c r="P6" s="112"/>
      <c r="Q6" s="112"/>
      <c r="R6" s="112">
        <v>1</v>
      </c>
      <c r="S6" s="112">
        <v>1</v>
      </c>
    </row>
    <row r="7" spans="1:19" x14ac:dyDescent="0.25">
      <c r="A7" s="113"/>
      <c r="B7" s="114" t="s">
        <v>162</v>
      </c>
      <c r="C7" s="113">
        <v>52.3</v>
      </c>
      <c r="D7" s="109" t="s">
        <v>28</v>
      </c>
      <c r="E7" s="110"/>
      <c r="F7" s="110"/>
      <c r="G7" s="110"/>
      <c r="H7" s="110"/>
      <c r="I7" s="111" t="s">
        <v>165</v>
      </c>
      <c r="J7" s="112"/>
      <c r="K7" s="112"/>
      <c r="L7" s="112">
        <v>4</v>
      </c>
      <c r="M7" s="112"/>
      <c r="N7" s="112"/>
      <c r="O7" s="112"/>
      <c r="P7" s="112"/>
      <c r="Q7" s="112"/>
      <c r="R7" s="112"/>
      <c r="S7" s="112">
        <v>2</v>
      </c>
    </row>
    <row r="8" spans="1:19" x14ac:dyDescent="0.25">
      <c r="A8" s="113"/>
      <c r="B8" s="114" t="s">
        <v>166</v>
      </c>
      <c r="C8" s="113">
        <v>4</v>
      </c>
      <c r="D8" s="109" t="s">
        <v>142</v>
      </c>
      <c r="E8" s="110"/>
      <c r="F8" s="110"/>
      <c r="G8" s="110"/>
      <c r="H8" s="110"/>
      <c r="I8" s="111" t="s">
        <v>163</v>
      </c>
      <c r="J8" s="112"/>
      <c r="K8" s="112"/>
      <c r="L8" s="112"/>
      <c r="M8" s="112"/>
      <c r="N8" s="112"/>
      <c r="O8" s="112">
        <v>1</v>
      </c>
      <c r="P8" s="112">
        <v>1</v>
      </c>
      <c r="Q8" s="112" t="s">
        <v>164</v>
      </c>
      <c r="R8" s="112"/>
      <c r="S8" s="112"/>
    </row>
    <row r="9" spans="1:19" x14ac:dyDescent="0.25">
      <c r="A9" s="113"/>
      <c r="B9" s="114" t="s">
        <v>160</v>
      </c>
      <c r="C9" s="113">
        <v>4.5</v>
      </c>
      <c r="D9" s="109" t="s">
        <v>26</v>
      </c>
      <c r="E9" s="112"/>
      <c r="F9" s="112"/>
      <c r="G9" s="112"/>
      <c r="H9" s="112"/>
      <c r="I9" s="111" t="s">
        <v>163</v>
      </c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spans="1:19" x14ac:dyDescent="0.25">
      <c r="A10" s="113"/>
      <c r="B10" s="114" t="s">
        <v>161</v>
      </c>
      <c r="C10" s="113">
        <v>5.0999999999999996</v>
      </c>
      <c r="D10" s="109" t="s">
        <v>26</v>
      </c>
      <c r="E10" s="112"/>
      <c r="F10" s="112"/>
      <c r="G10" s="112"/>
      <c r="H10" s="112"/>
      <c r="I10" s="111" t="s">
        <v>163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spans="1:19" x14ac:dyDescent="0.25">
      <c r="A11" s="113"/>
      <c r="B11" s="114" t="s">
        <v>167</v>
      </c>
      <c r="C11" s="113">
        <v>7.6</v>
      </c>
      <c r="D11" s="109" t="s">
        <v>26</v>
      </c>
      <c r="E11" s="112"/>
      <c r="F11" s="112"/>
      <c r="G11" s="112"/>
      <c r="H11" s="112"/>
      <c r="I11" s="111" t="s">
        <v>163</v>
      </c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spans="1:19" x14ac:dyDescent="0.25">
      <c r="A12" s="113"/>
      <c r="B12" s="114" t="s">
        <v>168</v>
      </c>
      <c r="C12" s="113">
        <v>8.9</v>
      </c>
      <c r="D12" s="109" t="s">
        <v>3</v>
      </c>
      <c r="E12" s="112"/>
      <c r="F12" s="112"/>
      <c r="G12" s="112"/>
      <c r="H12" s="112"/>
      <c r="I12" s="111" t="s">
        <v>165</v>
      </c>
      <c r="J12" s="112"/>
      <c r="K12" s="112"/>
      <c r="L12" s="112">
        <v>2</v>
      </c>
      <c r="M12" s="112"/>
      <c r="N12" s="112"/>
      <c r="O12" s="112"/>
      <c r="P12" s="112"/>
      <c r="Q12" s="112"/>
      <c r="R12" s="112"/>
      <c r="S12" s="112">
        <v>1</v>
      </c>
    </row>
    <row r="13" spans="1:19" x14ac:dyDescent="0.25">
      <c r="A13" s="113"/>
      <c r="B13" s="114" t="s">
        <v>169</v>
      </c>
      <c r="C13" s="113">
        <v>15.8</v>
      </c>
      <c r="D13" s="109" t="s">
        <v>16</v>
      </c>
      <c r="E13" s="112"/>
      <c r="F13" s="112"/>
      <c r="G13" s="112"/>
      <c r="H13" s="112"/>
      <c r="I13" s="111" t="s">
        <v>165</v>
      </c>
      <c r="J13" s="112">
        <v>2</v>
      </c>
      <c r="K13" s="112"/>
      <c r="L13" s="112">
        <v>4</v>
      </c>
      <c r="M13" s="112">
        <v>2</v>
      </c>
      <c r="N13" s="112">
        <v>2</v>
      </c>
      <c r="O13" s="112"/>
      <c r="P13" s="112"/>
      <c r="Q13" s="112"/>
      <c r="R13" s="112"/>
      <c r="S13" s="112"/>
    </row>
    <row r="14" spans="1:19" x14ac:dyDescent="0.25">
      <c r="A14" s="113"/>
      <c r="B14" s="114" t="s">
        <v>170</v>
      </c>
      <c r="C14" s="113">
        <v>16.2</v>
      </c>
      <c r="D14" s="109" t="s">
        <v>16</v>
      </c>
      <c r="E14" s="112"/>
      <c r="F14" s="112"/>
      <c r="G14" s="112"/>
      <c r="H14" s="112"/>
      <c r="I14" s="111" t="s">
        <v>165</v>
      </c>
      <c r="J14" s="112">
        <v>2</v>
      </c>
      <c r="K14" s="112"/>
      <c r="L14" s="112">
        <v>4</v>
      </c>
      <c r="M14" s="112">
        <v>2</v>
      </c>
      <c r="N14" s="112">
        <v>2</v>
      </c>
      <c r="O14" s="112"/>
      <c r="P14" s="112"/>
      <c r="Q14" s="112"/>
      <c r="R14" s="112"/>
      <c r="S14" s="112"/>
    </row>
    <row r="15" spans="1:19" x14ac:dyDescent="0.25">
      <c r="A15" s="113"/>
      <c r="B15" s="114" t="s">
        <v>171</v>
      </c>
      <c r="C15" s="113">
        <v>16.2</v>
      </c>
      <c r="D15" s="109" t="s">
        <v>16</v>
      </c>
      <c r="E15" s="112"/>
      <c r="F15" s="112"/>
      <c r="G15" s="112"/>
      <c r="H15" s="112"/>
      <c r="I15" s="111" t="s">
        <v>165</v>
      </c>
      <c r="J15" s="112">
        <v>2</v>
      </c>
      <c r="K15" s="112"/>
      <c r="L15" s="112">
        <v>3</v>
      </c>
      <c r="M15" s="112">
        <v>2</v>
      </c>
      <c r="N15" s="112">
        <v>2</v>
      </c>
      <c r="O15" s="112"/>
      <c r="P15" s="112"/>
      <c r="Q15" s="112"/>
      <c r="R15" s="112"/>
      <c r="S15" s="112"/>
    </row>
    <row r="16" spans="1:19" x14ac:dyDescent="0.25">
      <c r="A16" s="113"/>
      <c r="B16" s="114" t="s">
        <v>172</v>
      </c>
      <c r="C16" s="113">
        <v>14.4</v>
      </c>
      <c r="D16" s="109" t="s">
        <v>16</v>
      </c>
      <c r="E16" s="112"/>
      <c r="F16" s="112"/>
      <c r="G16" s="112"/>
      <c r="H16" s="112"/>
      <c r="I16" s="111" t="s">
        <v>165</v>
      </c>
      <c r="J16" s="112">
        <v>1</v>
      </c>
      <c r="K16" s="112"/>
      <c r="L16" s="112">
        <v>1</v>
      </c>
      <c r="M16" s="112">
        <v>2</v>
      </c>
      <c r="N16" s="112">
        <v>1</v>
      </c>
      <c r="O16" s="112"/>
      <c r="P16" s="112"/>
      <c r="Q16" s="112"/>
      <c r="R16" s="112"/>
      <c r="S16" s="112"/>
    </row>
    <row r="17" spans="1:19" x14ac:dyDescent="0.25">
      <c r="A17" s="113"/>
      <c r="B17" s="114" t="s">
        <v>173</v>
      </c>
      <c r="C17" s="113">
        <v>16.2</v>
      </c>
      <c r="D17" s="109" t="s">
        <v>16</v>
      </c>
      <c r="E17" s="112"/>
      <c r="F17" s="112"/>
      <c r="G17" s="112"/>
      <c r="H17" s="112"/>
      <c r="I17" s="111" t="s">
        <v>165</v>
      </c>
      <c r="J17" s="112">
        <v>1</v>
      </c>
      <c r="K17" s="112"/>
      <c r="L17" s="112">
        <v>3</v>
      </c>
      <c r="M17" s="112">
        <v>1</v>
      </c>
      <c r="N17" s="112">
        <v>1</v>
      </c>
      <c r="O17" s="112"/>
      <c r="P17" s="112"/>
      <c r="Q17" s="112"/>
      <c r="R17" s="112"/>
      <c r="S17" s="112"/>
    </row>
    <row r="18" spans="1:19" x14ac:dyDescent="0.25">
      <c r="A18" s="113"/>
      <c r="B18" s="114" t="s">
        <v>174</v>
      </c>
      <c r="C18" s="113">
        <v>16.100000000000001</v>
      </c>
      <c r="D18" s="109" t="s">
        <v>16</v>
      </c>
      <c r="E18" s="112"/>
      <c r="F18" s="112"/>
      <c r="G18" s="112"/>
      <c r="H18" s="112"/>
      <c r="I18" s="111" t="s">
        <v>165</v>
      </c>
      <c r="J18" s="112"/>
      <c r="K18" s="112"/>
      <c r="L18" s="112">
        <v>4</v>
      </c>
      <c r="M18" s="112">
        <v>1</v>
      </c>
      <c r="N18" s="112"/>
      <c r="O18" s="112"/>
      <c r="P18" s="112"/>
      <c r="Q18" s="112"/>
      <c r="R18" s="112"/>
      <c r="S18" s="112"/>
    </row>
    <row r="19" spans="1:19" x14ac:dyDescent="0.25">
      <c r="A19" s="113"/>
      <c r="B19" s="114" t="s">
        <v>175</v>
      </c>
      <c r="C19" s="113">
        <v>32</v>
      </c>
      <c r="D19" s="109" t="s">
        <v>16</v>
      </c>
      <c r="E19" s="112"/>
      <c r="F19" s="112"/>
      <c r="G19" s="112"/>
      <c r="H19" s="112"/>
      <c r="I19" s="111" t="s">
        <v>165</v>
      </c>
      <c r="J19" s="112">
        <v>4</v>
      </c>
      <c r="K19" s="112">
        <v>2</v>
      </c>
      <c r="L19" s="112">
        <v>3</v>
      </c>
      <c r="M19" s="112">
        <v>4</v>
      </c>
      <c r="N19" s="112">
        <v>4</v>
      </c>
      <c r="O19" s="112"/>
      <c r="P19" s="112"/>
      <c r="Q19" s="112"/>
      <c r="R19" s="112"/>
      <c r="S19" s="112"/>
    </row>
    <row r="20" spans="1:19" x14ac:dyDescent="0.25">
      <c r="A20" s="113"/>
      <c r="B20" s="114" t="s">
        <v>176</v>
      </c>
      <c r="C20" s="113">
        <v>13.2</v>
      </c>
      <c r="D20" s="115" t="s">
        <v>16</v>
      </c>
      <c r="E20" s="112"/>
      <c r="F20" s="112"/>
      <c r="G20" s="112"/>
      <c r="H20" s="112"/>
      <c r="I20" s="111" t="s">
        <v>165</v>
      </c>
      <c r="J20" s="112">
        <v>1</v>
      </c>
      <c r="K20" s="112"/>
      <c r="L20" s="112">
        <v>3</v>
      </c>
      <c r="M20" s="112">
        <v>1</v>
      </c>
      <c r="N20" s="112">
        <v>1</v>
      </c>
      <c r="O20" s="112"/>
      <c r="P20" s="112"/>
      <c r="Q20" s="112"/>
      <c r="R20" s="112"/>
      <c r="S20" s="112"/>
    </row>
    <row r="21" spans="1:19" x14ac:dyDescent="0.25">
      <c r="A21" s="113"/>
      <c r="B21" s="114" t="s">
        <v>177</v>
      </c>
      <c r="C21" s="113">
        <v>12.8</v>
      </c>
      <c r="D21" s="115" t="s">
        <v>16</v>
      </c>
      <c r="E21" s="112"/>
      <c r="F21" s="112"/>
      <c r="G21" s="112"/>
      <c r="H21" s="112"/>
      <c r="I21" s="111" t="s">
        <v>165</v>
      </c>
      <c r="J21" s="112">
        <v>2</v>
      </c>
      <c r="K21" s="112"/>
      <c r="L21" s="112">
        <v>3</v>
      </c>
      <c r="M21" s="112">
        <v>2</v>
      </c>
      <c r="N21" s="112">
        <v>2</v>
      </c>
      <c r="O21" s="112"/>
      <c r="P21" s="112"/>
      <c r="Q21" s="112"/>
      <c r="R21" s="112"/>
      <c r="S21" s="112"/>
    </row>
    <row r="22" spans="1:19" x14ac:dyDescent="0.25">
      <c r="A22" s="113"/>
      <c r="B22" s="114" t="s">
        <v>178</v>
      </c>
      <c r="C22" s="113">
        <v>14.4</v>
      </c>
      <c r="D22" s="115" t="s">
        <v>16</v>
      </c>
      <c r="E22" s="112"/>
      <c r="F22" s="112"/>
      <c r="G22" s="112"/>
      <c r="H22" s="112"/>
      <c r="I22" s="111" t="s">
        <v>165</v>
      </c>
      <c r="J22" s="112">
        <v>2</v>
      </c>
      <c r="K22" s="112"/>
      <c r="L22" s="112">
        <v>3</v>
      </c>
      <c r="M22" s="112">
        <v>3</v>
      </c>
      <c r="N22" s="112">
        <v>2</v>
      </c>
      <c r="O22" s="112"/>
      <c r="P22" s="112"/>
      <c r="Q22" s="112"/>
      <c r="R22" s="112"/>
      <c r="S22" s="112"/>
    </row>
    <row r="23" spans="1:19" x14ac:dyDescent="0.25">
      <c r="A23" s="113"/>
      <c r="B23" s="114" t="s">
        <v>179</v>
      </c>
      <c r="C23" s="113">
        <v>2.8</v>
      </c>
      <c r="D23" s="115" t="s">
        <v>32</v>
      </c>
      <c r="E23" s="112"/>
      <c r="F23" s="112"/>
      <c r="G23" s="112"/>
      <c r="H23" s="112"/>
      <c r="I23" s="111" t="s">
        <v>165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</row>
    <row r="24" spans="1:19" x14ac:dyDescent="0.25">
      <c r="A24" s="113"/>
      <c r="B24" s="114" t="s">
        <v>180</v>
      </c>
      <c r="C24" s="113">
        <v>0.4</v>
      </c>
      <c r="D24" s="115" t="s">
        <v>154</v>
      </c>
      <c r="E24" s="112"/>
      <c r="F24" s="112"/>
      <c r="G24" s="112"/>
      <c r="H24" s="112"/>
      <c r="I24" s="111"/>
      <c r="J24" s="112"/>
      <c r="K24" s="112"/>
      <c r="L24" s="112"/>
      <c r="M24" s="112"/>
      <c r="N24" s="112"/>
      <c r="O24" s="112"/>
      <c r="P24" s="112"/>
      <c r="Q24" s="112"/>
      <c r="R24" s="112"/>
      <c r="S24" s="112"/>
    </row>
    <row r="25" spans="1:19" x14ac:dyDescent="0.25">
      <c r="A25" s="113"/>
      <c r="B25" s="114"/>
      <c r="C25" s="113"/>
      <c r="D25" s="115"/>
      <c r="E25" s="112"/>
      <c r="F25" s="112"/>
      <c r="G25" s="112"/>
      <c r="H25" s="112"/>
      <c r="I25" s="111"/>
      <c r="J25" s="112"/>
      <c r="K25" s="112"/>
      <c r="L25" s="112"/>
      <c r="M25" s="112"/>
      <c r="N25" s="112"/>
      <c r="O25" s="112"/>
      <c r="P25" s="112"/>
      <c r="Q25" s="112"/>
      <c r="R25" s="112"/>
      <c r="S25" s="112"/>
    </row>
    <row r="26" spans="1:19" hidden="1" x14ac:dyDescent="0.25">
      <c r="A26" s="113"/>
      <c r="B26" s="114"/>
      <c r="C26" s="113"/>
      <c r="D26" s="115"/>
      <c r="E26" s="112"/>
      <c r="F26" s="112"/>
      <c r="G26" s="112"/>
      <c r="H26" s="112"/>
      <c r="I26" s="111"/>
      <c r="J26" s="112"/>
      <c r="K26" s="112"/>
      <c r="L26" s="112"/>
      <c r="M26" s="112"/>
      <c r="N26" s="112"/>
      <c r="O26" s="112"/>
      <c r="P26" s="112"/>
      <c r="Q26" s="112"/>
      <c r="R26" s="112"/>
      <c r="S26" s="112"/>
    </row>
    <row r="27" spans="1:19" hidden="1" x14ac:dyDescent="0.25">
      <c r="A27" s="113"/>
      <c r="B27" s="114"/>
      <c r="C27" s="113"/>
      <c r="D27" s="115"/>
      <c r="E27" s="112"/>
      <c r="F27" s="112"/>
      <c r="G27" s="112"/>
      <c r="H27" s="112"/>
      <c r="I27" s="111"/>
      <c r="J27" s="112"/>
      <c r="K27" s="112"/>
      <c r="L27" s="112"/>
      <c r="M27" s="112"/>
      <c r="N27" s="112"/>
      <c r="O27" s="112"/>
      <c r="P27" s="112"/>
      <c r="Q27" s="112"/>
      <c r="R27" s="112"/>
      <c r="S27" s="112"/>
    </row>
    <row r="28" spans="1:19" hidden="1" x14ac:dyDescent="0.25">
      <c r="A28" s="113"/>
      <c r="B28" s="114"/>
      <c r="C28" s="113"/>
      <c r="D28" s="115"/>
      <c r="E28" s="112"/>
      <c r="F28" s="112"/>
      <c r="G28" s="112"/>
      <c r="H28" s="112"/>
      <c r="I28" s="111"/>
      <c r="J28" s="112"/>
      <c r="K28" s="112"/>
      <c r="L28" s="112"/>
      <c r="M28" s="112"/>
      <c r="N28" s="112"/>
      <c r="O28" s="112"/>
      <c r="P28" s="112"/>
      <c r="Q28" s="112"/>
      <c r="R28" s="112"/>
      <c r="S28" s="112"/>
    </row>
    <row r="29" spans="1:19" hidden="1" x14ac:dyDescent="0.25">
      <c r="A29" s="113"/>
      <c r="B29" s="114"/>
      <c r="C29" s="113"/>
      <c r="D29" s="115"/>
      <c r="E29" s="112"/>
      <c r="F29" s="112"/>
      <c r="G29" s="112"/>
      <c r="H29" s="112"/>
      <c r="I29" s="111"/>
      <c r="J29" s="112"/>
      <c r="K29" s="112"/>
      <c r="L29" s="112"/>
      <c r="M29" s="112"/>
      <c r="N29" s="112"/>
      <c r="O29" s="112"/>
      <c r="P29" s="112"/>
      <c r="Q29" s="112"/>
      <c r="R29" s="112"/>
      <c r="S29" s="112"/>
    </row>
    <row r="30" spans="1:19" hidden="1" x14ac:dyDescent="0.25">
      <c r="A30" s="113"/>
      <c r="B30" s="114"/>
      <c r="C30" s="113"/>
      <c r="D30" s="115"/>
      <c r="E30" s="112"/>
      <c r="F30" s="112"/>
      <c r="G30" s="112"/>
      <c r="H30" s="112"/>
      <c r="I30" s="111"/>
      <c r="J30" s="112"/>
      <c r="K30" s="112"/>
      <c r="L30" s="112"/>
      <c r="M30" s="112"/>
      <c r="N30" s="112"/>
      <c r="O30" s="112"/>
      <c r="P30" s="112"/>
      <c r="Q30" s="112"/>
      <c r="R30" s="112"/>
      <c r="S30" s="112"/>
    </row>
    <row r="31" spans="1:19" hidden="1" x14ac:dyDescent="0.25">
      <c r="A31" s="113"/>
      <c r="B31" s="114"/>
      <c r="C31" s="113"/>
      <c r="D31" s="115"/>
      <c r="E31" s="112"/>
      <c r="F31" s="112"/>
      <c r="G31" s="112"/>
      <c r="H31" s="112"/>
      <c r="I31" s="111"/>
      <c r="J31" s="112"/>
      <c r="K31" s="112"/>
      <c r="L31" s="112"/>
      <c r="M31" s="112"/>
      <c r="N31" s="112"/>
      <c r="O31" s="112"/>
      <c r="P31" s="112"/>
      <c r="Q31" s="112"/>
      <c r="R31" s="112"/>
      <c r="S31" s="112"/>
    </row>
    <row r="32" spans="1:19" hidden="1" x14ac:dyDescent="0.25">
      <c r="A32" s="113"/>
      <c r="B32" s="114"/>
      <c r="C32" s="113"/>
      <c r="D32" s="115"/>
      <c r="E32" s="112"/>
      <c r="F32" s="112"/>
      <c r="G32" s="112"/>
      <c r="H32" s="112"/>
      <c r="I32" s="111"/>
      <c r="J32" s="112"/>
      <c r="K32" s="112"/>
      <c r="L32" s="112"/>
      <c r="M32" s="112"/>
      <c r="N32" s="112"/>
      <c r="O32" s="112"/>
      <c r="P32" s="112"/>
      <c r="Q32" s="112"/>
      <c r="R32" s="112"/>
      <c r="S32" s="112"/>
    </row>
    <row r="33" spans="1:19" hidden="1" x14ac:dyDescent="0.25">
      <c r="A33" s="113"/>
      <c r="B33" s="114"/>
      <c r="C33" s="113"/>
      <c r="D33" s="115"/>
      <c r="E33" s="112"/>
      <c r="F33" s="112"/>
      <c r="G33" s="112"/>
      <c r="H33" s="112"/>
      <c r="I33" s="111"/>
      <c r="J33" s="112"/>
      <c r="K33" s="112"/>
      <c r="L33" s="112"/>
      <c r="M33" s="112"/>
      <c r="N33" s="112"/>
      <c r="O33" s="112"/>
      <c r="P33" s="112"/>
      <c r="Q33" s="112"/>
      <c r="R33" s="112"/>
      <c r="S33" s="112"/>
    </row>
    <row r="34" spans="1:19" hidden="1" x14ac:dyDescent="0.25">
      <c r="A34" s="113"/>
      <c r="B34" s="114"/>
      <c r="C34" s="113"/>
      <c r="D34" s="115"/>
      <c r="E34" s="112"/>
      <c r="F34" s="112"/>
      <c r="G34" s="112"/>
      <c r="H34" s="112"/>
      <c r="I34" s="111"/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  <row r="35" spans="1:19" hidden="1" x14ac:dyDescent="0.25">
      <c r="A35" s="113"/>
      <c r="B35" s="114"/>
      <c r="C35" s="113"/>
      <c r="D35" s="115"/>
      <c r="E35" s="112"/>
      <c r="F35" s="112"/>
      <c r="G35" s="112"/>
      <c r="H35" s="112"/>
      <c r="I35" s="111"/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1:19" hidden="1" x14ac:dyDescent="0.25">
      <c r="A36" s="113"/>
      <c r="B36" s="114"/>
      <c r="C36" s="113"/>
      <c r="D36" s="115"/>
      <c r="E36" s="112"/>
      <c r="F36" s="112"/>
      <c r="G36" s="112"/>
      <c r="H36" s="112"/>
      <c r="I36" s="111"/>
      <c r="J36" s="112"/>
      <c r="K36" s="112"/>
      <c r="L36" s="112"/>
      <c r="M36" s="112"/>
      <c r="N36" s="112"/>
      <c r="O36" s="112"/>
      <c r="P36" s="112"/>
      <c r="Q36" s="112"/>
      <c r="R36" s="112"/>
      <c r="S36" s="112"/>
    </row>
    <row r="37" spans="1:19" hidden="1" x14ac:dyDescent="0.25">
      <c r="A37" s="113"/>
      <c r="B37" s="114"/>
      <c r="C37" s="113"/>
      <c r="D37" s="115"/>
      <c r="E37" s="112"/>
      <c r="F37" s="112"/>
      <c r="G37" s="112"/>
      <c r="H37" s="112"/>
      <c r="I37" s="111"/>
      <c r="J37" s="112"/>
      <c r="K37" s="112"/>
      <c r="L37" s="112"/>
      <c r="M37" s="112"/>
      <c r="N37" s="112"/>
      <c r="O37" s="112"/>
      <c r="P37" s="112"/>
      <c r="Q37" s="112"/>
      <c r="R37" s="112"/>
      <c r="S37" s="112"/>
    </row>
    <row r="38" spans="1:19" hidden="1" x14ac:dyDescent="0.25">
      <c r="A38" s="113"/>
      <c r="B38" s="114"/>
      <c r="C38" s="113"/>
      <c r="D38" s="115"/>
      <c r="E38" s="112"/>
      <c r="F38" s="112"/>
      <c r="G38" s="112"/>
      <c r="H38" s="112"/>
      <c r="I38" s="111"/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39" spans="1:19" hidden="1" x14ac:dyDescent="0.25">
      <c r="A39" s="113"/>
      <c r="B39" s="114"/>
      <c r="C39" s="113"/>
      <c r="D39" s="115"/>
      <c r="E39" s="112"/>
      <c r="F39" s="112"/>
      <c r="G39" s="112"/>
      <c r="H39" s="112"/>
      <c r="I39" s="111"/>
      <c r="J39" s="112"/>
      <c r="K39" s="112"/>
      <c r="L39" s="112"/>
      <c r="M39" s="112"/>
      <c r="N39" s="112"/>
      <c r="O39" s="112"/>
      <c r="P39" s="112"/>
      <c r="Q39" s="112"/>
      <c r="R39" s="112"/>
      <c r="S39" s="112"/>
    </row>
    <row r="40" spans="1:19" hidden="1" x14ac:dyDescent="0.25">
      <c r="A40" s="113"/>
      <c r="B40" s="114"/>
      <c r="C40" s="113"/>
      <c r="D40" s="115"/>
      <c r="E40" s="112"/>
      <c r="F40" s="112"/>
      <c r="G40" s="112"/>
      <c r="H40" s="112"/>
      <c r="I40" s="111"/>
      <c r="J40" s="112"/>
      <c r="K40" s="112"/>
      <c r="L40" s="112"/>
      <c r="M40" s="112"/>
      <c r="N40" s="112"/>
      <c r="O40" s="112"/>
      <c r="P40" s="112"/>
      <c r="Q40" s="112"/>
      <c r="R40" s="112"/>
      <c r="S40" s="112"/>
    </row>
    <row r="41" spans="1:19" hidden="1" x14ac:dyDescent="0.25">
      <c r="A41" s="113"/>
      <c r="B41" s="114"/>
      <c r="C41" s="113"/>
      <c r="D41" s="115"/>
      <c r="E41" s="112"/>
      <c r="F41" s="112"/>
      <c r="G41" s="112"/>
      <c r="H41" s="112"/>
      <c r="I41" s="111"/>
      <c r="J41" s="112"/>
      <c r="K41" s="112"/>
      <c r="L41" s="112"/>
      <c r="M41" s="112"/>
      <c r="N41" s="112"/>
      <c r="O41" s="112"/>
      <c r="P41" s="112"/>
      <c r="Q41" s="112"/>
      <c r="R41" s="112"/>
      <c r="S41" s="112"/>
    </row>
    <row r="42" spans="1:19" hidden="1" x14ac:dyDescent="0.25">
      <c r="A42" s="113"/>
      <c r="B42" s="114"/>
      <c r="C42" s="113"/>
      <c r="D42" s="115"/>
      <c r="E42" s="112"/>
      <c r="F42" s="112"/>
      <c r="G42" s="112"/>
      <c r="H42" s="112"/>
      <c r="I42" s="111"/>
      <c r="J42" s="112"/>
      <c r="K42" s="112"/>
      <c r="L42" s="112"/>
      <c r="M42" s="112"/>
      <c r="N42" s="112"/>
      <c r="O42" s="112"/>
      <c r="P42" s="112"/>
      <c r="Q42" s="112"/>
      <c r="R42" s="112"/>
      <c r="S42" s="112"/>
    </row>
    <row r="43" spans="1:19" hidden="1" x14ac:dyDescent="0.25">
      <c r="A43" s="113"/>
      <c r="B43" s="114"/>
      <c r="C43" s="113"/>
      <c r="D43" s="115"/>
      <c r="E43" s="112"/>
      <c r="F43" s="112"/>
      <c r="G43" s="112"/>
      <c r="H43" s="112"/>
      <c r="I43" s="111"/>
      <c r="J43" s="112"/>
      <c r="K43" s="112"/>
      <c r="L43" s="112"/>
      <c r="M43" s="112"/>
      <c r="N43" s="112"/>
      <c r="O43" s="112"/>
      <c r="P43" s="112"/>
      <c r="Q43" s="112"/>
      <c r="R43" s="112"/>
      <c r="S43" s="112"/>
    </row>
    <row r="44" spans="1:19" hidden="1" x14ac:dyDescent="0.25">
      <c r="A44" s="113"/>
      <c r="B44" s="114"/>
      <c r="C44" s="113"/>
      <c r="D44" s="115"/>
      <c r="E44" s="112"/>
      <c r="F44" s="112"/>
      <c r="G44" s="112"/>
      <c r="H44" s="112"/>
      <c r="I44" s="111"/>
      <c r="J44" s="112"/>
      <c r="K44" s="112"/>
      <c r="L44" s="112"/>
      <c r="M44" s="112"/>
      <c r="N44" s="112"/>
      <c r="O44" s="112"/>
      <c r="P44" s="112"/>
      <c r="Q44" s="112"/>
      <c r="R44" s="112"/>
      <c r="S44" s="112"/>
    </row>
    <row r="45" spans="1:19" hidden="1" x14ac:dyDescent="0.25">
      <c r="A45" s="113"/>
      <c r="B45" s="114"/>
      <c r="C45" s="113"/>
      <c r="D45" s="115"/>
      <c r="E45" s="112"/>
      <c r="F45" s="112"/>
      <c r="G45" s="112"/>
      <c r="H45" s="112"/>
      <c r="I45" s="111"/>
      <c r="J45" s="112"/>
      <c r="K45" s="112"/>
      <c r="L45" s="112"/>
      <c r="M45" s="112"/>
      <c r="N45" s="112"/>
      <c r="O45" s="112"/>
      <c r="P45" s="112"/>
      <c r="Q45" s="112"/>
      <c r="R45" s="112"/>
      <c r="S45" s="112"/>
    </row>
    <row r="46" spans="1:19" hidden="1" x14ac:dyDescent="0.25">
      <c r="A46" s="113"/>
      <c r="B46" s="114"/>
      <c r="C46" s="113"/>
      <c r="D46" s="115"/>
      <c r="E46" s="112"/>
      <c r="F46" s="112"/>
      <c r="G46" s="112"/>
      <c r="H46" s="112"/>
      <c r="I46" s="111"/>
      <c r="J46" s="112"/>
      <c r="K46" s="112"/>
      <c r="L46" s="112"/>
      <c r="M46" s="112"/>
      <c r="N46" s="112"/>
      <c r="O46" s="112"/>
      <c r="P46" s="112"/>
      <c r="Q46" s="112"/>
      <c r="R46" s="112"/>
      <c r="S46" s="112"/>
    </row>
    <row r="47" spans="1:19" hidden="1" x14ac:dyDescent="0.25">
      <c r="A47" s="113"/>
      <c r="B47" s="114"/>
      <c r="C47" s="113"/>
      <c r="D47" s="115"/>
      <c r="E47" s="112"/>
      <c r="F47" s="112"/>
      <c r="G47" s="112"/>
      <c r="H47" s="112"/>
      <c r="I47" s="111"/>
      <c r="J47" s="112"/>
      <c r="K47" s="112"/>
      <c r="L47" s="112"/>
      <c r="M47" s="112"/>
      <c r="N47" s="112"/>
      <c r="O47" s="112"/>
      <c r="P47" s="112"/>
      <c r="Q47" s="112"/>
      <c r="R47" s="112"/>
      <c r="S47" s="112"/>
    </row>
    <row r="48" spans="1:19" hidden="1" x14ac:dyDescent="0.25">
      <c r="A48" s="113"/>
      <c r="B48" s="114"/>
      <c r="C48" s="113"/>
      <c r="D48" s="115"/>
      <c r="E48" s="112"/>
      <c r="F48" s="112"/>
      <c r="G48" s="112"/>
      <c r="H48" s="112"/>
      <c r="I48" s="111"/>
      <c r="J48" s="112"/>
      <c r="K48" s="112"/>
      <c r="L48" s="112"/>
      <c r="M48" s="112"/>
      <c r="N48" s="112"/>
      <c r="O48" s="112"/>
      <c r="P48" s="112"/>
      <c r="Q48" s="112"/>
      <c r="R48" s="112"/>
      <c r="S48" s="112"/>
    </row>
    <row r="49" spans="1:19" hidden="1" x14ac:dyDescent="0.25">
      <c r="A49" s="113"/>
      <c r="B49" s="114"/>
      <c r="C49" s="113"/>
      <c r="D49" s="115"/>
      <c r="E49" s="112"/>
      <c r="F49" s="112"/>
      <c r="G49" s="112"/>
      <c r="H49" s="112"/>
      <c r="I49" s="111"/>
      <c r="J49" s="112"/>
      <c r="K49" s="112"/>
      <c r="L49" s="112"/>
      <c r="M49" s="112"/>
      <c r="N49" s="112"/>
      <c r="O49" s="112"/>
      <c r="P49" s="112"/>
      <c r="Q49" s="112"/>
      <c r="R49" s="112"/>
      <c r="S49" s="112"/>
    </row>
    <row r="50" spans="1:19" hidden="1" x14ac:dyDescent="0.25">
      <c r="A50" s="113"/>
      <c r="B50" s="114"/>
      <c r="C50" s="113"/>
      <c r="D50" s="115"/>
      <c r="E50" s="112"/>
      <c r="F50" s="112"/>
      <c r="G50" s="112"/>
      <c r="H50" s="112"/>
      <c r="I50" s="111"/>
      <c r="J50" s="112"/>
      <c r="K50" s="112"/>
      <c r="L50" s="112"/>
      <c r="M50" s="112"/>
      <c r="N50" s="112"/>
      <c r="O50" s="112"/>
      <c r="P50" s="112"/>
      <c r="Q50" s="112"/>
      <c r="R50" s="112"/>
      <c r="S50" s="112"/>
    </row>
    <row r="51" spans="1:19" hidden="1" x14ac:dyDescent="0.25">
      <c r="A51" s="113"/>
      <c r="B51" s="114"/>
      <c r="C51" s="113"/>
      <c r="D51" s="115"/>
      <c r="E51" s="112"/>
      <c r="F51" s="112"/>
      <c r="G51" s="112"/>
      <c r="H51" s="112"/>
      <c r="I51" s="111"/>
      <c r="J51" s="112"/>
      <c r="K51" s="112"/>
      <c r="L51" s="112"/>
      <c r="M51" s="112"/>
      <c r="N51" s="112"/>
      <c r="O51" s="112"/>
      <c r="P51" s="112"/>
      <c r="Q51" s="112"/>
      <c r="R51" s="112"/>
      <c r="S51" s="112"/>
    </row>
    <row r="52" spans="1:19" hidden="1" x14ac:dyDescent="0.25">
      <c r="A52" s="113"/>
      <c r="B52" s="114"/>
      <c r="C52" s="113"/>
      <c r="D52" s="115"/>
      <c r="E52" s="112"/>
      <c r="F52" s="112"/>
      <c r="G52" s="112"/>
      <c r="H52" s="112"/>
      <c r="I52" s="111"/>
      <c r="J52" s="112"/>
      <c r="K52" s="112"/>
      <c r="L52" s="112"/>
      <c r="M52" s="112"/>
      <c r="N52" s="112"/>
      <c r="O52" s="112"/>
      <c r="P52" s="112"/>
      <c r="Q52" s="112"/>
      <c r="R52" s="112"/>
      <c r="S52" s="112"/>
    </row>
    <row r="53" spans="1:19" hidden="1" x14ac:dyDescent="0.25">
      <c r="A53" s="113"/>
      <c r="B53" s="114"/>
      <c r="C53" s="113"/>
      <c r="D53" s="115"/>
      <c r="E53" s="112"/>
      <c r="F53" s="112"/>
      <c r="G53" s="112"/>
      <c r="H53" s="112"/>
      <c r="I53" s="111"/>
      <c r="J53" s="112"/>
      <c r="K53" s="112"/>
      <c r="L53" s="112"/>
      <c r="M53" s="112"/>
      <c r="N53" s="112"/>
      <c r="O53" s="112"/>
      <c r="P53" s="112"/>
      <c r="Q53" s="112"/>
      <c r="R53" s="112"/>
      <c r="S53" s="112"/>
    </row>
    <row r="54" spans="1:19" hidden="1" x14ac:dyDescent="0.25">
      <c r="A54" s="113"/>
      <c r="B54" s="114"/>
      <c r="C54" s="113"/>
      <c r="D54" s="115"/>
      <c r="E54" s="112"/>
      <c r="F54" s="112"/>
      <c r="G54" s="112"/>
      <c r="H54" s="112"/>
      <c r="I54" s="111"/>
      <c r="J54" s="112"/>
      <c r="K54" s="112"/>
      <c r="L54" s="112"/>
      <c r="M54" s="112"/>
      <c r="N54" s="112"/>
      <c r="O54" s="112"/>
      <c r="P54" s="112"/>
      <c r="Q54" s="112"/>
      <c r="R54" s="112"/>
      <c r="S54" s="112"/>
    </row>
    <row r="55" spans="1:19" hidden="1" x14ac:dyDescent="0.25">
      <c r="A55" s="113"/>
      <c r="B55" s="114"/>
      <c r="C55" s="113"/>
      <c r="D55" s="115"/>
      <c r="E55" s="112"/>
      <c r="F55" s="112"/>
      <c r="G55" s="112"/>
      <c r="H55" s="112"/>
      <c r="I55" s="111"/>
      <c r="J55" s="112"/>
      <c r="K55" s="112"/>
      <c r="L55" s="112"/>
      <c r="M55" s="112"/>
      <c r="N55" s="112"/>
      <c r="O55" s="112"/>
      <c r="P55" s="112"/>
      <c r="Q55" s="112"/>
      <c r="R55" s="112"/>
      <c r="S55" s="112"/>
    </row>
    <row r="56" spans="1:19" hidden="1" x14ac:dyDescent="0.25">
      <c r="A56" s="113"/>
      <c r="B56" s="114"/>
      <c r="C56" s="113"/>
      <c r="D56" s="115"/>
      <c r="E56" s="112"/>
      <c r="F56" s="112"/>
      <c r="G56" s="112"/>
      <c r="H56" s="112"/>
      <c r="I56" s="111"/>
      <c r="J56" s="112"/>
      <c r="K56" s="112"/>
      <c r="L56" s="112"/>
      <c r="M56" s="112"/>
      <c r="N56" s="112"/>
      <c r="O56" s="112"/>
      <c r="P56" s="112"/>
      <c r="Q56" s="112"/>
      <c r="R56" s="112"/>
      <c r="S56" s="112"/>
    </row>
    <row r="57" spans="1:19" hidden="1" x14ac:dyDescent="0.25">
      <c r="A57" s="113"/>
      <c r="B57" s="114"/>
      <c r="C57" s="113"/>
      <c r="D57" s="115"/>
      <c r="E57" s="112"/>
      <c r="F57" s="112"/>
      <c r="G57" s="112"/>
      <c r="H57" s="112"/>
      <c r="I57" s="111"/>
      <c r="J57" s="112"/>
      <c r="K57" s="112"/>
      <c r="L57" s="112"/>
      <c r="M57" s="112"/>
      <c r="N57" s="112"/>
      <c r="O57" s="112"/>
      <c r="P57" s="112"/>
      <c r="Q57" s="112"/>
      <c r="R57" s="112"/>
      <c r="S57" s="112"/>
    </row>
    <row r="58" spans="1:19" hidden="1" x14ac:dyDescent="0.25">
      <c r="A58" s="113"/>
      <c r="B58" s="114"/>
      <c r="C58" s="113"/>
      <c r="D58" s="115"/>
      <c r="E58" s="112"/>
      <c r="F58" s="112"/>
      <c r="G58" s="112"/>
      <c r="H58" s="112"/>
      <c r="I58" s="111"/>
      <c r="J58" s="112"/>
      <c r="K58" s="112"/>
      <c r="L58" s="112"/>
      <c r="M58" s="112"/>
      <c r="N58" s="112"/>
      <c r="O58" s="112"/>
      <c r="P58" s="112"/>
      <c r="Q58" s="112"/>
      <c r="R58" s="112"/>
      <c r="S58" s="112"/>
    </row>
    <row r="59" spans="1:19" hidden="1" x14ac:dyDescent="0.25">
      <c r="A59" s="113"/>
      <c r="B59" s="114"/>
      <c r="C59" s="113"/>
      <c r="D59" s="115"/>
      <c r="E59" s="112"/>
      <c r="F59" s="112"/>
      <c r="G59" s="112"/>
      <c r="H59" s="112"/>
      <c r="I59" s="111"/>
      <c r="J59" s="112"/>
      <c r="K59" s="112"/>
      <c r="L59" s="112"/>
      <c r="M59" s="112"/>
      <c r="N59" s="112"/>
      <c r="O59" s="112"/>
      <c r="P59" s="112"/>
      <c r="Q59" s="112"/>
      <c r="R59" s="112"/>
      <c r="S59" s="112"/>
    </row>
    <row r="60" spans="1:19" hidden="1" x14ac:dyDescent="0.25">
      <c r="A60" s="113"/>
      <c r="B60" s="114"/>
      <c r="C60" s="113"/>
      <c r="D60" s="115"/>
      <c r="E60" s="112"/>
      <c r="F60" s="112"/>
      <c r="G60" s="112"/>
      <c r="H60" s="112"/>
      <c r="I60" s="111"/>
      <c r="J60" s="112"/>
      <c r="K60" s="112"/>
      <c r="L60" s="112"/>
      <c r="M60" s="112"/>
      <c r="N60" s="112"/>
      <c r="O60" s="112"/>
      <c r="P60" s="112"/>
      <c r="Q60" s="112"/>
      <c r="R60" s="112"/>
      <c r="S60" s="112"/>
    </row>
    <row r="61" spans="1:19" hidden="1" x14ac:dyDescent="0.25">
      <c r="A61" s="113"/>
      <c r="B61" s="114"/>
      <c r="C61" s="113"/>
      <c r="D61" s="115"/>
      <c r="E61" s="112"/>
      <c r="F61" s="112"/>
      <c r="G61" s="112"/>
      <c r="H61" s="112"/>
      <c r="I61" s="111"/>
      <c r="J61" s="112"/>
      <c r="K61" s="112"/>
      <c r="L61" s="112"/>
      <c r="M61" s="112"/>
      <c r="N61" s="112"/>
      <c r="O61" s="112"/>
      <c r="P61" s="112"/>
      <c r="Q61" s="112"/>
      <c r="R61" s="112"/>
      <c r="S61" s="112"/>
    </row>
    <row r="62" spans="1:19" hidden="1" x14ac:dyDescent="0.25">
      <c r="A62" s="113"/>
      <c r="B62" s="114"/>
      <c r="C62" s="113"/>
      <c r="D62" s="115"/>
      <c r="E62" s="112"/>
      <c r="F62" s="112"/>
      <c r="G62" s="112"/>
      <c r="H62" s="112"/>
      <c r="I62" s="111"/>
      <c r="J62" s="112"/>
      <c r="K62" s="112"/>
      <c r="L62" s="112"/>
      <c r="M62" s="112"/>
      <c r="N62" s="112"/>
      <c r="O62" s="112"/>
      <c r="P62" s="112"/>
      <c r="Q62" s="112"/>
      <c r="R62" s="112"/>
      <c r="S62" s="112"/>
    </row>
    <row r="63" spans="1:19" hidden="1" x14ac:dyDescent="0.25">
      <c r="A63" s="113"/>
      <c r="B63" s="114"/>
      <c r="C63" s="113"/>
      <c r="D63" s="115"/>
      <c r="E63" s="112"/>
      <c r="F63" s="112"/>
      <c r="G63" s="112"/>
      <c r="H63" s="112"/>
      <c r="I63" s="111"/>
      <c r="J63" s="112"/>
      <c r="K63" s="112"/>
      <c r="L63" s="112"/>
      <c r="M63" s="112"/>
      <c r="N63" s="112"/>
      <c r="O63" s="112"/>
      <c r="P63" s="112"/>
      <c r="Q63" s="112"/>
      <c r="R63" s="112"/>
      <c r="S63" s="112"/>
    </row>
    <row r="64" spans="1:19" hidden="1" x14ac:dyDescent="0.25">
      <c r="A64" s="113"/>
      <c r="B64" s="114"/>
      <c r="C64" s="113"/>
      <c r="D64" s="115"/>
      <c r="E64" s="112"/>
      <c r="F64" s="112"/>
      <c r="G64" s="112"/>
      <c r="H64" s="112"/>
      <c r="I64" s="111"/>
      <c r="J64" s="112"/>
      <c r="K64" s="112"/>
      <c r="L64" s="112"/>
      <c r="M64" s="112"/>
      <c r="N64" s="112"/>
      <c r="O64" s="112"/>
      <c r="P64" s="112"/>
      <c r="Q64" s="112"/>
      <c r="R64" s="112"/>
      <c r="S64" s="112"/>
    </row>
    <row r="65" spans="1:19" hidden="1" x14ac:dyDescent="0.25">
      <c r="A65" s="113"/>
      <c r="B65" s="114"/>
      <c r="C65" s="113"/>
      <c r="D65" s="115"/>
      <c r="E65" s="112"/>
      <c r="F65" s="112"/>
      <c r="G65" s="112"/>
      <c r="H65" s="112"/>
      <c r="I65" s="111"/>
      <c r="J65" s="112"/>
      <c r="K65" s="112"/>
      <c r="L65" s="112"/>
      <c r="M65" s="112"/>
      <c r="N65" s="112"/>
      <c r="O65" s="112"/>
      <c r="P65" s="112"/>
      <c r="Q65" s="112"/>
      <c r="R65" s="112"/>
      <c r="S65" s="112"/>
    </row>
    <row r="66" spans="1:19" hidden="1" x14ac:dyDescent="0.25">
      <c r="A66" s="113"/>
      <c r="B66" s="114"/>
      <c r="C66" s="113"/>
      <c r="D66" s="115"/>
      <c r="E66" s="112"/>
      <c r="F66" s="112"/>
      <c r="G66" s="112"/>
      <c r="H66" s="112"/>
      <c r="I66" s="111"/>
      <c r="J66" s="112"/>
      <c r="K66" s="112"/>
      <c r="L66" s="112"/>
      <c r="M66" s="112"/>
      <c r="N66" s="112"/>
      <c r="O66" s="112"/>
      <c r="P66" s="112"/>
      <c r="Q66" s="112"/>
      <c r="R66" s="112"/>
      <c r="S66" s="112"/>
    </row>
    <row r="67" spans="1:19" hidden="1" x14ac:dyDescent="0.25">
      <c r="A67" s="113"/>
      <c r="B67" s="114"/>
      <c r="C67" s="113"/>
      <c r="D67" s="115"/>
      <c r="E67" s="112"/>
      <c r="F67" s="112"/>
      <c r="G67" s="112"/>
      <c r="H67" s="112"/>
      <c r="I67" s="111"/>
      <c r="J67" s="112"/>
      <c r="K67" s="112"/>
      <c r="L67" s="112"/>
      <c r="M67" s="112"/>
      <c r="N67" s="112"/>
      <c r="O67" s="112"/>
      <c r="P67" s="112"/>
      <c r="Q67" s="112"/>
      <c r="R67" s="112"/>
      <c r="S67" s="112"/>
    </row>
    <row r="68" spans="1:19" hidden="1" x14ac:dyDescent="0.25">
      <c r="A68" s="113"/>
      <c r="B68" s="114"/>
      <c r="C68" s="113"/>
      <c r="D68" s="115"/>
      <c r="E68" s="112"/>
      <c r="F68" s="112"/>
      <c r="G68" s="112"/>
      <c r="H68" s="112"/>
      <c r="I68" s="111"/>
      <c r="J68" s="112"/>
      <c r="K68" s="112"/>
      <c r="L68" s="112"/>
      <c r="M68" s="112"/>
      <c r="N68" s="112"/>
      <c r="O68" s="112"/>
      <c r="P68" s="112"/>
      <c r="Q68" s="112"/>
      <c r="R68" s="112"/>
      <c r="S68" s="112"/>
    </row>
    <row r="69" spans="1:19" hidden="1" x14ac:dyDescent="0.25">
      <c r="A69" s="113"/>
      <c r="B69" s="114"/>
      <c r="C69" s="113"/>
      <c r="D69" s="115"/>
      <c r="E69" s="112"/>
      <c r="F69" s="112"/>
      <c r="G69" s="112"/>
      <c r="H69" s="112"/>
      <c r="I69" s="111"/>
      <c r="J69" s="112"/>
      <c r="K69" s="112"/>
      <c r="L69" s="112"/>
      <c r="M69" s="112"/>
      <c r="N69" s="112"/>
      <c r="O69" s="112"/>
      <c r="P69" s="112"/>
      <c r="Q69" s="112"/>
      <c r="R69" s="112"/>
      <c r="S69" s="112"/>
    </row>
    <row r="70" spans="1:19" hidden="1" x14ac:dyDescent="0.25">
      <c r="A70" s="113"/>
      <c r="B70" s="114"/>
      <c r="C70" s="113"/>
      <c r="D70" s="115"/>
      <c r="E70" s="112"/>
      <c r="F70" s="112"/>
      <c r="G70" s="112"/>
      <c r="H70" s="112"/>
      <c r="I70" s="111"/>
      <c r="J70" s="112"/>
      <c r="K70" s="112"/>
      <c r="L70" s="112"/>
      <c r="M70" s="112"/>
      <c r="N70" s="112"/>
      <c r="O70" s="112"/>
      <c r="P70" s="112"/>
      <c r="Q70" s="112"/>
      <c r="R70" s="112"/>
      <c r="S70" s="112"/>
    </row>
    <row r="71" spans="1:19" hidden="1" x14ac:dyDescent="0.25">
      <c r="A71" s="113"/>
      <c r="B71" s="114"/>
      <c r="C71" s="113"/>
      <c r="D71" s="115"/>
      <c r="E71" s="112"/>
      <c r="F71" s="112"/>
      <c r="G71" s="112"/>
      <c r="H71" s="112"/>
      <c r="I71" s="111"/>
      <c r="J71" s="112"/>
      <c r="K71" s="112"/>
      <c r="L71" s="112"/>
      <c r="M71" s="112"/>
      <c r="N71" s="112"/>
      <c r="O71" s="112"/>
      <c r="P71" s="112"/>
      <c r="Q71" s="112"/>
      <c r="R71" s="112"/>
      <c r="S71" s="112"/>
    </row>
    <row r="72" spans="1:19" hidden="1" x14ac:dyDescent="0.25">
      <c r="A72" s="113"/>
      <c r="B72" s="114"/>
      <c r="C72" s="113"/>
      <c r="D72" s="115"/>
      <c r="E72" s="112"/>
      <c r="F72" s="112"/>
      <c r="G72" s="112"/>
      <c r="H72" s="112"/>
      <c r="I72" s="111"/>
      <c r="J72" s="112"/>
      <c r="K72" s="112"/>
      <c r="L72" s="112"/>
      <c r="M72" s="112"/>
      <c r="N72" s="112"/>
      <c r="O72" s="112"/>
      <c r="P72" s="112"/>
      <c r="Q72" s="112"/>
      <c r="R72" s="112"/>
      <c r="S72" s="112"/>
    </row>
    <row r="73" spans="1:19" hidden="1" x14ac:dyDescent="0.25">
      <c r="A73" s="113"/>
      <c r="B73" s="114"/>
      <c r="C73" s="113"/>
      <c r="D73" s="115"/>
      <c r="E73" s="112"/>
      <c r="F73" s="112"/>
      <c r="G73" s="112"/>
      <c r="H73" s="112"/>
      <c r="I73" s="111"/>
      <c r="J73" s="112"/>
      <c r="K73" s="112"/>
      <c r="L73" s="112"/>
      <c r="M73" s="112"/>
      <c r="N73" s="112"/>
      <c r="O73" s="112"/>
      <c r="P73" s="112"/>
      <c r="Q73" s="112"/>
      <c r="R73" s="112"/>
      <c r="S73" s="112"/>
    </row>
    <row r="74" spans="1:19" hidden="1" x14ac:dyDescent="0.25">
      <c r="A74" s="113"/>
      <c r="B74" s="114"/>
      <c r="C74" s="113"/>
      <c r="D74" s="115"/>
      <c r="E74" s="112"/>
      <c r="F74" s="112"/>
      <c r="G74" s="112"/>
      <c r="H74" s="112"/>
      <c r="I74" s="111"/>
      <c r="J74" s="112"/>
      <c r="K74" s="112"/>
      <c r="L74" s="112"/>
      <c r="M74" s="112"/>
      <c r="N74" s="112"/>
      <c r="O74" s="112"/>
      <c r="P74" s="112"/>
      <c r="Q74" s="112"/>
      <c r="R74" s="112"/>
      <c r="S74" s="112"/>
    </row>
    <row r="75" spans="1:19" hidden="1" x14ac:dyDescent="0.25">
      <c r="A75" s="113"/>
      <c r="B75" s="114"/>
      <c r="C75" s="113"/>
      <c r="D75" s="115"/>
      <c r="E75" s="112"/>
      <c r="F75" s="112"/>
      <c r="G75" s="112"/>
      <c r="H75" s="112"/>
      <c r="I75" s="111"/>
      <c r="J75" s="112"/>
      <c r="K75" s="112"/>
      <c r="L75" s="112"/>
      <c r="M75" s="112"/>
      <c r="N75" s="112"/>
      <c r="O75" s="112"/>
      <c r="P75" s="112"/>
      <c r="Q75" s="112"/>
      <c r="R75" s="112"/>
      <c r="S75" s="112"/>
    </row>
    <row r="76" spans="1:19" hidden="1" x14ac:dyDescent="0.25">
      <c r="A76" s="113"/>
      <c r="B76" s="114"/>
      <c r="C76" s="113"/>
      <c r="D76" s="115"/>
      <c r="E76" s="112"/>
      <c r="F76" s="112"/>
      <c r="G76" s="112"/>
      <c r="H76" s="112"/>
      <c r="I76" s="111"/>
      <c r="J76" s="112"/>
      <c r="K76" s="112"/>
      <c r="L76" s="112"/>
      <c r="M76" s="112"/>
      <c r="N76" s="112"/>
      <c r="O76" s="112"/>
      <c r="P76" s="112"/>
      <c r="Q76" s="112"/>
      <c r="R76" s="112"/>
      <c r="S76" s="112"/>
    </row>
    <row r="77" spans="1:19" hidden="1" x14ac:dyDescent="0.25">
      <c r="A77" s="113"/>
      <c r="B77" s="114"/>
      <c r="C77" s="113"/>
      <c r="D77" s="115"/>
      <c r="E77" s="112"/>
      <c r="F77" s="112"/>
      <c r="G77" s="112"/>
      <c r="H77" s="112"/>
      <c r="I77" s="111"/>
      <c r="J77" s="112"/>
      <c r="K77" s="112"/>
      <c r="L77" s="112"/>
      <c r="M77" s="112"/>
      <c r="N77" s="112"/>
      <c r="O77" s="112"/>
      <c r="P77" s="112"/>
      <c r="Q77" s="112"/>
      <c r="R77" s="112"/>
      <c r="S77" s="112"/>
    </row>
    <row r="78" spans="1:19" hidden="1" x14ac:dyDescent="0.25">
      <c r="A78" s="113"/>
      <c r="B78" s="114"/>
      <c r="C78" s="113"/>
      <c r="D78" s="115"/>
      <c r="E78" s="112"/>
      <c r="F78" s="112"/>
      <c r="G78" s="112"/>
      <c r="H78" s="112"/>
      <c r="I78" s="111"/>
      <c r="J78" s="112"/>
      <c r="K78" s="112"/>
      <c r="L78" s="112"/>
      <c r="M78" s="112"/>
      <c r="N78" s="112"/>
      <c r="O78" s="112"/>
      <c r="P78" s="112"/>
      <c r="Q78" s="112"/>
      <c r="R78" s="112"/>
      <c r="S78" s="112"/>
    </row>
    <row r="79" spans="1:19" hidden="1" x14ac:dyDescent="0.25">
      <c r="A79" s="113"/>
      <c r="B79" s="114"/>
      <c r="C79" s="113"/>
      <c r="D79" s="115"/>
      <c r="E79" s="112"/>
      <c r="F79" s="112"/>
      <c r="G79" s="112"/>
      <c r="H79" s="112"/>
      <c r="I79" s="111"/>
      <c r="J79" s="112"/>
      <c r="K79" s="112"/>
      <c r="L79" s="112"/>
      <c r="M79" s="112"/>
      <c r="N79" s="112"/>
      <c r="O79" s="112"/>
      <c r="P79" s="112"/>
      <c r="Q79" s="112"/>
      <c r="R79" s="112"/>
      <c r="S79" s="112"/>
    </row>
    <row r="80" spans="1:19" hidden="1" x14ac:dyDescent="0.25">
      <c r="A80" s="113"/>
      <c r="B80" s="114"/>
      <c r="C80" s="113"/>
      <c r="D80" s="115"/>
      <c r="E80" s="112"/>
      <c r="F80" s="112"/>
      <c r="G80" s="112"/>
      <c r="H80" s="112"/>
      <c r="I80" s="111"/>
      <c r="J80" s="112"/>
      <c r="K80" s="112"/>
      <c r="L80" s="112"/>
      <c r="M80" s="112"/>
      <c r="N80" s="112"/>
      <c r="O80" s="112"/>
      <c r="P80" s="112"/>
      <c r="Q80" s="112"/>
      <c r="R80" s="112"/>
      <c r="S80" s="112"/>
    </row>
    <row r="81" spans="1:19" hidden="1" x14ac:dyDescent="0.25">
      <c r="A81" s="113"/>
      <c r="B81" s="114"/>
      <c r="C81" s="113"/>
      <c r="D81" s="115"/>
      <c r="E81" s="112"/>
      <c r="F81" s="112"/>
      <c r="G81" s="112"/>
      <c r="H81" s="112"/>
      <c r="I81" s="111"/>
      <c r="J81" s="112"/>
      <c r="K81" s="112"/>
      <c r="L81" s="112"/>
      <c r="M81" s="112"/>
      <c r="N81" s="112"/>
      <c r="O81" s="112"/>
      <c r="P81" s="112"/>
      <c r="Q81" s="112"/>
      <c r="R81" s="112"/>
      <c r="S81" s="112"/>
    </row>
    <row r="82" spans="1:19" hidden="1" x14ac:dyDescent="0.25">
      <c r="A82" s="113"/>
      <c r="B82" s="114"/>
      <c r="C82" s="113"/>
      <c r="D82" s="115"/>
      <c r="E82" s="112"/>
      <c r="F82" s="112"/>
      <c r="G82" s="112"/>
      <c r="H82" s="112"/>
      <c r="I82" s="111"/>
      <c r="J82" s="112"/>
      <c r="K82" s="112"/>
      <c r="L82" s="112"/>
      <c r="M82" s="112"/>
      <c r="N82" s="112"/>
      <c r="O82" s="112"/>
      <c r="P82" s="112"/>
      <c r="Q82" s="112"/>
      <c r="R82" s="112"/>
      <c r="S82" s="112"/>
    </row>
    <row r="83" spans="1:19" hidden="1" x14ac:dyDescent="0.25">
      <c r="A83" s="113"/>
      <c r="B83" s="114"/>
      <c r="C83" s="113"/>
      <c r="D83" s="115"/>
      <c r="E83" s="112"/>
      <c r="F83" s="112"/>
      <c r="G83" s="112"/>
      <c r="H83" s="112"/>
      <c r="I83" s="111"/>
      <c r="J83" s="112"/>
      <c r="K83" s="112"/>
      <c r="L83" s="112"/>
      <c r="M83" s="112"/>
      <c r="N83" s="112"/>
      <c r="O83" s="112"/>
      <c r="P83" s="112"/>
      <c r="Q83" s="112"/>
      <c r="R83" s="112"/>
      <c r="S83" s="112"/>
    </row>
    <row r="84" spans="1:19" hidden="1" x14ac:dyDescent="0.25">
      <c r="A84" s="113"/>
      <c r="B84" s="114"/>
      <c r="C84" s="113"/>
      <c r="D84" s="115"/>
      <c r="E84" s="112"/>
      <c r="F84" s="112"/>
      <c r="G84" s="112"/>
      <c r="H84" s="112"/>
      <c r="I84" s="111"/>
      <c r="J84" s="112"/>
      <c r="K84" s="112"/>
      <c r="L84" s="112"/>
      <c r="M84" s="112"/>
      <c r="N84" s="112"/>
      <c r="O84" s="112"/>
      <c r="P84" s="112"/>
      <c r="Q84" s="112"/>
      <c r="R84" s="112"/>
      <c r="S84" s="112"/>
    </row>
    <row r="85" spans="1:19" hidden="1" x14ac:dyDescent="0.25">
      <c r="A85" s="113"/>
      <c r="B85" s="114"/>
      <c r="C85" s="113"/>
      <c r="D85" s="115"/>
      <c r="E85" s="112"/>
      <c r="F85" s="112"/>
      <c r="G85" s="112"/>
      <c r="H85" s="112"/>
      <c r="I85" s="111"/>
      <c r="J85" s="112"/>
      <c r="K85" s="112"/>
      <c r="L85" s="112"/>
      <c r="M85" s="112"/>
      <c r="N85" s="112"/>
      <c r="O85" s="112"/>
      <c r="P85" s="112"/>
      <c r="Q85" s="112"/>
      <c r="R85" s="112"/>
      <c r="S85" s="112"/>
    </row>
    <row r="86" spans="1:19" hidden="1" x14ac:dyDescent="0.25">
      <c r="A86" s="113"/>
      <c r="B86" s="114"/>
      <c r="C86" s="113"/>
      <c r="D86" s="115"/>
      <c r="E86" s="112"/>
      <c r="F86" s="112"/>
      <c r="G86" s="112"/>
      <c r="H86" s="112"/>
      <c r="I86" s="111"/>
      <c r="J86" s="112"/>
      <c r="K86" s="112"/>
      <c r="L86" s="112"/>
      <c r="M86" s="112"/>
      <c r="N86" s="112"/>
      <c r="O86" s="112"/>
      <c r="P86" s="112"/>
      <c r="Q86" s="112"/>
      <c r="R86" s="112"/>
      <c r="S86" s="112"/>
    </row>
    <row r="87" spans="1:19" hidden="1" x14ac:dyDescent="0.25">
      <c r="A87" s="113"/>
      <c r="B87" s="114"/>
      <c r="C87" s="113"/>
      <c r="D87" s="115"/>
      <c r="E87" s="112"/>
      <c r="F87" s="112"/>
      <c r="G87" s="112"/>
      <c r="H87" s="112"/>
      <c r="I87" s="111"/>
      <c r="J87" s="112"/>
      <c r="K87" s="112"/>
      <c r="L87" s="112"/>
      <c r="M87" s="112"/>
      <c r="N87" s="112"/>
      <c r="O87" s="112"/>
      <c r="P87" s="112"/>
      <c r="Q87" s="112"/>
      <c r="R87" s="112"/>
      <c r="S87" s="112"/>
    </row>
    <row r="88" spans="1:19" hidden="1" x14ac:dyDescent="0.25">
      <c r="A88" s="113"/>
      <c r="B88" s="114"/>
      <c r="C88" s="113"/>
      <c r="D88" s="115"/>
      <c r="E88" s="112"/>
      <c r="F88" s="112"/>
      <c r="G88" s="112"/>
      <c r="H88" s="112"/>
      <c r="I88" s="111"/>
      <c r="J88" s="112"/>
      <c r="K88" s="112"/>
      <c r="L88" s="112"/>
      <c r="M88" s="112"/>
      <c r="N88" s="112"/>
      <c r="O88" s="112"/>
      <c r="P88" s="112"/>
      <c r="Q88" s="112"/>
      <c r="R88" s="112"/>
      <c r="S88" s="112"/>
    </row>
    <row r="89" spans="1:19" hidden="1" x14ac:dyDescent="0.25">
      <c r="A89" s="113"/>
      <c r="B89" s="114"/>
      <c r="C89" s="113"/>
      <c r="D89" s="115"/>
      <c r="E89" s="112"/>
      <c r="F89" s="112"/>
      <c r="G89" s="112"/>
      <c r="H89" s="112"/>
      <c r="I89" s="111"/>
      <c r="J89" s="112"/>
      <c r="K89" s="112"/>
      <c r="L89" s="112"/>
      <c r="M89" s="112"/>
      <c r="N89" s="112"/>
      <c r="O89" s="112"/>
      <c r="P89" s="112"/>
      <c r="Q89" s="112"/>
      <c r="R89" s="112"/>
      <c r="S89" s="112"/>
    </row>
    <row r="90" spans="1:19" hidden="1" x14ac:dyDescent="0.25">
      <c r="A90" s="113"/>
      <c r="B90" s="114"/>
      <c r="C90" s="113"/>
      <c r="D90" s="115"/>
      <c r="E90" s="112"/>
      <c r="F90" s="112"/>
      <c r="G90" s="112"/>
      <c r="H90" s="112"/>
      <c r="I90" s="111"/>
      <c r="J90" s="112"/>
      <c r="K90" s="112"/>
      <c r="L90" s="112"/>
      <c r="M90" s="112"/>
      <c r="N90" s="112"/>
      <c r="O90" s="112"/>
      <c r="P90" s="112"/>
      <c r="Q90" s="112"/>
      <c r="R90" s="112"/>
      <c r="S90" s="112"/>
    </row>
    <row r="91" spans="1:19" hidden="1" x14ac:dyDescent="0.25">
      <c r="A91" s="113"/>
      <c r="B91" s="114"/>
      <c r="C91" s="113"/>
      <c r="D91" s="115"/>
      <c r="E91" s="112"/>
      <c r="F91" s="112"/>
      <c r="G91" s="112"/>
      <c r="H91" s="112"/>
      <c r="I91" s="111"/>
      <c r="J91" s="112"/>
      <c r="K91" s="112"/>
      <c r="L91" s="112"/>
      <c r="M91" s="112"/>
      <c r="N91" s="112"/>
      <c r="O91" s="112"/>
      <c r="P91" s="112"/>
      <c r="Q91" s="112"/>
      <c r="R91" s="112"/>
      <c r="S91" s="112"/>
    </row>
    <row r="92" spans="1:19" hidden="1" x14ac:dyDescent="0.25">
      <c r="A92" s="113"/>
      <c r="B92" s="114"/>
      <c r="C92" s="113"/>
      <c r="D92" s="115"/>
      <c r="E92" s="112"/>
      <c r="F92" s="112"/>
      <c r="G92" s="112"/>
      <c r="H92" s="112"/>
      <c r="I92" s="111"/>
      <c r="J92" s="112"/>
      <c r="K92" s="112"/>
      <c r="L92" s="112"/>
      <c r="M92" s="112"/>
      <c r="N92" s="112"/>
      <c r="O92" s="112"/>
      <c r="P92" s="112"/>
      <c r="Q92" s="112"/>
      <c r="R92" s="112"/>
      <c r="S92" s="112"/>
    </row>
    <row r="93" spans="1:19" hidden="1" x14ac:dyDescent="0.25">
      <c r="A93" s="113"/>
      <c r="B93" s="114"/>
      <c r="C93" s="113"/>
      <c r="D93" s="115"/>
      <c r="E93" s="112"/>
      <c r="F93" s="112"/>
      <c r="G93" s="112"/>
      <c r="H93" s="112"/>
      <c r="I93" s="111"/>
      <c r="J93" s="112"/>
      <c r="K93" s="112"/>
      <c r="L93" s="112"/>
      <c r="M93" s="112"/>
      <c r="N93" s="112"/>
      <c r="O93" s="112"/>
      <c r="P93" s="112"/>
      <c r="Q93" s="112"/>
      <c r="R93" s="112"/>
      <c r="S93" s="112"/>
    </row>
    <row r="94" spans="1:19" hidden="1" x14ac:dyDescent="0.25">
      <c r="A94" s="113"/>
      <c r="B94" s="114"/>
      <c r="C94" s="113"/>
      <c r="D94" s="115"/>
      <c r="E94" s="112"/>
      <c r="F94" s="112"/>
      <c r="G94" s="112"/>
      <c r="H94" s="112"/>
      <c r="I94" s="111"/>
      <c r="J94" s="112"/>
      <c r="K94" s="112"/>
      <c r="L94" s="112"/>
      <c r="M94" s="112"/>
      <c r="N94" s="112"/>
      <c r="O94" s="112"/>
      <c r="P94" s="112"/>
      <c r="Q94" s="112"/>
      <c r="R94" s="112"/>
      <c r="S94" s="112"/>
    </row>
    <row r="95" spans="1:19" hidden="1" x14ac:dyDescent="0.25">
      <c r="A95" s="113"/>
      <c r="B95" s="114"/>
      <c r="C95" s="113"/>
      <c r="D95" s="115"/>
      <c r="E95" s="112"/>
      <c r="F95" s="112"/>
      <c r="G95" s="112"/>
      <c r="H95" s="112"/>
      <c r="I95" s="111"/>
      <c r="J95" s="112"/>
      <c r="K95" s="112"/>
      <c r="L95" s="112"/>
      <c r="M95" s="112"/>
      <c r="N95" s="112"/>
      <c r="O95" s="112"/>
      <c r="P95" s="112"/>
      <c r="Q95" s="112"/>
      <c r="R95" s="112"/>
      <c r="S95" s="112"/>
    </row>
    <row r="96" spans="1:19" hidden="1" x14ac:dyDescent="0.25">
      <c r="A96" s="113"/>
      <c r="B96" s="114"/>
      <c r="C96" s="113"/>
      <c r="D96" s="115"/>
      <c r="E96" s="112"/>
      <c r="F96" s="112"/>
      <c r="G96" s="112"/>
      <c r="H96" s="112"/>
      <c r="I96" s="111"/>
      <c r="J96" s="112"/>
      <c r="K96" s="112"/>
      <c r="L96" s="112"/>
      <c r="M96" s="112"/>
      <c r="N96" s="112"/>
      <c r="O96" s="112"/>
      <c r="P96" s="112"/>
      <c r="Q96" s="112"/>
      <c r="R96" s="112"/>
      <c r="S96" s="112"/>
    </row>
    <row r="97" spans="1:19" hidden="1" x14ac:dyDescent="0.25">
      <c r="A97" s="113"/>
      <c r="B97" s="114"/>
      <c r="C97" s="113"/>
      <c r="D97" s="115"/>
      <c r="E97" s="112"/>
      <c r="F97" s="112"/>
      <c r="G97" s="112"/>
      <c r="H97" s="112"/>
      <c r="I97" s="111"/>
      <c r="J97" s="112"/>
      <c r="K97" s="112"/>
      <c r="L97" s="112"/>
      <c r="M97" s="112"/>
      <c r="N97" s="112"/>
      <c r="O97" s="112"/>
      <c r="P97" s="112"/>
      <c r="Q97" s="112"/>
      <c r="R97" s="112"/>
      <c r="S97" s="112"/>
    </row>
    <row r="98" spans="1:19" hidden="1" x14ac:dyDescent="0.25">
      <c r="A98" s="113"/>
      <c r="B98" s="114"/>
      <c r="C98" s="113"/>
      <c r="D98" s="115"/>
      <c r="E98" s="112"/>
      <c r="F98" s="112"/>
      <c r="G98" s="112"/>
      <c r="H98" s="112"/>
      <c r="I98" s="111"/>
      <c r="J98" s="112"/>
      <c r="K98" s="112"/>
      <c r="L98" s="112"/>
      <c r="M98" s="112"/>
      <c r="N98" s="112"/>
      <c r="O98" s="112"/>
      <c r="P98" s="112"/>
      <c r="Q98" s="112"/>
      <c r="R98" s="112"/>
      <c r="S98" s="112"/>
    </row>
    <row r="99" spans="1:19" hidden="1" x14ac:dyDescent="0.25">
      <c r="A99" s="113"/>
      <c r="B99" s="114"/>
      <c r="C99" s="113"/>
      <c r="D99" s="115"/>
      <c r="E99" s="112"/>
      <c r="F99" s="112"/>
      <c r="G99" s="112"/>
      <c r="H99" s="112"/>
      <c r="I99" s="111"/>
      <c r="J99" s="112"/>
      <c r="K99" s="112"/>
      <c r="L99" s="112"/>
      <c r="M99" s="112"/>
      <c r="N99" s="112"/>
      <c r="O99" s="112"/>
      <c r="P99" s="112"/>
      <c r="Q99" s="112"/>
      <c r="R99" s="112"/>
      <c r="S99" s="112"/>
    </row>
    <row r="100" spans="1:19" hidden="1" x14ac:dyDescent="0.25">
      <c r="A100" s="113"/>
      <c r="B100" s="114"/>
      <c r="C100" s="113"/>
      <c r="D100" s="115"/>
      <c r="E100" s="112"/>
      <c r="F100" s="112"/>
      <c r="G100" s="112"/>
      <c r="H100" s="112"/>
      <c r="I100" s="111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</row>
    <row r="101" spans="1:19" hidden="1" x14ac:dyDescent="0.25">
      <c r="A101" s="113"/>
      <c r="B101" s="114"/>
      <c r="C101" s="113"/>
      <c r="D101" s="115"/>
      <c r="E101" s="112"/>
      <c r="F101" s="112"/>
      <c r="G101" s="112"/>
      <c r="H101" s="112"/>
      <c r="I101" s="111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</row>
    <row r="102" spans="1:19" hidden="1" x14ac:dyDescent="0.25">
      <c r="A102" s="113"/>
      <c r="B102" s="114"/>
      <c r="C102" s="113"/>
      <c r="D102" s="115"/>
      <c r="E102" s="112"/>
      <c r="F102" s="112"/>
      <c r="G102" s="112"/>
      <c r="H102" s="112"/>
      <c r="I102" s="111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</row>
    <row r="103" spans="1:19" hidden="1" x14ac:dyDescent="0.25">
      <c r="A103" s="113"/>
      <c r="B103" s="114"/>
      <c r="C103" s="113"/>
      <c r="D103" s="115"/>
      <c r="E103" s="112"/>
      <c r="F103" s="112"/>
      <c r="G103" s="112"/>
      <c r="H103" s="112"/>
      <c r="I103" s="111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</row>
    <row r="104" spans="1:19" hidden="1" x14ac:dyDescent="0.25">
      <c r="A104" s="113"/>
      <c r="B104" s="114"/>
      <c r="C104" s="113"/>
      <c r="D104" s="115"/>
      <c r="E104" s="112"/>
      <c r="F104" s="112"/>
      <c r="G104" s="112"/>
      <c r="H104" s="112"/>
      <c r="I104" s="111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</row>
    <row r="105" spans="1:19" hidden="1" x14ac:dyDescent="0.25">
      <c r="A105" s="113"/>
      <c r="B105" s="114"/>
      <c r="C105" s="113"/>
      <c r="D105" s="115"/>
      <c r="E105" s="112"/>
      <c r="F105" s="112"/>
      <c r="G105" s="112"/>
      <c r="H105" s="112"/>
      <c r="I105" s="111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</row>
    <row r="106" spans="1:19" hidden="1" x14ac:dyDescent="0.25">
      <c r="A106" s="113"/>
      <c r="B106" s="114"/>
      <c r="C106" s="113"/>
      <c r="D106" s="115"/>
      <c r="E106" s="112"/>
      <c r="F106" s="112"/>
      <c r="G106" s="112"/>
      <c r="H106" s="112"/>
      <c r="I106" s="111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</row>
    <row r="107" spans="1:19" hidden="1" x14ac:dyDescent="0.25">
      <c r="A107" s="113"/>
      <c r="B107" s="114"/>
      <c r="C107" s="113"/>
      <c r="D107" s="115"/>
      <c r="E107" s="112"/>
      <c r="F107" s="112"/>
      <c r="G107" s="112"/>
      <c r="H107" s="112"/>
      <c r="I107" s="111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</row>
    <row r="108" spans="1:19" hidden="1" x14ac:dyDescent="0.25">
      <c r="A108" s="113"/>
      <c r="B108" s="114"/>
      <c r="C108" s="113"/>
      <c r="D108" s="115"/>
      <c r="E108" s="112"/>
      <c r="F108" s="112"/>
      <c r="G108" s="112"/>
      <c r="H108" s="112"/>
      <c r="I108" s="111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</row>
    <row r="109" spans="1:19" hidden="1" x14ac:dyDescent="0.25">
      <c r="A109" s="113"/>
      <c r="B109" s="114"/>
      <c r="C109" s="113"/>
      <c r="D109" s="115"/>
      <c r="E109" s="112"/>
      <c r="F109" s="112"/>
      <c r="G109" s="112"/>
      <c r="H109" s="112"/>
      <c r="I109" s="111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</row>
    <row r="110" spans="1:19" hidden="1" x14ac:dyDescent="0.25">
      <c r="A110" s="113"/>
      <c r="B110" s="114"/>
      <c r="C110" s="113"/>
      <c r="D110" s="115"/>
      <c r="E110" s="112"/>
      <c r="F110" s="112"/>
      <c r="G110" s="112"/>
      <c r="H110" s="112"/>
      <c r="I110" s="111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</row>
    <row r="111" spans="1:19" hidden="1" x14ac:dyDescent="0.25">
      <c r="A111" s="113"/>
      <c r="B111" s="114"/>
      <c r="C111" s="113"/>
      <c r="D111" s="115"/>
      <c r="E111" s="112"/>
      <c r="F111" s="112"/>
      <c r="G111" s="112"/>
      <c r="H111" s="112"/>
      <c r="I111" s="111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</row>
    <row r="112" spans="1:19" hidden="1" x14ac:dyDescent="0.25">
      <c r="A112" s="113"/>
      <c r="B112" s="114"/>
      <c r="C112" s="113"/>
      <c r="D112" s="115"/>
      <c r="E112" s="112"/>
      <c r="F112" s="112"/>
      <c r="G112" s="112"/>
      <c r="H112" s="112"/>
      <c r="I112" s="111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</row>
    <row r="113" spans="1:19" hidden="1" x14ac:dyDescent="0.25">
      <c r="A113" s="113"/>
      <c r="B113" s="114"/>
      <c r="C113" s="113"/>
      <c r="D113" s="115"/>
      <c r="E113" s="112"/>
      <c r="F113" s="112"/>
      <c r="G113" s="112"/>
      <c r="H113" s="112"/>
      <c r="I113" s="111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</row>
    <row r="114" spans="1:19" hidden="1" x14ac:dyDescent="0.25">
      <c r="A114" s="113"/>
      <c r="B114" s="114"/>
      <c r="C114" s="113"/>
      <c r="D114" s="115"/>
      <c r="E114" s="112"/>
      <c r="F114" s="112"/>
      <c r="G114" s="112"/>
      <c r="H114" s="112"/>
      <c r="I114" s="111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</row>
    <row r="115" spans="1:19" hidden="1" x14ac:dyDescent="0.25">
      <c r="A115" s="113"/>
      <c r="B115" s="114"/>
      <c r="C115" s="113"/>
      <c r="D115" s="115"/>
      <c r="E115" s="112"/>
      <c r="F115" s="112"/>
      <c r="G115" s="112"/>
      <c r="H115" s="112"/>
      <c r="I115" s="111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</row>
    <row r="116" spans="1:19" hidden="1" x14ac:dyDescent="0.25">
      <c r="A116" s="113"/>
      <c r="B116" s="114"/>
      <c r="C116" s="113"/>
      <c r="D116" s="115"/>
      <c r="E116" s="112"/>
      <c r="F116" s="112"/>
      <c r="G116" s="112"/>
      <c r="H116" s="112"/>
      <c r="I116" s="111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</row>
    <row r="117" spans="1:19" hidden="1" x14ac:dyDescent="0.25">
      <c r="A117" s="113"/>
      <c r="B117" s="114"/>
      <c r="C117" s="113"/>
      <c r="D117" s="115"/>
      <c r="E117" s="112"/>
      <c r="F117" s="112"/>
      <c r="G117" s="112"/>
      <c r="H117" s="112"/>
      <c r="I117" s="111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</row>
    <row r="118" spans="1:19" hidden="1" x14ac:dyDescent="0.25">
      <c r="A118" s="113"/>
      <c r="B118" s="114"/>
      <c r="C118" s="113"/>
      <c r="D118" s="115"/>
      <c r="E118" s="116"/>
      <c r="F118" s="116"/>
      <c r="G118" s="116"/>
      <c r="H118" s="116"/>
      <c r="I118" s="117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</row>
    <row r="119" spans="1:19" ht="11.25" customHeight="1" x14ac:dyDescent="0.25">
      <c r="A119" s="113"/>
      <c r="B119" s="114"/>
      <c r="C119" s="113"/>
      <c r="D119" s="115"/>
      <c r="E119" s="116"/>
      <c r="F119" s="116"/>
      <c r="G119" s="116"/>
      <c r="H119" s="116"/>
      <c r="I119" s="117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</row>
    <row r="120" spans="1:19" x14ac:dyDescent="0.25">
      <c r="A120" s="113"/>
      <c r="B120" s="114"/>
      <c r="C120" s="113"/>
      <c r="D120" s="115"/>
      <c r="E120" s="118">
        <f>SUM(E8:E118)</f>
        <v>0</v>
      </c>
      <c r="F120" s="118">
        <f>SUM(F8:F118)</f>
        <v>0</v>
      </c>
      <c r="G120" s="119">
        <f>SUM(G8:G118)</f>
        <v>0</v>
      </c>
      <c r="H120" s="119">
        <f>SUM(H8:H118)</f>
        <v>0</v>
      </c>
      <c r="I120" s="119">
        <f t="shared" ref="I120:L120" si="0">SUM(I6:I119)</f>
        <v>0</v>
      </c>
      <c r="J120" s="119">
        <f t="shared" si="0"/>
        <v>18</v>
      </c>
      <c r="K120" s="119">
        <f t="shared" si="0"/>
        <v>2</v>
      </c>
      <c r="L120" s="119">
        <f t="shared" si="0"/>
        <v>41</v>
      </c>
      <c r="M120" s="119">
        <f>SUM(M6:M119)</f>
        <v>22</v>
      </c>
      <c r="N120" s="119">
        <f t="shared" ref="N120:R120" si="1">SUM(N6:N119)</f>
        <v>18</v>
      </c>
      <c r="O120" s="119">
        <f t="shared" si="1"/>
        <v>1</v>
      </c>
      <c r="P120" s="119">
        <f t="shared" si="1"/>
        <v>1</v>
      </c>
      <c r="Q120" s="119">
        <f t="shared" si="1"/>
        <v>0</v>
      </c>
      <c r="R120" s="119">
        <f t="shared" si="1"/>
        <v>1</v>
      </c>
      <c r="S120" s="119">
        <f>SUM(S6:S119)</f>
        <v>4</v>
      </c>
    </row>
    <row r="121" spans="1:19" x14ac:dyDescent="0.25">
      <c r="B121" s="98"/>
      <c r="C121" s="98"/>
      <c r="D121" s="98"/>
    </row>
    <row r="122" spans="1:19" x14ac:dyDescent="0.25">
      <c r="B122" s="98"/>
      <c r="C122" s="98"/>
      <c r="D122" s="98"/>
    </row>
    <row r="123" spans="1:19" x14ac:dyDescent="0.25">
      <c r="B123" s="120" t="s">
        <v>2</v>
      </c>
      <c r="C123" s="120" t="s">
        <v>0</v>
      </c>
      <c r="D123" s="121" t="s">
        <v>1</v>
      </c>
    </row>
    <row r="124" spans="1:19" x14ac:dyDescent="0.25">
      <c r="B124" s="120"/>
      <c r="C124" s="120">
        <f t="shared" ref="C124:C155" si="2">SUMIF($D$6:$D$120,D124,$C$6:$C$120)</f>
        <v>9.4</v>
      </c>
      <c r="D124" s="121" t="s">
        <v>13</v>
      </c>
    </row>
    <row r="125" spans="1:19" x14ac:dyDescent="0.25">
      <c r="B125" s="120"/>
      <c r="C125" s="120">
        <f t="shared" si="2"/>
        <v>0</v>
      </c>
      <c r="D125" s="121" t="s">
        <v>14</v>
      </c>
    </row>
    <row r="126" spans="1:19" x14ac:dyDescent="0.25">
      <c r="B126" s="120"/>
      <c r="C126" s="120">
        <f t="shared" si="2"/>
        <v>0</v>
      </c>
      <c r="D126" s="121" t="s">
        <v>15</v>
      </c>
    </row>
    <row r="127" spans="1:19" x14ac:dyDescent="0.25">
      <c r="B127" s="120"/>
      <c r="C127" s="120">
        <f t="shared" si="2"/>
        <v>167.3</v>
      </c>
      <c r="D127" s="121" t="s">
        <v>16</v>
      </c>
    </row>
    <row r="128" spans="1:19" x14ac:dyDescent="0.25">
      <c r="B128" s="120"/>
      <c r="C128" s="120">
        <f t="shared" si="2"/>
        <v>0</v>
      </c>
      <c r="D128" s="121" t="s">
        <v>17</v>
      </c>
    </row>
    <row r="129" spans="2:4" x14ac:dyDescent="0.25">
      <c r="B129" s="120"/>
      <c r="C129" s="120">
        <f t="shared" si="2"/>
        <v>0</v>
      </c>
      <c r="D129" s="121" t="s">
        <v>18</v>
      </c>
    </row>
    <row r="130" spans="2:4" x14ac:dyDescent="0.25">
      <c r="B130" s="120"/>
      <c r="C130" s="120">
        <f t="shared" si="2"/>
        <v>0</v>
      </c>
      <c r="D130" s="121" t="s">
        <v>19</v>
      </c>
    </row>
    <row r="131" spans="2:4" x14ac:dyDescent="0.25">
      <c r="B131" s="120"/>
      <c r="C131" s="120">
        <f t="shared" si="2"/>
        <v>0</v>
      </c>
      <c r="D131" s="121" t="s">
        <v>20</v>
      </c>
    </row>
    <row r="132" spans="2:4" x14ac:dyDescent="0.25">
      <c r="B132" s="120"/>
      <c r="C132" s="120">
        <f t="shared" si="2"/>
        <v>0</v>
      </c>
      <c r="D132" s="121" t="s">
        <v>21</v>
      </c>
    </row>
    <row r="133" spans="2:4" x14ac:dyDescent="0.25">
      <c r="B133" s="120"/>
      <c r="C133" s="120">
        <f t="shared" si="2"/>
        <v>0</v>
      </c>
      <c r="D133" s="121" t="s">
        <v>22</v>
      </c>
    </row>
    <row r="134" spans="2:4" x14ac:dyDescent="0.25">
      <c r="B134" s="120"/>
      <c r="C134" s="120">
        <f t="shared" si="2"/>
        <v>0</v>
      </c>
      <c r="D134" s="121" t="s">
        <v>23</v>
      </c>
    </row>
    <row r="135" spans="2:4" x14ac:dyDescent="0.25">
      <c r="B135" s="120"/>
      <c r="C135" s="120">
        <f t="shared" si="2"/>
        <v>0</v>
      </c>
      <c r="D135" s="121" t="s">
        <v>24</v>
      </c>
    </row>
    <row r="136" spans="2:4" x14ac:dyDescent="0.25">
      <c r="B136" s="120"/>
      <c r="C136" s="120">
        <f t="shared" si="2"/>
        <v>0</v>
      </c>
      <c r="D136" s="121" t="s">
        <v>141</v>
      </c>
    </row>
    <row r="137" spans="2:4" x14ac:dyDescent="0.25">
      <c r="B137" s="120"/>
      <c r="C137" s="120">
        <f t="shared" si="2"/>
        <v>4</v>
      </c>
      <c r="D137" s="121" t="s">
        <v>142</v>
      </c>
    </row>
    <row r="138" spans="2:4" x14ac:dyDescent="0.25">
      <c r="B138" s="120"/>
      <c r="C138" s="120">
        <f t="shared" si="2"/>
        <v>0</v>
      </c>
      <c r="D138" s="121" t="s">
        <v>143</v>
      </c>
    </row>
    <row r="139" spans="2:4" x14ac:dyDescent="0.25">
      <c r="B139" s="120"/>
      <c r="C139" s="120">
        <f t="shared" si="2"/>
        <v>0</v>
      </c>
      <c r="D139" s="121" t="s">
        <v>25</v>
      </c>
    </row>
    <row r="140" spans="2:4" x14ac:dyDescent="0.25">
      <c r="B140" s="120"/>
      <c r="C140" s="120">
        <f t="shared" si="2"/>
        <v>8.9</v>
      </c>
      <c r="D140" s="121" t="s">
        <v>3</v>
      </c>
    </row>
    <row r="141" spans="2:4" x14ac:dyDescent="0.25">
      <c r="B141" s="120"/>
      <c r="C141" s="120">
        <f t="shared" si="2"/>
        <v>17.2</v>
      </c>
      <c r="D141" s="121" t="s">
        <v>26</v>
      </c>
    </row>
    <row r="142" spans="2:4" x14ac:dyDescent="0.25">
      <c r="B142" s="120"/>
      <c r="C142" s="120">
        <f t="shared" si="2"/>
        <v>0</v>
      </c>
      <c r="D142" s="121" t="s">
        <v>27</v>
      </c>
    </row>
    <row r="143" spans="2:4" x14ac:dyDescent="0.25">
      <c r="B143" s="120"/>
      <c r="C143" s="120">
        <f t="shared" si="2"/>
        <v>52.3</v>
      </c>
      <c r="D143" s="121" t="s">
        <v>28</v>
      </c>
    </row>
    <row r="144" spans="2:4" x14ac:dyDescent="0.25">
      <c r="B144" s="120"/>
      <c r="C144" s="120">
        <f t="shared" si="2"/>
        <v>0</v>
      </c>
      <c r="D144" s="121" t="s">
        <v>29</v>
      </c>
    </row>
    <row r="145" spans="2:4" x14ac:dyDescent="0.25">
      <c r="B145" s="120"/>
      <c r="C145" s="120">
        <f t="shared" si="2"/>
        <v>0</v>
      </c>
      <c r="D145" s="121" t="s">
        <v>30</v>
      </c>
    </row>
    <row r="146" spans="2:4" x14ac:dyDescent="0.25">
      <c r="B146" s="120"/>
      <c r="C146" s="120">
        <f t="shared" si="2"/>
        <v>0</v>
      </c>
      <c r="D146" s="121" t="s">
        <v>31</v>
      </c>
    </row>
    <row r="147" spans="2:4" x14ac:dyDescent="0.25">
      <c r="B147" s="120"/>
      <c r="C147" s="120">
        <f t="shared" si="2"/>
        <v>2.8</v>
      </c>
      <c r="D147" s="121" t="s">
        <v>32</v>
      </c>
    </row>
    <row r="148" spans="2:4" x14ac:dyDescent="0.25">
      <c r="B148" s="120"/>
      <c r="C148" s="120">
        <f t="shared" si="2"/>
        <v>0</v>
      </c>
      <c r="D148" s="121" t="s">
        <v>33</v>
      </c>
    </row>
    <row r="149" spans="2:4" x14ac:dyDescent="0.25">
      <c r="B149" s="120"/>
      <c r="C149" s="120">
        <f t="shared" si="2"/>
        <v>0</v>
      </c>
      <c r="D149" s="121" t="s">
        <v>34</v>
      </c>
    </row>
    <row r="150" spans="2:4" x14ac:dyDescent="0.25">
      <c r="B150" s="120"/>
      <c r="C150" s="120">
        <f t="shared" si="2"/>
        <v>0</v>
      </c>
      <c r="D150" s="121" t="s">
        <v>35</v>
      </c>
    </row>
    <row r="151" spans="2:4" x14ac:dyDescent="0.25">
      <c r="B151" s="120"/>
      <c r="C151" s="120">
        <f t="shared" si="2"/>
        <v>0</v>
      </c>
      <c r="D151" s="121" t="s">
        <v>9</v>
      </c>
    </row>
    <row r="152" spans="2:4" x14ac:dyDescent="0.25">
      <c r="B152" s="120"/>
      <c r="C152" s="120">
        <f t="shared" si="2"/>
        <v>0</v>
      </c>
      <c r="D152" s="121" t="s">
        <v>10</v>
      </c>
    </row>
    <row r="153" spans="2:4" x14ac:dyDescent="0.25">
      <c r="B153" s="120"/>
      <c r="C153" s="120">
        <f t="shared" si="2"/>
        <v>0</v>
      </c>
      <c r="D153" s="121" t="s">
        <v>11</v>
      </c>
    </row>
    <row r="154" spans="2:4" x14ac:dyDescent="0.25">
      <c r="B154" s="120"/>
      <c r="C154" s="120">
        <f t="shared" si="2"/>
        <v>0</v>
      </c>
      <c r="D154" s="121" t="s">
        <v>12</v>
      </c>
    </row>
    <row r="155" spans="2:4" x14ac:dyDescent="0.25">
      <c r="B155" s="120"/>
      <c r="C155" s="120">
        <f t="shared" si="2"/>
        <v>0</v>
      </c>
      <c r="D155" s="121" t="s">
        <v>36</v>
      </c>
    </row>
    <row r="156" spans="2:4" x14ac:dyDescent="0.25">
      <c r="B156" s="120"/>
      <c r="C156" s="120">
        <f t="shared" ref="C156:C178" si="3">SUMIF($D$6:$D$120,D156,$C$6:$C$120)</f>
        <v>0</v>
      </c>
      <c r="D156" s="121" t="s">
        <v>37</v>
      </c>
    </row>
    <row r="157" spans="2:4" x14ac:dyDescent="0.25">
      <c r="B157" s="120"/>
      <c r="C157" s="120">
        <f t="shared" si="3"/>
        <v>0</v>
      </c>
      <c r="D157" s="121" t="s">
        <v>38</v>
      </c>
    </row>
    <row r="158" spans="2:4" x14ac:dyDescent="0.25">
      <c r="B158" s="120"/>
      <c r="C158" s="120">
        <f t="shared" si="3"/>
        <v>0</v>
      </c>
      <c r="D158" s="121" t="s">
        <v>39</v>
      </c>
    </row>
    <row r="159" spans="2:4" x14ac:dyDescent="0.25">
      <c r="B159" s="120"/>
      <c r="C159" s="120">
        <f t="shared" si="3"/>
        <v>0</v>
      </c>
      <c r="D159" s="121" t="s">
        <v>40</v>
      </c>
    </row>
    <row r="160" spans="2:4" x14ac:dyDescent="0.25">
      <c r="B160" s="120"/>
      <c r="C160" s="120">
        <f t="shared" si="3"/>
        <v>0</v>
      </c>
      <c r="D160" s="121" t="s">
        <v>41</v>
      </c>
    </row>
    <row r="161" spans="2:4" x14ac:dyDescent="0.25">
      <c r="B161" s="120"/>
      <c r="C161" s="120">
        <f t="shared" si="3"/>
        <v>0</v>
      </c>
      <c r="D161" s="121" t="s">
        <v>42</v>
      </c>
    </row>
    <row r="162" spans="2:4" x14ac:dyDescent="0.25">
      <c r="B162" s="120"/>
      <c r="C162" s="120">
        <f t="shared" si="3"/>
        <v>0</v>
      </c>
      <c r="D162" s="121" t="s">
        <v>43</v>
      </c>
    </row>
    <row r="163" spans="2:4" x14ac:dyDescent="0.25">
      <c r="B163" s="120"/>
      <c r="C163" s="120">
        <f t="shared" si="3"/>
        <v>0</v>
      </c>
      <c r="D163" s="121" t="s">
        <v>126</v>
      </c>
    </row>
    <row r="164" spans="2:4" x14ac:dyDescent="0.25">
      <c r="B164" s="120"/>
      <c r="C164" s="120">
        <f t="shared" si="3"/>
        <v>0</v>
      </c>
      <c r="D164" s="121" t="s">
        <v>127</v>
      </c>
    </row>
    <row r="165" spans="2:4" x14ac:dyDescent="0.25">
      <c r="B165" s="120"/>
      <c r="C165" s="120">
        <f t="shared" si="3"/>
        <v>0</v>
      </c>
      <c r="D165" s="121" t="s">
        <v>145</v>
      </c>
    </row>
    <row r="166" spans="2:4" x14ac:dyDescent="0.25">
      <c r="B166" s="120"/>
      <c r="C166" s="120">
        <f t="shared" si="3"/>
        <v>0</v>
      </c>
      <c r="D166" s="121" t="s">
        <v>146</v>
      </c>
    </row>
    <row r="167" spans="2:4" x14ac:dyDescent="0.25">
      <c r="B167" s="120"/>
      <c r="C167" s="120">
        <f t="shared" si="3"/>
        <v>0</v>
      </c>
      <c r="D167" s="121" t="s">
        <v>147</v>
      </c>
    </row>
    <row r="168" spans="2:4" x14ac:dyDescent="0.25">
      <c r="B168" s="120"/>
      <c r="C168" s="120">
        <f t="shared" si="3"/>
        <v>0</v>
      </c>
      <c r="D168" s="121" t="s">
        <v>148</v>
      </c>
    </row>
    <row r="169" spans="2:4" x14ac:dyDescent="0.25">
      <c r="B169" s="120"/>
      <c r="C169" s="120">
        <f t="shared" si="3"/>
        <v>0</v>
      </c>
      <c r="D169" s="121" t="s">
        <v>149</v>
      </c>
    </row>
    <row r="170" spans="2:4" x14ac:dyDescent="0.25">
      <c r="B170" s="120"/>
      <c r="C170" s="120">
        <f t="shared" si="3"/>
        <v>0</v>
      </c>
      <c r="D170" s="121" t="s">
        <v>150</v>
      </c>
    </row>
    <row r="171" spans="2:4" x14ac:dyDescent="0.25">
      <c r="B171" s="120"/>
      <c r="C171" s="120">
        <f t="shared" si="3"/>
        <v>0</v>
      </c>
      <c r="D171" s="121" t="s">
        <v>44</v>
      </c>
    </row>
    <row r="172" spans="2:4" x14ac:dyDescent="0.25">
      <c r="B172" s="120"/>
      <c r="C172" s="120">
        <f t="shared" si="3"/>
        <v>0</v>
      </c>
      <c r="D172" s="121" t="s">
        <v>45</v>
      </c>
    </row>
    <row r="173" spans="2:4" x14ac:dyDescent="0.25">
      <c r="B173" s="120"/>
      <c r="C173" s="120">
        <f t="shared" si="3"/>
        <v>0</v>
      </c>
      <c r="D173" s="121" t="s">
        <v>151</v>
      </c>
    </row>
    <row r="174" spans="2:4" x14ac:dyDescent="0.25">
      <c r="B174" s="120"/>
      <c r="C174" s="120">
        <f t="shared" si="3"/>
        <v>0</v>
      </c>
      <c r="D174" s="121" t="s">
        <v>152</v>
      </c>
    </row>
    <row r="175" spans="2:4" x14ac:dyDescent="0.25">
      <c r="B175" s="120"/>
      <c r="C175" s="120">
        <f t="shared" si="3"/>
        <v>0</v>
      </c>
      <c r="D175" s="121" t="s">
        <v>153</v>
      </c>
    </row>
    <row r="176" spans="2:4" x14ac:dyDescent="0.25">
      <c r="B176" s="120"/>
      <c r="C176" s="120">
        <f t="shared" si="3"/>
        <v>0.4</v>
      </c>
      <c r="D176" s="121" t="s">
        <v>154</v>
      </c>
    </row>
    <row r="177" spans="2:4" x14ac:dyDescent="0.25">
      <c r="B177" s="120"/>
      <c r="C177" s="120">
        <f t="shared" si="3"/>
        <v>0</v>
      </c>
      <c r="D177" s="121" t="s">
        <v>158</v>
      </c>
    </row>
    <row r="178" spans="2:4" x14ac:dyDescent="0.25">
      <c r="B178" s="122"/>
      <c r="C178" s="120">
        <f t="shared" si="3"/>
        <v>0</v>
      </c>
      <c r="D178" s="121" t="s">
        <v>4</v>
      </c>
    </row>
    <row r="179" spans="2:4" x14ac:dyDescent="0.25">
      <c r="B179" s="123" t="s">
        <v>5</v>
      </c>
      <c r="C179" s="122">
        <f>SUM(C124:C178)</f>
        <v>262.3</v>
      </c>
    </row>
  </sheetData>
  <sheetProtection selectLockedCells="1" selectUnlockedCells="1"/>
  <mergeCells count="3">
    <mergeCell ref="A1:D1"/>
    <mergeCell ref="A3:D3"/>
    <mergeCell ref="A4:D4"/>
  </mergeCells>
  <pageMargins left="0.78749999999999998" right="0.78749999999999998" top="0.98402777777777772" bottom="0.98402777777777772" header="0.51180555555555551" footer="0.51180555555555551"/>
  <pageSetup paperSize="9" firstPageNumber="0" orientation="portrait" r:id="rId1"/>
  <headerFooter alignWithMargins="0">
    <oddHeader>&amp;LBezirksamt Tempelhof-Schöneberg&amp;RFM OM 123</oddHeader>
    <oddFooter>&amp;LStand: 01.07.2013&amp;C&amp;A&amp;RSeite &amp;P von &amp;N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P124"/>
  <sheetViews>
    <sheetView tabSelected="1" zoomScale="70" zoomScaleNormal="70" workbookViewId="0">
      <selection sqref="A1:I1"/>
    </sheetView>
  </sheetViews>
  <sheetFormatPr baseColWidth="10" defaultColWidth="11.42578125" defaultRowHeight="15.75" x14ac:dyDescent="0.25"/>
  <cols>
    <col min="1" max="1" width="12.140625" style="79" bestFit="1" customWidth="1"/>
    <col min="2" max="2" width="32.85546875" style="79" customWidth="1"/>
    <col min="3" max="3" width="12.7109375" style="79" bestFit="1" customWidth="1"/>
    <col min="4" max="4" width="13.5703125" style="79" customWidth="1"/>
    <col min="5" max="5" width="17.5703125" style="79" customWidth="1"/>
    <col min="6" max="6" width="12.5703125" style="79" customWidth="1"/>
    <col min="7" max="7" width="11.42578125" style="79"/>
    <col min="8" max="8" width="15.42578125" style="79" bestFit="1" customWidth="1"/>
    <col min="9" max="9" width="15.7109375" style="79" customWidth="1"/>
    <col min="10" max="10" width="11.42578125" style="79"/>
    <col min="11" max="11" width="13.7109375" style="79" customWidth="1"/>
    <col min="12" max="12" width="14" style="79" bestFit="1" customWidth="1"/>
    <col min="13" max="13" width="11.42578125" style="79"/>
    <col min="14" max="14" width="10" style="79" bestFit="1" customWidth="1"/>
    <col min="15" max="16384" width="11.42578125" style="79"/>
  </cols>
  <sheetData>
    <row r="1" spans="1:14" x14ac:dyDescent="0.25">
      <c r="A1" s="182" t="s">
        <v>191</v>
      </c>
      <c r="B1" s="183"/>
      <c r="C1" s="183"/>
      <c r="D1" s="183"/>
      <c r="E1" s="183"/>
      <c r="F1" s="183"/>
      <c r="G1" s="183"/>
      <c r="H1" s="183"/>
      <c r="I1" s="184"/>
    </row>
    <row r="2" spans="1:14" x14ac:dyDescent="0.25">
      <c r="A2" s="185" t="s">
        <v>57</v>
      </c>
      <c r="B2" s="186"/>
      <c r="C2" s="186"/>
      <c r="D2" s="186"/>
      <c r="E2" s="186"/>
      <c r="F2" s="186"/>
      <c r="G2" s="186"/>
      <c r="H2" s="186"/>
      <c r="I2" s="187"/>
    </row>
    <row r="3" spans="1:14" ht="16.5" thickBot="1" x14ac:dyDescent="0.3">
      <c r="A3" s="188" t="s">
        <v>190</v>
      </c>
      <c r="B3" s="189"/>
      <c r="C3" s="189"/>
      <c r="D3" s="189"/>
      <c r="E3" s="189"/>
      <c r="F3" s="189"/>
      <c r="G3" s="189"/>
      <c r="H3" s="189"/>
      <c r="I3" s="190"/>
    </row>
    <row r="4" spans="1:14" ht="15.75" customHeight="1" thickBot="1" x14ac:dyDescent="0.3">
      <c r="A4" s="22"/>
      <c r="B4" s="22"/>
      <c r="C4" s="22"/>
      <c r="D4" s="22"/>
      <c r="E4" s="22"/>
      <c r="F4" s="22"/>
      <c r="G4" s="22"/>
      <c r="H4" s="22"/>
      <c r="I4" s="22"/>
    </row>
    <row r="5" spans="1:14" ht="16.5" thickBot="1" x14ac:dyDescent="0.3">
      <c r="A5" s="131" t="s">
        <v>182</v>
      </c>
      <c r="B5" s="131"/>
      <c r="C5" s="131"/>
      <c r="D5" s="22"/>
      <c r="E5" s="22"/>
      <c r="F5" s="22"/>
      <c r="G5" s="81" t="s">
        <v>58</v>
      </c>
      <c r="H5" s="167"/>
      <c r="I5" s="167"/>
      <c r="K5" s="170" t="s">
        <v>128</v>
      </c>
      <c r="L5" s="170"/>
    </row>
    <row r="6" spans="1:14" x14ac:dyDescent="0.25">
      <c r="A6" s="22"/>
      <c r="B6" s="76"/>
      <c r="C6" s="82"/>
      <c r="D6" s="22"/>
      <c r="E6" s="22"/>
      <c r="F6" s="22"/>
      <c r="G6" s="22"/>
      <c r="H6" s="22"/>
      <c r="I6" s="22"/>
      <c r="K6" s="170"/>
      <c r="L6" s="170"/>
    </row>
    <row r="7" spans="1:14" ht="16.5" thickBot="1" x14ac:dyDescent="0.3">
      <c r="A7" s="22"/>
      <c r="B7" s="22"/>
      <c r="C7" s="82"/>
      <c r="D7" s="22"/>
      <c r="E7" s="22"/>
      <c r="F7" s="22"/>
      <c r="G7" s="22"/>
      <c r="H7" s="22"/>
      <c r="I7" s="22"/>
      <c r="K7" s="170"/>
      <c r="L7" s="170"/>
    </row>
    <row r="8" spans="1:14" ht="15" customHeight="1" x14ac:dyDescent="0.25">
      <c r="A8" s="168" t="s">
        <v>59</v>
      </c>
      <c r="B8" s="168"/>
      <c r="C8" s="168"/>
      <c r="D8" s="169" t="s">
        <v>181</v>
      </c>
      <c r="E8" s="169"/>
      <c r="F8" s="169"/>
      <c r="G8" s="169"/>
      <c r="H8" s="169"/>
      <c r="I8" s="169"/>
      <c r="K8" s="170"/>
      <c r="L8" s="170"/>
    </row>
    <row r="9" spans="1:14" x14ac:dyDescent="0.25">
      <c r="A9" s="175" t="s">
        <v>60</v>
      </c>
      <c r="B9" s="175"/>
      <c r="C9" s="175"/>
      <c r="D9" s="176" t="s">
        <v>61</v>
      </c>
      <c r="E9" s="176"/>
      <c r="F9" s="176"/>
      <c r="G9" s="176"/>
      <c r="H9" s="176"/>
      <c r="I9" s="176"/>
      <c r="K9" s="170"/>
      <c r="L9" s="170"/>
    </row>
    <row r="10" spans="1:14" ht="16.5" thickBot="1" x14ac:dyDescent="0.3">
      <c r="A10" s="177" t="s">
        <v>62</v>
      </c>
      <c r="B10" s="177"/>
      <c r="C10" s="177"/>
      <c r="D10" s="178" t="s">
        <v>63</v>
      </c>
      <c r="E10" s="178"/>
      <c r="F10" s="178"/>
      <c r="G10" s="178"/>
      <c r="H10" s="178"/>
      <c r="I10" s="178"/>
      <c r="K10" s="170"/>
      <c r="L10" s="170"/>
    </row>
    <row r="11" spans="1:14" ht="16.5" thickBot="1" x14ac:dyDescent="0.3">
      <c r="A11" s="22"/>
      <c r="B11" s="22"/>
      <c r="C11" s="22"/>
      <c r="D11" s="22"/>
      <c r="E11" s="22"/>
      <c r="F11" s="22"/>
      <c r="G11" s="22"/>
      <c r="H11" s="22"/>
      <c r="I11" s="22"/>
      <c r="K11" s="170"/>
      <c r="L11" s="170"/>
    </row>
    <row r="12" spans="1:14" ht="110.25" x14ac:dyDescent="0.25">
      <c r="A12" s="179" t="s">
        <v>188</v>
      </c>
      <c r="B12" s="179"/>
      <c r="C12" s="13" t="s">
        <v>64</v>
      </c>
      <c r="D12" s="13" t="s">
        <v>65</v>
      </c>
      <c r="E12" s="13" t="s">
        <v>125</v>
      </c>
      <c r="F12" s="13" t="s">
        <v>133</v>
      </c>
      <c r="G12" s="13" t="s">
        <v>67</v>
      </c>
      <c r="H12" s="13" t="s">
        <v>68</v>
      </c>
      <c r="I12" s="14" t="s">
        <v>69</v>
      </c>
      <c r="K12" s="75" t="s">
        <v>129</v>
      </c>
      <c r="L12" s="75" t="s">
        <v>130</v>
      </c>
    </row>
    <row r="13" spans="1:14" ht="31.5" x14ac:dyDescent="0.25">
      <c r="A13" s="9" t="s">
        <v>13</v>
      </c>
      <c r="B13" s="15" t="s">
        <v>70</v>
      </c>
      <c r="C13" s="16" t="s">
        <v>71</v>
      </c>
      <c r="D13" s="2">
        <f>'LOS 2 - Friedrichstraße 153a '!C124</f>
        <v>9.4</v>
      </c>
      <c r="E13" s="3"/>
      <c r="F13" s="4" t="e">
        <f>D13/E13</f>
        <v>#DIV/0!</v>
      </c>
      <c r="G13" s="5">
        <v>252</v>
      </c>
      <c r="H13" s="1"/>
      <c r="I13" s="6" t="e">
        <f t="shared" ref="I13:I21" si="0">F13*G13*H13</f>
        <v>#DIV/0!</v>
      </c>
      <c r="M13" s="83"/>
      <c r="N13" s="79" t="e">
        <f>F13*G13</f>
        <v>#DIV/0!</v>
      </c>
    </row>
    <row r="14" spans="1:14" ht="31.5" hidden="1" x14ac:dyDescent="0.25">
      <c r="A14" s="9" t="s">
        <v>14</v>
      </c>
      <c r="B14" s="15" t="s">
        <v>70</v>
      </c>
      <c r="C14" s="16" t="s">
        <v>71</v>
      </c>
      <c r="D14" s="2">
        <f>'LOS 2 - Friedrichstraße 153a '!C125</f>
        <v>0</v>
      </c>
      <c r="E14" s="3"/>
      <c r="F14" s="4" t="e">
        <f t="shared" ref="F14:F21" si="1">D14/E14</f>
        <v>#DIV/0!</v>
      </c>
      <c r="G14" s="5">
        <v>252</v>
      </c>
      <c r="H14" s="1"/>
      <c r="I14" s="6" t="e">
        <f t="shared" si="0"/>
        <v>#DIV/0!</v>
      </c>
      <c r="M14" s="83"/>
      <c r="N14" s="79" t="e">
        <f t="shared" ref="N14:N66" si="2">F14*G14</f>
        <v>#DIV/0!</v>
      </c>
    </row>
    <row r="15" spans="1:14" ht="31.5" hidden="1" x14ac:dyDescent="0.25">
      <c r="A15" s="9" t="s">
        <v>15</v>
      </c>
      <c r="B15" s="15" t="s">
        <v>70</v>
      </c>
      <c r="C15" s="16" t="s">
        <v>71</v>
      </c>
      <c r="D15" s="2">
        <f>'LOS 2 - Friedrichstraße 153a '!C126</f>
        <v>0</v>
      </c>
      <c r="E15" s="3"/>
      <c r="F15" s="4" t="e">
        <f t="shared" si="1"/>
        <v>#DIV/0!</v>
      </c>
      <c r="G15" s="5">
        <v>252</v>
      </c>
      <c r="H15" s="1"/>
      <c r="I15" s="6" t="e">
        <f t="shared" si="0"/>
        <v>#DIV/0!</v>
      </c>
      <c r="M15" s="83"/>
      <c r="N15" s="79" t="e">
        <f t="shared" si="2"/>
        <v>#DIV/0!</v>
      </c>
    </row>
    <row r="16" spans="1:14" ht="31.5" x14ac:dyDescent="0.25">
      <c r="A16" s="9" t="s">
        <v>16</v>
      </c>
      <c r="B16" s="15" t="s">
        <v>110</v>
      </c>
      <c r="C16" s="16" t="s">
        <v>73</v>
      </c>
      <c r="D16" s="2">
        <f>'LOS 2 - Friedrichstraße 153a '!C127</f>
        <v>167.3</v>
      </c>
      <c r="E16" s="3"/>
      <c r="F16" s="4" t="e">
        <f t="shared" si="1"/>
        <v>#DIV/0!</v>
      </c>
      <c r="G16" s="5">
        <v>151</v>
      </c>
      <c r="H16" s="1"/>
      <c r="I16" s="6" t="e">
        <f t="shared" si="0"/>
        <v>#DIV/0!</v>
      </c>
      <c r="M16" s="83"/>
      <c r="N16" s="79" t="e">
        <f t="shared" si="2"/>
        <v>#DIV/0!</v>
      </c>
    </row>
    <row r="17" spans="1:16" ht="31.5" hidden="1" x14ac:dyDescent="0.25">
      <c r="A17" s="9" t="s">
        <v>17</v>
      </c>
      <c r="B17" s="15" t="s">
        <v>110</v>
      </c>
      <c r="C17" s="16" t="s">
        <v>73</v>
      </c>
      <c r="D17" s="2">
        <f>'LOS 2 - Friedrichstraße 153a '!C128</f>
        <v>0</v>
      </c>
      <c r="E17" s="3"/>
      <c r="F17" s="4" t="e">
        <f t="shared" si="1"/>
        <v>#DIV/0!</v>
      </c>
      <c r="G17" s="5">
        <v>151</v>
      </c>
      <c r="H17" s="1"/>
      <c r="I17" s="6" t="e">
        <f t="shared" si="0"/>
        <v>#DIV/0!</v>
      </c>
      <c r="M17" s="83"/>
      <c r="N17" s="79" t="e">
        <f t="shared" si="2"/>
        <v>#DIV/0!</v>
      </c>
    </row>
    <row r="18" spans="1:16" ht="31.5" hidden="1" x14ac:dyDescent="0.25">
      <c r="A18" s="9" t="s">
        <v>18</v>
      </c>
      <c r="B18" s="15" t="s">
        <v>110</v>
      </c>
      <c r="C18" s="16" t="s">
        <v>73</v>
      </c>
      <c r="D18" s="2">
        <f>'LOS 2 - Friedrichstraße 153a '!C129</f>
        <v>0</v>
      </c>
      <c r="E18" s="3"/>
      <c r="F18" s="4" t="e">
        <f t="shared" si="1"/>
        <v>#DIV/0!</v>
      </c>
      <c r="G18" s="5">
        <v>151</v>
      </c>
      <c r="H18" s="1"/>
      <c r="I18" s="6" t="e">
        <f t="shared" si="0"/>
        <v>#DIV/0!</v>
      </c>
      <c r="M18" s="83"/>
      <c r="N18" s="79" t="e">
        <f t="shared" si="2"/>
        <v>#DIV/0!</v>
      </c>
    </row>
    <row r="19" spans="1:16" ht="31.5" hidden="1" x14ac:dyDescent="0.25">
      <c r="A19" s="9" t="s">
        <v>19</v>
      </c>
      <c r="B19" s="15" t="s">
        <v>111</v>
      </c>
      <c r="C19" s="16" t="s">
        <v>123</v>
      </c>
      <c r="D19" s="2">
        <f>'LOS 2 - Friedrichstraße 153a '!C130</f>
        <v>0</v>
      </c>
      <c r="E19" s="3"/>
      <c r="F19" s="4" t="e">
        <f t="shared" si="1"/>
        <v>#DIV/0!</v>
      </c>
      <c r="G19" s="5">
        <v>104</v>
      </c>
      <c r="H19" s="1"/>
      <c r="I19" s="6" t="e">
        <f t="shared" si="0"/>
        <v>#DIV/0!</v>
      </c>
      <c r="M19" s="83"/>
    </row>
    <row r="20" spans="1:16" ht="31.5" hidden="1" x14ac:dyDescent="0.25">
      <c r="A20" s="9" t="s">
        <v>20</v>
      </c>
      <c r="B20" s="15" t="s">
        <v>111</v>
      </c>
      <c r="C20" s="16" t="s">
        <v>123</v>
      </c>
      <c r="D20" s="2">
        <f>'LOS 2 - Friedrichstraße 153a '!C131</f>
        <v>0</v>
      </c>
      <c r="E20" s="3"/>
      <c r="F20" s="4" t="e">
        <f t="shared" si="1"/>
        <v>#DIV/0!</v>
      </c>
      <c r="G20" s="5">
        <v>104</v>
      </c>
      <c r="H20" s="1"/>
      <c r="I20" s="6" t="e">
        <f t="shared" si="0"/>
        <v>#DIV/0!</v>
      </c>
      <c r="M20" s="83"/>
    </row>
    <row r="21" spans="1:16" ht="31.5" hidden="1" x14ac:dyDescent="0.25">
      <c r="A21" s="9" t="s">
        <v>21</v>
      </c>
      <c r="B21" s="15" t="s">
        <v>111</v>
      </c>
      <c r="C21" s="16" t="s">
        <v>123</v>
      </c>
      <c r="D21" s="2">
        <f>'LOS 2 - Friedrichstraße 153a '!C132</f>
        <v>0</v>
      </c>
      <c r="E21" s="3"/>
      <c r="F21" s="4" t="e">
        <f t="shared" si="1"/>
        <v>#DIV/0!</v>
      </c>
      <c r="G21" s="5">
        <v>104</v>
      </c>
      <c r="H21" s="1"/>
      <c r="I21" s="6" t="e">
        <f t="shared" si="0"/>
        <v>#DIV/0!</v>
      </c>
      <c r="M21" s="83"/>
    </row>
    <row r="22" spans="1:16" ht="31.5" hidden="1" x14ac:dyDescent="0.25">
      <c r="A22" s="9" t="s">
        <v>22</v>
      </c>
      <c r="B22" s="15" t="s">
        <v>111</v>
      </c>
      <c r="C22" s="16" t="s">
        <v>123</v>
      </c>
      <c r="D22" s="2">
        <f>'LOS 2 - Friedrichstraße 153a '!C133</f>
        <v>0</v>
      </c>
      <c r="E22" s="3"/>
      <c r="F22" s="4" t="e">
        <f t="shared" ref="F22:F66" si="3">D22/E22</f>
        <v>#DIV/0!</v>
      </c>
      <c r="G22" s="5">
        <v>104</v>
      </c>
      <c r="H22" s="1"/>
      <c r="I22" s="6" t="e">
        <f t="shared" ref="I22:I66" si="4">F22*G22*H22</f>
        <v>#DIV/0!</v>
      </c>
      <c r="M22" s="83"/>
      <c r="N22" s="79" t="e">
        <f t="shared" si="2"/>
        <v>#DIV/0!</v>
      </c>
      <c r="O22" s="84"/>
      <c r="P22" s="84"/>
    </row>
    <row r="23" spans="1:16" ht="31.5" hidden="1" x14ac:dyDescent="0.25">
      <c r="A23" s="9" t="s">
        <v>23</v>
      </c>
      <c r="B23" s="15" t="s">
        <v>111</v>
      </c>
      <c r="C23" s="16" t="s">
        <v>123</v>
      </c>
      <c r="D23" s="2">
        <f>'LOS 2 - Friedrichstraße 153a '!C134</f>
        <v>0</v>
      </c>
      <c r="E23" s="3"/>
      <c r="F23" s="4" t="e">
        <f t="shared" si="3"/>
        <v>#DIV/0!</v>
      </c>
      <c r="G23" s="5">
        <v>104</v>
      </c>
      <c r="H23" s="1"/>
      <c r="I23" s="6" t="e">
        <f t="shared" si="4"/>
        <v>#DIV/0!</v>
      </c>
      <c r="M23" s="83"/>
      <c r="N23" s="79" t="e">
        <f t="shared" si="2"/>
        <v>#DIV/0!</v>
      </c>
    </row>
    <row r="24" spans="1:16" ht="31.5" hidden="1" x14ac:dyDescent="0.25">
      <c r="A24" s="9" t="s">
        <v>24</v>
      </c>
      <c r="B24" s="15" t="s">
        <v>111</v>
      </c>
      <c r="C24" s="16" t="s">
        <v>123</v>
      </c>
      <c r="D24" s="2">
        <f>'LOS 2 - Friedrichstraße 153a '!C135</f>
        <v>0</v>
      </c>
      <c r="E24" s="3"/>
      <c r="F24" s="4" t="e">
        <f t="shared" si="3"/>
        <v>#DIV/0!</v>
      </c>
      <c r="G24" s="5">
        <v>104</v>
      </c>
      <c r="H24" s="1"/>
      <c r="I24" s="6" t="e">
        <f t="shared" si="4"/>
        <v>#DIV/0!</v>
      </c>
      <c r="M24" s="83"/>
      <c r="N24" s="79" t="e">
        <f t="shared" si="2"/>
        <v>#DIV/0!</v>
      </c>
    </row>
    <row r="25" spans="1:16" hidden="1" x14ac:dyDescent="0.25">
      <c r="A25" s="9" t="s">
        <v>141</v>
      </c>
      <c r="B25" s="15" t="s">
        <v>72</v>
      </c>
      <c r="C25" s="16" t="s">
        <v>71</v>
      </c>
      <c r="D25" s="2">
        <f>'LOS 2 - Friedrichstraße 153a '!C136</f>
        <v>0</v>
      </c>
      <c r="E25" s="3"/>
      <c r="F25" s="4" t="e">
        <f t="shared" si="3"/>
        <v>#DIV/0!</v>
      </c>
      <c r="G25" s="5">
        <v>151</v>
      </c>
      <c r="H25" s="1"/>
      <c r="I25" s="6" t="e">
        <f t="shared" si="4"/>
        <v>#DIV/0!</v>
      </c>
      <c r="M25" s="83"/>
      <c r="N25" s="79" t="e">
        <f t="shared" si="2"/>
        <v>#DIV/0!</v>
      </c>
    </row>
    <row r="26" spans="1:16" x14ac:dyDescent="0.25">
      <c r="A26" s="9" t="s">
        <v>142</v>
      </c>
      <c r="B26" s="15" t="s">
        <v>72</v>
      </c>
      <c r="C26" s="16" t="s">
        <v>71</v>
      </c>
      <c r="D26" s="2">
        <f>'LOS 2 - Friedrichstraße 153a '!C137</f>
        <v>4</v>
      </c>
      <c r="E26" s="3"/>
      <c r="F26" s="4" t="e">
        <f t="shared" si="3"/>
        <v>#DIV/0!</v>
      </c>
      <c r="G26" s="5">
        <v>151</v>
      </c>
      <c r="H26" s="1"/>
      <c r="I26" s="6" t="e">
        <f t="shared" si="4"/>
        <v>#DIV/0!</v>
      </c>
      <c r="M26" s="83"/>
      <c r="N26" s="79" t="e">
        <f t="shared" si="2"/>
        <v>#DIV/0!</v>
      </c>
    </row>
    <row r="27" spans="1:16" hidden="1" x14ac:dyDescent="0.25">
      <c r="A27" s="9" t="s">
        <v>143</v>
      </c>
      <c r="B27" s="15" t="s">
        <v>72</v>
      </c>
      <c r="C27" s="16" t="s">
        <v>73</v>
      </c>
      <c r="D27" s="2">
        <f>'LOS 2 - Friedrichstraße 153a '!C138</f>
        <v>0</v>
      </c>
      <c r="E27" s="3"/>
      <c r="F27" s="4" t="e">
        <f t="shared" si="3"/>
        <v>#DIV/0!</v>
      </c>
      <c r="G27" s="5">
        <v>151</v>
      </c>
      <c r="H27" s="1"/>
      <c r="I27" s="6" t="e">
        <f t="shared" si="4"/>
        <v>#DIV/0!</v>
      </c>
      <c r="M27" s="83"/>
      <c r="N27" s="79" t="e">
        <f t="shared" si="2"/>
        <v>#DIV/0!</v>
      </c>
    </row>
    <row r="28" spans="1:16" hidden="1" x14ac:dyDescent="0.25">
      <c r="A28" s="9" t="s">
        <v>144</v>
      </c>
      <c r="B28" s="15" t="s">
        <v>74</v>
      </c>
      <c r="C28" s="16" t="s">
        <v>73</v>
      </c>
      <c r="D28" s="2">
        <f>'LOS 2 - Friedrichstraße 153a '!C139</f>
        <v>0</v>
      </c>
      <c r="E28" s="3"/>
      <c r="F28" s="4" t="e">
        <f t="shared" si="3"/>
        <v>#DIV/0!</v>
      </c>
      <c r="G28" s="5">
        <v>252</v>
      </c>
      <c r="H28" s="1"/>
      <c r="I28" s="6" t="e">
        <f t="shared" si="4"/>
        <v>#DIV/0!</v>
      </c>
      <c r="M28" s="83"/>
      <c r="N28" s="79" t="e">
        <f t="shared" si="2"/>
        <v>#DIV/0!</v>
      </c>
    </row>
    <row r="29" spans="1:16" ht="31.5" x14ac:dyDescent="0.25">
      <c r="A29" s="10" t="s">
        <v>3</v>
      </c>
      <c r="B29" s="17" t="s">
        <v>75</v>
      </c>
      <c r="C29" s="18" t="s">
        <v>76</v>
      </c>
      <c r="D29" s="2">
        <f>'LOS 2 - Friedrichstraße 153a '!C140</f>
        <v>8.9</v>
      </c>
      <c r="E29" s="3"/>
      <c r="F29" s="4" t="e">
        <f t="shared" si="3"/>
        <v>#DIV/0!</v>
      </c>
      <c r="G29" s="8">
        <v>26</v>
      </c>
      <c r="H29" s="1"/>
      <c r="I29" s="6" t="e">
        <f t="shared" si="4"/>
        <v>#DIV/0!</v>
      </c>
      <c r="M29" s="83"/>
      <c r="N29" s="79" t="e">
        <f t="shared" si="2"/>
        <v>#DIV/0!</v>
      </c>
    </row>
    <row r="30" spans="1:16" ht="31.5" x14ac:dyDescent="0.25">
      <c r="A30" s="9" t="s">
        <v>26</v>
      </c>
      <c r="B30" s="15" t="s">
        <v>112</v>
      </c>
      <c r="C30" s="16" t="s">
        <v>71</v>
      </c>
      <c r="D30" s="2">
        <f>'LOS 2 - Friedrichstraße 153a '!C141</f>
        <v>17.2</v>
      </c>
      <c r="E30" s="3"/>
      <c r="F30" s="4" t="e">
        <f t="shared" si="3"/>
        <v>#DIV/0!</v>
      </c>
      <c r="G30" s="5">
        <v>252</v>
      </c>
      <c r="H30" s="1"/>
      <c r="I30" s="6" t="e">
        <f t="shared" si="4"/>
        <v>#DIV/0!</v>
      </c>
      <c r="M30" s="83"/>
      <c r="N30" s="79" t="e">
        <f t="shared" si="2"/>
        <v>#DIV/0!</v>
      </c>
    </row>
    <row r="31" spans="1:16" ht="31.5" hidden="1" x14ac:dyDescent="0.25">
      <c r="A31" s="9" t="s">
        <v>27</v>
      </c>
      <c r="B31" s="15" t="s">
        <v>112</v>
      </c>
      <c r="C31" s="16" t="s">
        <v>71</v>
      </c>
      <c r="D31" s="2">
        <f>'LOS 2 - Friedrichstraße 153a '!C142</f>
        <v>0</v>
      </c>
      <c r="E31" s="3"/>
      <c r="F31" s="4" t="e">
        <f t="shared" si="3"/>
        <v>#DIV/0!</v>
      </c>
      <c r="G31" s="5">
        <v>252</v>
      </c>
      <c r="H31" s="1"/>
      <c r="I31" s="6" t="e">
        <f t="shared" si="4"/>
        <v>#DIV/0!</v>
      </c>
      <c r="M31" s="83"/>
      <c r="N31" s="79" t="e">
        <f t="shared" si="2"/>
        <v>#DIV/0!</v>
      </c>
    </row>
    <row r="32" spans="1:16" ht="30" customHeight="1" x14ac:dyDescent="0.25">
      <c r="A32" s="9" t="s">
        <v>28</v>
      </c>
      <c r="B32" s="15" t="s">
        <v>113</v>
      </c>
      <c r="C32" s="16" t="s">
        <v>71</v>
      </c>
      <c r="D32" s="2">
        <f>'LOS 2 - Friedrichstraße 153a '!C143</f>
        <v>52.3</v>
      </c>
      <c r="E32" s="3"/>
      <c r="F32" s="4" t="e">
        <f t="shared" si="3"/>
        <v>#DIV/0!</v>
      </c>
      <c r="G32" s="5">
        <v>252</v>
      </c>
      <c r="H32" s="1"/>
      <c r="I32" s="6" t="e">
        <f t="shared" si="4"/>
        <v>#DIV/0!</v>
      </c>
      <c r="M32" s="83"/>
      <c r="N32" s="79" t="e">
        <f t="shared" si="2"/>
        <v>#DIV/0!</v>
      </c>
    </row>
    <row r="33" spans="1:14" ht="30" hidden="1" customHeight="1" x14ac:dyDescent="0.25">
      <c r="A33" s="9" t="s">
        <v>29</v>
      </c>
      <c r="B33" s="15" t="s">
        <v>113</v>
      </c>
      <c r="C33" s="16" t="s">
        <v>71</v>
      </c>
      <c r="D33" s="2">
        <f>'LOS 2 - Friedrichstraße 153a '!C144</f>
        <v>0</v>
      </c>
      <c r="E33" s="3"/>
      <c r="F33" s="4" t="e">
        <f t="shared" si="3"/>
        <v>#DIV/0!</v>
      </c>
      <c r="G33" s="5">
        <v>252</v>
      </c>
      <c r="H33" s="1"/>
      <c r="I33" s="6" t="e">
        <f t="shared" si="4"/>
        <v>#DIV/0!</v>
      </c>
      <c r="M33" s="83"/>
      <c r="N33" s="79" t="e">
        <f t="shared" si="2"/>
        <v>#DIV/0!</v>
      </c>
    </row>
    <row r="34" spans="1:14" ht="30" hidden="1" customHeight="1" x14ac:dyDescent="0.25">
      <c r="A34" s="9" t="s">
        <v>30</v>
      </c>
      <c r="B34" s="15" t="s">
        <v>113</v>
      </c>
      <c r="C34" s="16" t="s">
        <v>71</v>
      </c>
      <c r="D34" s="2">
        <f>'LOS 2 - Friedrichstraße 153a '!C145</f>
        <v>0</v>
      </c>
      <c r="E34" s="3"/>
      <c r="F34" s="4" t="e">
        <f t="shared" si="3"/>
        <v>#DIV/0!</v>
      </c>
      <c r="G34" s="5">
        <v>252</v>
      </c>
      <c r="H34" s="1"/>
      <c r="I34" s="6" t="e">
        <f t="shared" si="4"/>
        <v>#DIV/0!</v>
      </c>
      <c r="M34" s="83"/>
      <c r="N34" s="79" t="e">
        <f t="shared" si="2"/>
        <v>#DIV/0!</v>
      </c>
    </row>
    <row r="35" spans="1:14" ht="30" hidden="1" customHeight="1" x14ac:dyDescent="0.25">
      <c r="A35" s="9" t="s">
        <v>31</v>
      </c>
      <c r="B35" s="15" t="s">
        <v>113</v>
      </c>
      <c r="C35" s="16" t="s">
        <v>71</v>
      </c>
      <c r="D35" s="2">
        <f>'LOS 2 - Friedrichstraße 153a '!C146</f>
        <v>0</v>
      </c>
      <c r="E35" s="3"/>
      <c r="F35" s="4" t="e">
        <f t="shared" si="3"/>
        <v>#DIV/0!</v>
      </c>
      <c r="G35" s="5">
        <v>252</v>
      </c>
      <c r="H35" s="1"/>
      <c r="I35" s="6" t="e">
        <f t="shared" si="4"/>
        <v>#DIV/0!</v>
      </c>
      <c r="M35" s="83"/>
      <c r="N35" s="79" t="e">
        <f t="shared" si="2"/>
        <v>#DIV/0!</v>
      </c>
    </row>
    <row r="36" spans="1:14" ht="31.5" x14ac:dyDescent="0.25">
      <c r="A36" s="9" t="s">
        <v>32</v>
      </c>
      <c r="B36" s="15" t="s">
        <v>116</v>
      </c>
      <c r="C36" s="16" t="s">
        <v>71</v>
      </c>
      <c r="D36" s="2">
        <f>'LOS 2 - Friedrichstraße 153a '!C147</f>
        <v>2.8</v>
      </c>
      <c r="E36" s="3"/>
      <c r="F36" s="4" t="e">
        <f t="shared" si="3"/>
        <v>#DIV/0!</v>
      </c>
      <c r="G36" s="5">
        <v>252</v>
      </c>
      <c r="H36" s="1"/>
      <c r="I36" s="6" t="e">
        <f t="shared" si="4"/>
        <v>#DIV/0!</v>
      </c>
      <c r="M36" s="83"/>
      <c r="N36" s="79" t="e">
        <f t="shared" si="2"/>
        <v>#DIV/0!</v>
      </c>
    </row>
    <row r="37" spans="1:14" ht="31.5" hidden="1" x14ac:dyDescent="0.25">
      <c r="A37" s="9" t="s">
        <v>33</v>
      </c>
      <c r="B37" s="15" t="s">
        <v>116</v>
      </c>
      <c r="C37" s="16" t="s">
        <v>71</v>
      </c>
      <c r="D37" s="2">
        <f>'LOS 2 - Friedrichstraße 153a '!C148</f>
        <v>0</v>
      </c>
      <c r="E37" s="3"/>
      <c r="F37" s="4" t="e">
        <f t="shared" si="3"/>
        <v>#DIV/0!</v>
      </c>
      <c r="G37" s="5">
        <v>252</v>
      </c>
      <c r="H37" s="1"/>
      <c r="I37" s="6" t="e">
        <f t="shared" si="4"/>
        <v>#DIV/0!</v>
      </c>
      <c r="M37" s="83"/>
      <c r="N37" s="79" t="e">
        <f t="shared" si="2"/>
        <v>#DIV/0!</v>
      </c>
    </row>
    <row r="38" spans="1:14" ht="31.5" hidden="1" x14ac:dyDescent="0.25">
      <c r="A38" s="9" t="s">
        <v>34</v>
      </c>
      <c r="B38" s="15" t="s">
        <v>116</v>
      </c>
      <c r="C38" s="16" t="s">
        <v>71</v>
      </c>
      <c r="D38" s="2">
        <f>'LOS 2 - Friedrichstraße 153a '!C149</f>
        <v>0</v>
      </c>
      <c r="E38" s="3"/>
      <c r="F38" s="4" t="e">
        <f t="shared" si="3"/>
        <v>#DIV/0!</v>
      </c>
      <c r="G38" s="5">
        <v>252</v>
      </c>
      <c r="H38" s="1"/>
      <c r="I38" s="6" t="e">
        <f t="shared" si="4"/>
        <v>#DIV/0!</v>
      </c>
      <c r="M38" s="83"/>
      <c r="N38" s="79" t="e">
        <f t="shared" si="2"/>
        <v>#DIV/0!</v>
      </c>
    </row>
    <row r="39" spans="1:14" ht="31.5" hidden="1" x14ac:dyDescent="0.25">
      <c r="A39" s="9" t="s">
        <v>35</v>
      </c>
      <c r="B39" s="15" t="s">
        <v>116</v>
      </c>
      <c r="C39" s="16" t="s">
        <v>71</v>
      </c>
      <c r="D39" s="2">
        <f>'LOS 2 - Friedrichstraße 153a '!C150</f>
        <v>0</v>
      </c>
      <c r="E39" s="3"/>
      <c r="F39" s="4" t="e">
        <f t="shared" si="3"/>
        <v>#DIV/0!</v>
      </c>
      <c r="G39" s="5">
        <v>252</v>
      </c>
      <c r="H39" s="1"/>
      <c r="I39" s="6" t="e">
        <f t="shared" si="4"/>
        <v>#DIV/0!</v>
      </c>
      <c r="M39" s="83"/>
      <c r="N39" s="79" t="e">
        <f t="shared" si="2"/>
        <v>#DIV/0!</v>
      </c>
    </row>
    <row r="40" spans="1:14" ht="47.25" hidden="1" x14ac:dyDescent="0.25">
      <c r="A40" s="9" t="s">
        <v>9</v>
      </c>
      <c r="B40" s="15" t="s">
        <v>114</v>
      </c>
      <c r="C40" s="16" t="s">
        <v>73</v>
      </c>
      <c r="D40" s="2">
        <f>'LOS 2 - Friedrichstraße 153a '!C151</f>
        <v>0</v>
      </c>
      <c r="E40" s="3"/>
      <c r="F40" s="4" t="e">
        <f t="shared" si="3"/>
        <v>#DIV/0!</v>
      </c>
      <c r="G40" s="5">
        <v>151</v>
      </c>
      <c r="H40" s="1"/>
      <c r="I40" s="6" t="e">
        <f t="shared" si="4"/>
        <v>#DIV/0!</v>
      </c>
      <c r="M40" s="83"/>
      <c r="N40" s="79" t="e">
        <f t="shared" si="2"/>
        <v>#DIV/0!</v>
      </c>
    </row>
    <row r="41" spans="1:14" ht="47.25" hidden="1" x14ac:dyDescent="0.25">
      <c r="A41" s="9" t="s">
        <v>10</v>
      </c>
      <c r="B41" s="15" t="s">
        <v>114</v>
      </c>
      <c r="C41" s="16" t="s">
        <v>73</v>
      </c>
      <c r="D41" s="2">
        <f>'LOS 2 - Friedrichstraße 153a '!C152</f>
        <v>0</v>
      </c>
      <c r="E41" s="3"/>
      <c r="F41" s="4" t="e">
        <f t="shared" si="3"/>
        <v>#DIV/0!</v>
      </c>
      <c r="G41" s="5">
        <v>151</v>
      </c>
      <c r="H41" s="1"/>
      <c r="I41" s="6" t="e">
        <f t="shared" si="4"/>
        <v>#DIV/0!</v>
      </c>
      <c r="M41" s="83"/>
      <c r="N41" s="79" t="e">
        <f t="shared" si="2"/>
        <v>#DIV/0!</v>
      </c>
    </row>
    <row r="42" spans="1:14" ht="47.25" hidden="1" x14ac:dyDescent="0.25">
      <c r="A42" s="9" t="s">
        <v>11</v>
      </c>
      <c r="B42" s="15" t="s">
        <v>114</v>
      </c>
      <c r="C42" s="16" t="s">
        <v>73</v>
      </c>
      <c r="D42" s="2">
        <f>'LOS 2 - Friedrichstraße 153a '!C153</f>
        <v>0</v>
      </c>
      <c r="E42" s="3"/>
      <c r="F42" s="4" t="e">
        <f t="shared" si="3"/>
        <v>#DIV/0!</v>
      </c>
      <c r="G42" s="5">
        <v>151</v>
      </c>
      <c r="H42" s="1"/>
      <c r="I42" s="6" t="e">
        <f t="shared" si="4"/>
        <v>#DIV/0!</v>
      </c>
      <c r="M42" s="83"/>
      <c r="N42" s="79" t="e">
        <f t="shared" si="2"/>
        <v>#DIV/0!</v>
      </c>
    </row>
    <row r="43" spans="1:14" ht="47.25" hidden="1" x14ac:dyDescent="0.25">
      <c r="A43" s="9" t="s">
        <v>12</v>
      </c>
      <c r="B43" s="15" t="s">
        <v>114</v>
      </c>
      <c r="C43" s="16" t="s">
        <v>73</v>
      </c>
      <c r="D43" s="2">
        <f>'LOS 2 - Friedrichstraße 153a '!C154</f>
        <v>0</v>
      </c>
      <c r="E43" s="3"/>
      <c r="F43" s="4" t="e">
        <f t="shared" si="3"/>
        <v>#DIV/0!</v>
      </c>
      <c r="G43" s="5">
        <v>151</v>
      </c>
      <c r="H43" s="1"/>
      <c r="I43" s="6" t="e">
        <f t="shared" si="4"/>
        <v>#DIV/0!</v>
      </c>
      <c r="M43" s="83"/>
      <c r="N43" s="79" t="e">
        <f t="shared" si="2"/>
        <v>#DIV/0!</v>
      </c>
    </row>
    <row r="44" spans="1:14" ht="47.25" hidden="1" x14ac:dyDescent="0.25">
      <c r="A44" s="9" t="s">
        <v>36</v>
      </c>
      <c r="B44" s="15" t="s">
        <v>115</v>
      </c>
      <c r="C44" s="16" t="s">
        <v>73</v>
      </c>
      <c r="D44" s="2">
        <f>'LOS 2 - Friedrichstraße 153a '!C155</f>
        <v>0</v>
      </c>
      <c r="E44" s="3"/>
      <c r="F44" s="4" t="e">
        <f t="shared" si="3"/>
        <v>#DIV/0!</v>
      </c>
      <c r="G44" s="5">
        <v>151</v>
      </c>
      <c r="H44" s="1"/>
      <c r="I44" s="6" t="e">
        <f t="shared" si="4"/>
        <v>#DIV/0!</v>
      </c>
      <c r="M44" s="83"/>
      <c r="N44" s="79" t="e">
        <f t="shared" si="2"/>
        <v>#DIV/0!</v>
      </c>
    </row>
    <row r="45" spans="1:14" ht="47.25" hidden="1" x14ac:dyDescent="0.25">
      <c r="A45" s="9" t="s">
        <v>37</v>
      </c>
      <c r="B45" s="15" t="s">
        <v>115</v>
      </c>
      <c r="C45" s="16" t="s">
        <v>73</v>
      </c>
      <c r="D45" s="2">
        <f>'LOS 2 - Friedrichstraße 153a '!C156</f>
        <v>0</v>
      </c>
      <c r="E45" s="3"/>
      <c r="F45" s="4" t="e">
        <f t="shared" si="3"/>
        <v>#DIV/0!</v>
      </c>
      <c r="G45" s="5">
        <v>151</v>
      </c>
      <c r="H45" s="1"/>
      <c r="I45" s="6" t="e">
        <f t="shared" si="4"/>
        <v>#DIV/0!</v>
      </c>
      <c r="M45" s="83"/>
      <c r="N45" s="79" t="e">
        <f t="shared" si="2"/>
        <v>#DIV/0!</v>
      </c>
    </row>
    <row r="46" spans="1:14" ht="47.25" hidden="1" x14ac:dyDescent="0.25">
      <c r="A46" s="9" t="s">
        <v>38</v>
      </c>
      <c r="B46" s="15" t="s">
        <v>115</v>
      </c>
      <c r="C46" s="16" t="s">
        <v>73</v>
      </c>
      <c r="D46" s="2">
        <f>'LOS 2 - Friedrichstraße 153a '!C157</f>
        <v>0</v>
      </c>
      <c r="E46" s="3"/>
      <c r="F46" s="4" t="e">
        <f t="shared" si="3"/>
        <v>#DIV/0!</v>
      </c>
      <c r="G46" s="5">
        <v>151</v>
      </c>
      <c r="H46" s="1"/>
      <c r="I46" s="6" t="e">
        <f t="shared" si="4"/>
        <v>#DIV/0!</v>
      </c>
      <c r="M46" s="83"/>
      <c r="N46" s="79" t="e">
        <f t="shared" si="2"/>
        <v>#DIV/0!</v>
      </c>
    </row>
    <row r="47" spans="1:14" ht="47.25" hidden="1" x14ac:dyDescent="0.25">
      <c r="A47" s="9" t="s">
        <v>39</v>
      </c>
      <c r="B47" s="15" t="s">
        <v>115</v>
      </c>
      <c r="C47" s="16" t="s">
        <v>73</v>
      </c>
      <c r="D47" s="2">
        <f>'LOS 2 - Friedrichstraße 153a '!C158</f>
        <v>0</v>
      </c>
      <c r="E47" s="3"/>
      <c r="F47" s="4" t="e">
        <f t="shared" si="3"/>
        <v>#DIV/0!</v>
      </c>
      <c r="G47" s="5">
        <v>151</v>
      </c>
      <c r="H47" s="1"/>
      <c r="I47" s="6" t="e">
        <f t="shared" si="4"/>
        <v>#DIV/0!</v>
      </c>
      <c r="M47" s="83"/>
      <c r="N47" s="79" t="e">
        <f t="shared" si="2"/>
        <v>#DIV/0!</v>
      </c>
    </row>
    <row r="48" spans="1:14" ht="30" hidden="1" customHeight="1" x14ac:dyDescent="0.25">
      <c r="A48" s="9" t="s">
        <v>40</v>
      </c>
      <c r="B48" s="15" t="s">
        <v>117</v>
      </c>
      <c r="C48" s="16" t="s">
        <v>123</v>
      </c>
      <c r="D48" s="2">
        <f>'LOS 2 - Friedrichstraße 153a '!C159</f>
        <v>0</v>
      </c>
      <c r="E48" s="3"/>
      <c r="F48" s="4" t="e">
        <f t="shared" si="3"/>
        <v>#DIV/0!</v>
      </c>
      <c r="G48" s="5">
        <v>104</v>
      </c>
      <c r="H48" s="1"/>
      <c r="I48" s="6" t="e">
        <f t="shared" ref="I48:I55" si="5">F48*G48*H48</f>
        <v>#DIV/0!</v>
      </c>
      <c r="M48" s="83"/>
      <c r="N48" s="79" t="e">
        <f t="shared" ref="N48:N55" si="6">F48*G48</f>
        <v>#DIV/0!</v>
      </c>
    </row>
    <row r="49" spans="1:14" ht="30" hidden="1" customHeight="1" x14ac:dyDescent="0.25">
      <c r="A49" s="9" t="s">
        <v>41</v>
      </c>
      <c r="B49" s="15" t="s">
        <v>117</v>
      </c>
      <c r="C49" s="16" t="s">
        <v>123</v>
      </c>
      <c r="D49" s="2">
        <f>'LOS 2 - Friedrichstraße 153a '!C160</f>
        <v>0</v>
      </c>
      <c r="E49" s="3"/>
      <c r="F49" s="4" t="e">
        <f t="shared" si="3"/>
        <v>#DIV/0!</v>
      </c>
      <c r="G49" s="5">
        <v>104</v>
      </c>
      <c r="H49" s="1"/>
      <c r="I49" s="6" t="e">
        <f t="shared" si="5"/>
        <v>#DIV/0!</v>
      </c>
      <c r="M49" s="83"/>
      <c r="N49" s="79" t="e">
        <f t="shared" si="6"/>
        <v>#DIV/0!</v>
      </c>
    </row>
    <row r="50" spans="1:14" ht="30" hidden="1" customHeight="1" x14ac:dyDescent="0.25">
      <c r="A50" s="9" t="s">
        <v>42</v>
      </c>
      <c r="B50" s="15" t="s">
        <v>117</v>
      </c>
      <c r="C50" s="16" t="s">
        <v>123</v>
      </c>
      <c r="D50" s="2">
        <f>'LOS 2 - Friedrichstraße 153a '!C161</f>
        <v>0</v>
      </c>
      <c r="E50" s="3"/>
      <c r="F50" s="4" t="e">
        <f t="shared" si="3"/>
        <v>#DIV/0!</v>
      </c>
      <c r="G50" s="5">
        <v>104</v>
      </c>
      <c r="H50" s="1"/>
      <c r="I50" s="6" t="e">
        <f t="shared" si="5"/>
        <v>#DIV/0!</v>
      </c>
      <c r="M50" s="83"/>
      <c r="N50" s="79" t="e">
        <f t="shared" si="6"/>
        <v>#DIV/0!</v>
      </c>
    </row>
    <row r="51" spans="1:14" ht="30" hidden="1" customHeight="1" x14ac:dyDescent="0.25">
      <c r="A51" s="9" t="s">
        <v>43</v>
      </c>
      <c r="B51" s="15" t="s">
        <v>117</v>
      </c>
      <c r="C51" s="16" t="s">
        <v>123</v>
      </c>
      <c r="D51" s="2">
        <f>'LOS 2 - Friedrichstraße 153a '!C162</f>
        <v>0</v>
      </c>
      <c r="E51" s="3"/>
      <c r="F51" s="4" t="e">
        <f t="shared" si="3"/>
        <v>#DIV/0!</v>
      </c>
      <c r="G51" s="5">
        <v>104</v>
      </c>
      <c r="H51" s="1"/>
      <c r="I51" s="6" t="e">
        <f t="shared" si="5"/>
        <v>#DIV/0!</v>
      </c>
      <c r="M51" s="83"/>
      <c r="N51" s="79" t="e">
        <f t="shared" si="6"/>
        <v>#DIV/0!</v>
      </c>
    </row>
    <row r="52" spans="1:14" ht="30" hidden="1" customHeight="1" x14ac:dyDescent="0.25">
      <c r="A52" s="9" t="s">
        <v>126</v>
      </c>
      <c r="B52" s="15" t="s">
        <v>118</v>
      </c>
      <c r="C52" s="16" t="s">
        <v>123</v>
      </c>
      <c r="D52" s="2">
        <f>'LOS 2 - Friedrichstraße 153a '!C163</f>
        <v>0</v>
      </c>
      <c r="E52" s="3"/>
      <c r="F52" s="4" t="e">
        <f t="shared" si="3"/>
        <v>#DIV/0!</v>
      </c>
      <c r="G52" s="5">
        <v>104</v>
      </c>
      <c r="H52" s="1"/>
      <c r="I52" s="6" t="e">
        <f t="shared" si="5"/>
        <v>#DIV/0!</v>
      </c>
      <c r="M52" s="83"/>
      <c r="N52" s="79" t="e">
        <f t="shared" si="6"/>
        <v>#DIV/0!</v>
      </c>
    </row>
    <row r="53" spans="1:14" ht="30" hidden="1" customHeight="1" x14ac:dyDescent="0.25">
      <c r="A53" s="9" t="s">
        <v>127</v>
      </c>
      <c r="B53" s="15" t="s">
        <v>118</v>
      </c>
      <c r="C53" s="16" t="s">
        <v>123</v>
      </c>
      <c r="D53" s="2">
        <f>'LOS 2 - Friedrichstraße 153a '!C164</f>
        <v>0</v>
      </c>
      <c r="E53" s="3"/>
      <c r="F53" s="4" t="e">
        <f t="shared" si="3"/>
        <v>#DIV/0!</v>
      </c>
      <c r="G53" s="5">
        <v>104</v>
      </c>
      <c r="H53" s="1"/>
      <c r="I53" s="6" t="e">
        <f t="shared" si="5"/>
        <v>#DIV/0!</v>
      </c>
      <c r="M53" s="83"/>
      <c r="N53" s="79" t="e">
        <f t="shared" si="6"/>
        <v>#DIV/0!</v>
      </c>
    </row>
    <row r="54" spans="1:14" ht="30" hidden="1" customHeight="1" x14ac:dyDescent="0.25">
      <c r="A54" s="9" t="s">
        <v>145</v>
      </c>
      <c r="B54" s="15" t="s">
        <v>118</v>
      </c>
      <c r="C54" s="16" t="s">
        <v>123</v>
      </c>
      <c r="D54" s="2">
        <f>'LOS 2 - Friedrichstraße 153a '!C165</f>
        <v>0</v>
      </c>
      <c r="E54" s="3"/>
      <c r="F54" s="4" t="e">
        <f t="shared" si="3"/>
        <v>#DIV/0!</v>
      </c>
      <c r="G54" s="5">
        <v>104</v>
      </c>
      <c r="H54" s="1"/>
      <c r="I54" s="6" t="e">
        <f t="shared" si="5"/>
        <v>#DIV/0!</v>
      </c>
      <c r="M54" s="83"/>
      <c r="N54" s="79" t="e">
        <f t="shared" si="6"/>
        <v>#DIV/0!</v>
      </c>
    </row>
    <row r="55" spans="1:14" ht="30" hidden="1" customHeight="1" x14ac:dyDescent="0.25">
      <c r="A55" s="9" t="s">
        <v>146</v>
      </c>
      <c r="B55" s="15" t="s">
        <v>118</v>
      </c>
      <c r="C55" s="16" t="s">
        <v>123</v>
      </c>
      <c r="D55" s="2">
        <f>'LOS 2 - Friedrichstraße 153a '!C166</f>
        <v>0</v>
      </c>
      <c r="E55" s="3"/>
      <c r="F55" s="4" t="e">
        <f t="shared" si="3"/>
        <v>#DIV/0!</v>
      </c>
      <c r="G55" s="5">
        <v>104</v>
      </c>
      <c r="H55" s="1"/>
      <c r="I55" s="6" t="e">
        <f t="shared" si="5"/>
        <v>#DIV/0!</v>
      </c>
      <c r="M55" s="83"/>
      <c r="N55" s="79" t="e">
        <f t="shared" si="6"/>
        <v>#DIV/0!</v>
      </c>
    </row>
    <row r="56" spans="1:14" ht="30" hidden="1" customHeight="1" x14ac:dyDescent="0.25">
      <c r="A56" s="9" t="s">
        <v>147</v>
      </c>
      <c r="B56" s="15" t="s">
        <v>117</v>
      </c>
      <c r="C56" s="16" t="s">
        <v>123</v>
      </c>
      <c r="D56" s="2">
        <f>'LOS 2 - Friedrichstraße 153a '!C167</f>
        <v>0</v>
      </c>
      <c r="E56" s="3"/>
      <c r="F56" s="4" t="e">
        <f t="shared" si="3"/>
        <v>#DIV/0!</v>
      </c>
      <c r="G56" s="5">
        <v>104</v>
      </c>
      <c r="H56" s="1"/>
      <c r="I56" s="6" t="e">
        <f t="shared" si="4"/>
        <v>#DIV/0!</v>
      </c>
      <c r="M56" s="83"/>
      <c r="N56" s="79" t="e">
        <f t="shared" si="2"/>
        <v>#DIV/0!</v>
      </c>
    </row>
    <row r="57" spans="1:14" ht="30" hidden="1" customHeight="1" x14ac:dyDescent="0.25">
      <c r="A57" s="9" t="s">
        <v>148</v>
      </c>
      <c r="B57" s="15" t="s">
        <v>117</v>
      </c>
      <c r="C57" s="16" t="s">
        <v>123</v>
      </c>
      <c r="D57" s="2">
        <f>'LOS 2 - Friedrichstraße 153a '!C168</f>
        <v>0</v>
      </c>
      <c r="E57" s="3"/>
      <c r="F57" s="4" t="e">
        <f t="shared" si="3"/>
        <v>#DIV/0!</v>
      </c>
      <c r="G57" s="5">
        <v>104</v>
      </c>
      <c r="H57" s="1"/>
      <c r="I57" s="6" t="e">
        <f t="shared" si="4"/>
        <v>#DIV/0!</v>
      </c>
      <c r="M57" s="83"/>
      <c r="N57" s="79" t="e">
        <f t="shared" si="2"/>
        <v>#DIV/0!</v>
      </c>
    </row>
    <row r="58" spans="1:14" ht="47.25" hidden="1" x14ac:dyDescent="0.25">
      <c r="A58" s="9" t="s">
        <v>149</v>
      </c>
      <c r="B58" s="15" t="s">
        <v>117</v>
      </c>
      <c r="C58" s="16" t="s">
        <v>123</v>
      </c>
      <c r="D58" s="2">
        <f>'LOS 2 - Friedrichstraße 153a '!C169</f>
        <v>0</v>
      </c>
      <c r="E58" s="3"/>
      <c r="F58" s="4" t="e">
        <f t="shared" si="3"/>
        <v>#DIV/0!</v>
      </c>
      <c r="G58" s="5">
        <v>104</v>
      </c>
      <c r="H58" s="1"/>
      <c r="I58" s="6" t="e">
        <f t="shared" si="4"/>
        <v>#DIV/0!</v>
      </c>
      <c r="M58" s="83"/>
      <c r="N58" s="79" t="e">
        <f t="shared" si="2"/>
        <v>#DIV/0!</v>
      </c>
    </row>
    <row r="59" spans="1:14" ht="47.25" hidden="1" x14ac:dyDescent="0.25">
      <c r="A59" s="9" t="s">
        <v>150</v>
      </c>
      <c r="B59" s="15" t="s">
        <v>117</v>
      </c>
      <c r="C59" s="16" t="s">
        <v>123</v>
      </c>
      <c r="D59" s="2">
        <f>'LOS 2 - Friedrichstraße 153a '!C170</f>
        <v>0</v>
      </c>
      <c r="E59" s="3"/>
      <c r="F59" s="4" t="e">
        <f t="shared" si="3"/>
        <v>#DIV/0!</v>
      </c>
      <c r="G59" s="5">
        <v>104</v>
      </c>
      <c r="H59" s="1"/>
      <c r="I59" s="6" t="e">
        <f t="shared" si="4"/>
        <v>#DIV/0!</v>
      </c>
      <c r="M59" s="83"/>
      <c r="N59" s="79" t="e">
        <f t="shared" si="2"/>
        <v>#DIV/0!</v>
      </c>
    </row>
    <row r="60" spans="1:14" ht="47.25" hidden="1" x14ac:dyDescent="0.25">
      <c r="A60" s="9" t="s">
        <v>44</v>
      </c>
      <c r="B60" s="15" t="s">
        <v>118</v>
      </c>
      <c r="C60" s="16" t="s">
        <v>123</v>
      </c>
      <c r="D60" s="2">
        <f>'LOS 2 - Friedrichstraße 153a '!C171</f>
        <v>0</v>
      </c>
      <c r="E60" s="3"/>
      <c r="F60" s="4" t="e">
        <f t="shared" si="3"/>
        <v>#DIV/0!</v>
      </c>
      <c r="G60" s="5">
        <v>104</v>
      </c>
      <c r="H60" s="1"/>
      <c r="I60" s="6" t="e">
        <f t="shared" si="4"/>
        <v>#DIV/0!</v>
      </c>
      <c r="M60" s="83"/>
      <c r="N60" s="79" t="e">
        <f t="shared" si="2"/>
        <v>#DIV/0!</v>
      </c>
    </row>
    <row r="61" spans="1:14" ht="47.25" hidden="1" x14ac:dyDescent="0.25">
      <c r="A61" s="9" t="s">
        <v>45</v>
      </c>
      <c r="B61" s="15" t="s">
        <v>118</v>
      </c>
      <c r="C61" s="16" t="s">
        <v>123</v>
      </c>
      <c r="D61" s="2">
        <f>'LOS 2 - Friedrichstraße 153a '!C172</f>
        <v>0</v>
      </c>
      <c r="E61" s="3"/>
      <c r="F61" s="4" t="e">
        <f t="shared" si="3"/>
        <v>#DIV/0!</v>
      </c>
      <c r="G61" s="5">
        <v>104</v>
      </c>
      <c r="H61" s="1"/>
      <c r="I61" s="6" t="e">
        <f t="shared" si="4"/>
        <v>#DIV/0!</v>
      </c>
      <c r="M61" s="83"/>
      <c r="N61" s="79" t="e">
        <f t="shared" si="2"/>
        <v>#DIV/0!</v>
      </c>
    </row>
    <row r="62" spans="1:14" ht="47.25" hidden="1" x14ac:dyDescent="0.25">
      <c r="A62" s="9" t="s">
        <v>151</v>
      </c>
      <c r="B62" s="15" t="s">
        <v>118</v>
      </c>
      <c r="C62" s="16" t="s">
        <v>123</v>
      </c>
      <c r="D62" s="2">
        <f>'LOS 2 - Friedrichstraße 153a '!C173</f>
        <v>0</v>
      </c>
      <c r="E62" s="3"/>
      <c r="F62" s="4" t="e">
        <f t="shared" si="3"/>
        <v>#DIV/0!</v>
      </c>
      <c r="G62" s="5">
        <v>104</v>
      </c>
      <c r="H62" s="1"/>
      <c r="I62" s="6" t="e">
        <f t="shared" si="4"/>
        <v>#DIV/0!</v>
      </c>
      <c r="M62" s="83"/>
      <c r="N62" s="79" t="e">
        <f t="shared" si="2"/>
        <v>#DIV/0!</v>
      </c>
    </row>
    <row r="63" spans="1:14" ht="47.25" hidden="1" x14ac:dyDescent="0.25">
      <c r="A63" s="9" t="s">
        <v>152</v>
      </c>
      <c r="B63" s="15" t="s">
        <v>118</v>
      </c>
      <c r="C63" s="16" t="s">
        <v>123</v>
      </c>
      <c r="D63" s="2">
        <f>'LOS 2 - Friedrichstraße 153a '!C174</f>
        <v>0</v>
      </c>
      <c r="E63" s="3"/>
      <c r="F63" s="4" t="e">
        <f t="shared" si="3"/>
        <v>#DIV/0!</v>
      </c>
      <c r="G63" s="5">
        <v>104</v>
      </c>
      <c r="H63" s="1"/>
      <c r="I63" s="6" t="e">
        <f t="shared" si="4"/>
        <v>#DIV/0!</v>
      </c>
      <c r="M63" s="83"/>
      <c r="N63" s="79" t="e">
        <f t="shared" si="2"/>
        <v>#DIV/0!</v>
      </c>
    </row>
    <row r="64" spans="1:14" hidden="1" x14ac:dyDescent="0.25">
      <c r="A64" s="9" t="s">
        <v>153</v>
      </c>
      <c r="B64" s="15" t="s">
        <v>119</v>
      </c>
      <c r="C64" s="16" t="s">
        <v>71</v>
      </c>
      <c r="D64" s="2">
        <f>'LOS 2 - Friedrichstraße 153a '!C175</f>
        <v>0</v>
      </c>
      <c r="E64" s="3"/>
      <c r="F64" s="4" t="e">
        <f t="shared" si="3"/>
        <v>#DIV/0!</v>
      </c>
      <c r="G64" s="5">
        <v>252</v>
      </c>
      <c r="H64" s="1"/>
      <c r="I64" s="6" t="e">
        <f t="shared" si="4"/>
        <v>#DIV/0!</v>
      </c>
      <c r="M64" s="83"/>
      <c r="N64" s="79" t="e">
        <f t="shared" si="2"/>
        <v>#DIV/0!</v>
      </c>
    </row>
    <row r="65" spans="1:14" x14ac:dyDescent="0.25">
      <c r="A65" s="9" t="s">
        <v>154</v>
      </c>
      <c r="B65" s="15" t="s">
        <v>120</v>
      </c>
      <c r="C65" s="16" t="s">
        <v>73</v>
      </c>
      <c r="D65" s="2">
        <f>'LOS 2 - Friedrichstraße 153a '!C176</f>
        <v>0.4</v>
      </c>
      <c r="E65" s="3"/>
      <c r="F65" s="4" t="e">
        <f t="shared" si="3"/>
        <v>#DIV/0!</v>
      </c>
      <c r="G65" s="5">
        <v>151</v>
      </c>
      <c r="H65" s="1"/>
      <c r="I65" s="6" t="e">
        <f t="shared" ref="I65" si="7">F65*G65*H65</f>
        <v>#DIV/0!</v>
      </c>
      <c r="M65" s="83"/>
    </row>
    <row r="66" spans="1:14" ht="16.5" thickBot="1" x14ac:dyDescent="0.3">
      <c r="A66" s="9" t="s">
        <v>158</v>
      </c>
      <c r="B66" s="15" t="s">
        <v>180</v>
      </c>
      <c r="C66" s="16" t="s">
        <v>73</v>
      </c>
      <c r="D66" s="2">
        <f>'LOS 2 - Friedrichstraße 153a '!C176</f>
        <v>0.4</v>
      </c>
      <c r="E66" s="3"/>
      <c r="F66" s="4" t="e">
        <f t="shared" si="3"/>
        <v>#DIV/0!</v>
      </c>
      <c r="G66" s="5">
        <v>151</v>
      </c>
      <c r="H66" s="1"/>
      <c r="I66" s="6" t="e">
        <f t="shared" si="4"/>
        <v>#DIV/0!</v>
      </c>
      <c r="M66" s="83"/>
      <c r="N66" s="79" t="e">
        <f t="shared" si="2"/>
        <v>#DIV/0!</v>
      </c>
    </row>
    <row r="67" spans="1:14" ht="16.5" thickBot="1" x14ac:dyDescent="0.3">
      <c r="A67" s="156" t="s">
        <v>77</v>
      </c>
      <c r="B67" s="156"/>
      <c r="C67" s="19"/>
      <c r="D67" s="11">
        <f>SUM(D13:D66)</f>
        <v>262.7</v>
      </c>
      <c r="E67" s="20"/>
      <c r="F67" s="20"/>
      <c r="G67" s="20"/>
      <c r="H67" s="21"/>
      <c r="I67" s="12">
        <f>_xlfn.AGGREGATE(9,6,I13:I66)</f>
        <v>0</v>
      </c>
      <c r="M67" s="83"/>
    </row>
    <row r="68" spans="1:14" ht="16.5" thickBot="1" x14ac:dyDescent="0.3">
      <c r="A68" s="22"/>
      <c r="B68" s="76"/>
      <c r="C68" s="80"/>
      <c r="D68" s="85"/>
      <c r="E68" s="80"/>
      <c r="F68" s="80"/>
      <c r="G68" s="80"/>
      <c r="H68" s="80"/>
      <c r="I68" s="76"/>
      <c r="M68" s="83"/>
    </row>
    <row r="69" spans="1:14" ht="16.5" thickBot="1" x14ac:dyDescent="0.3">
      <c r="A69" s="131" t="s">
        <v>78</v>
      </c>
      <c r="B69" s="131"/>
      <c r="C69" s="131"/>
      <c r="D69" s="131"/>
      <c r="E69" s="131"/>
      <c r="F69" s="131"/>
      <c r="G69" s="131"/>
      <c r="H69" s="131"/>
      <c r="I69" s="131"/>
      <c r="M69" s="83"/>
    </row>
    <row r="70" spans="1:14" ht="16.5" thickBot="1" x14ac:dyDescent="0.3">
      <c r="A70" s="22"/>
      <c r="B70" s="22"/>
      <c r="C70" s="22"/>
      <c r="D70" s="22"/>
      <c r="E70" s="22"/>
      <c r="F70" s="22"/>
      <c r="G70" s="22"/>
      <c r="H70" s="22"/>
      <c r="I70" s="22"/>
      <c r="M70" s="83"/>
    </row>
    <row r="71" spans="1:14" ht="44.25" customHeight="1" thickBot="1" x14ac:dyDescent="0.3">
      <c r="A71" s="135" t="s">
        <v>79</v>
      </c>
      <c r="B71" s="135"/>
      <c r="C71" s="135"/>
      <c r="D71" s="23" t="e">
        <f>SUM(H13:H66)/COUNT(H13:H66)</f>
        <v>#DIV/0!</v>
      </c>
      <c r="E71" s="22"/>
      <c r="F71" s="135" t="s">
        <v>80</v>
      </c>
      <c r="G71" s="135"/>
      <c r="H71" s="135"/>
      <c r="I71" s="24">
        <f>_xlfn.AGGREGATE(9,6,N13:N66)/252</f>
        <v>0</v>
      </c>
      <c r="M71" s="83"/>
    </row>
    <row r="72" spans="1:14" ht="53.25" customHeight="1" thickBot="1" x14ac:dyDescent="0.3">
      <c r="A72" s="22"/>
      <c r="B72" s="25"/>
      <c r="C72" s="26"/>
      <c r="D72" s="26"/>
      <c r="E72" s="22"/>
      <c r="F72" s="180" t="s">
        <v>81</v>
      </c>
      <c r="G72" s="180"/>
      <c r="H72" s="180"/>
      <c r="I72" s="180"/>
      <c r="M72" s="83"/>
    </row>
    <row r="73" spans="1:14" ht="16.5" thickBot="1" x14ac:dyDescent="0.3">
      <c r="A73" s="22"/>
      <c r="B73" s="22"/>
      <c r="C73" s="22"/>
      <c r="D73" s="22"/>
      <c r="E73" s="22"/>
      <c r="F73" s="22"/>
      <c r="G73" s="22"/>
      <c r="H73" s="22"/>
      <c r="I73" s="22"/>
      <c r="M73" s="83"/>
    </row>
    <row r="74" spans="1:14" x14ac:dyDescent="0.25">
      <c r="A74" s="166" t="s">
        <v>189</v>
      </c>
      <c r="B74" s="166"/>
      <c r="C74" s="166"/>
      <c r="D74" s="166"/>
      <c r="E74" s="166"/>
      <c r="F74" s="166"/>
      <c r="G74" s="166"/>
      <c r="H74" s="166"/>
      <c r="I74" s="166"/>
      <c r="M74" s="83"/>
    </row>
    <row r="75" spans="1:14" x14ac:dyDescent="0.25">
      <c r="A75" s="162" t="s">
        <v>82</v>
      </c>
      <c r="B75" s="162"/>
      <c r="C75" s="164" t="s">
        <v>83</v>
      </c>
      <c r="D75" s="164"/>
      <c r="E75" s="161" t="s">
        <v>132</v>
      </c>
      <c r="F75" s="161" t="s">
        <v>84</v>
      </c>
      <c r="G75" s="161" t="s">
        <v>85</v>
      </c>
      <c r="H75" s="161" t="s">
        <v>86</v>
      </c>
      <c r="I75" s="158" t="s">
        <v>69</v>
      </c>
      <c r="M75" s="83"/>
    </row>
    <row r="76" spans="1:14" x14ac:dyDescent="0.25">
      <c r="A76" s="163"/>
      <c r="B76" s="163"/>
      <c r="C76" s="165"/>
      <c r="D76" s="165"/>
      <c r="E76" s="161"/>
      <c r="F76" s="161"/>
      <c r="G76" s="161"/>
      <c r="H76" s="181"/>
      <c r="I76" s="158"/>
      <c r="M76" s="83"/>
    </row>
    <row r="77" spans="1:14" x14ac:dyDescent="0.25">
      <c r="A77" s="159" t="s">
        <v>185</v>
      </c>
      <c r="B77" s="159"/>
      <c r="C77" s="160"/>
      <c r="D77" s="160"/>
      <c r="E77" s="27" t="s">
        <v>183</v>
      </c>
      <c r="F77" s="28" t="s">
        <v>184</v>
      </c>
      <c r="G77" s="125">
        <v>1</v>
      </c>
      <c r="H77" s="30"/>
      <c r="I77" s="128">
        <f>H77*52*G77</f>
        <v>0</v>
      </c>
      <c r="M77" s="83" t="str">
        <f t="shared" ref="M77:M83" si="8">IF(K77-L77&gt;0,"!","")</f>
        <v/>
      </c>
    </row>
    <row r="78" spans="1:14" x14ac:dyDescent="0.25">
      <c r="A78" s="159" t="s">
        <v>185</v>
      </c>
      <c r="B78" s="159"/>
      <c r="C78" s="148"/>
      <c r="D78" s="149"/>
      <c r="E78" s="27" t="s">
        <v>183</v>
      </c>
      <c r="F78" s="28" t="s">
        <v>184</v>
      </c>
      <c r="G78" s="126">
        <v>1</v>
      </c>
      <c r="H78" s="30"/>
      <c r="I78" s="128">
        <f t="shared" ref="I78:I83" si="9">H78*52*G78</f>
        <v>0</v>
      </c>
      <c r="M78" s="83" t="str">
        <f t="shared" si="8"/>
        <v/>
      </c>
    </row>
    <row r="79" spans="1:14" x14ac:dyDescent="0.25">
      <c r="A79" s="159" t="s">
        <v>185</v>
      </c>
      <c r="B79" s="159"/>
      <c r="C79" s="148"/>
      <c r="D79" s="149"/>
      <c r="E79" s="27" t="s">
        <v>183</v>
      </c>
      <c r="F79" s="31" t="s">
        <v>184</v>
      </c>
      <c r="G79" s="126">
        <v>1</v>
      </c>
      <c r="H79" s="30"/>
      <c r="I79" s="128">
        <f t="shared" si="9"/>
        <v>0</v>
      </c>
      <c r="M79" s="83" t="str">
        <f t="shared" si="8"/>
        <v/>
      </c>
    </row>
    <row r="80" spans="1:14" x14ac:dyDescent="0.25">
      <c r="A80" s="159"/>
      <c r="B80" s="159"/>
      <c r="C80" s="150"/>
      <c r="D80" s="152"/>
      <c r="E80" s="27"/>
      <c r="F80" s="32"/>
      <c r="G80" s="127"/>
      <c r="H80" s="30"/>
      <c r="I80" s="128">
        <f t="shared" si="9"/>
        <v>0</v>
      </c>
      <c r="M80" s="83" t="str">
        <f t="shared" si="8"/>
        <v/>
      </c>
    </row>
    <row r="81" spans="1:13" x14ac:dyDescent="0.25">
      <c r="A81" s="148"/>
      <c r="B81" s="149"/>
      <c r="C81" s="150"/>
      <c r="D81" s="152"/>
      <c r="E81" s="33"/>
      <c r="F81" s="34"/>
      <c r="G81" s="29"/>
      <c r="H81" s="30"/>
      <c r="I81" s="6">
        <f t="shared" si="9"/>
        <v>0</v>
      </c>
      <c r="M81" s="83" t="str">
        <f t="shared" si="8"/>
        <v/>
      </c>
    </row>
    <row r="82" spans="1:13" x14ac:dyDescent="0.25">
      <c r="A82" s="148"/>
      <c r="B82" s="149"/>
      <c r="C82" s="150"/>
      <c r="D82" s="151"/>
      <c r="E82" s="35"/>
      <c r="F82" s="36"/>
      <c r="G82" s="37"/>
      <c r="H82" s="38"/>
      <c r="I82" s="6">
        <f t="shared" si="9"/>
        <v>0</v>
      </c>
      <c r="M82" s="83" t="str">
        <f t="shared" si="8"/>
        <v/>
      </c>
    </row>
    <row r="83" spans="1:13" ht="16.5" thickBot="1" x14ac:dyDescent="0.3">
      <c r="A83" s="171"/>
      <c r="B83" s="172"/>
      <c r="C83" s="173"/>
      <c r="D83" s="174"/>
      <c r="E83" s="39"/>
      <c r="F83" s="34"/>
      <c r="G83" s="37"/>
      <c r="H83" s="38"/>
      <c r="I83" s="6">
        <f t="shared" si="9"/>
        <v>0</v>
      </c>
      <c r="M83" s="83" t="str">
        <f t="shared" si="8"/>
        <v/>
      </c>
    </row>
    <row r="84" spans="1:13" ht="16.5" thickBot="1" x14ac:dyDescent="0.3">
      <c r="A84" s="156" t="s">
        <v>77</v>
      </c>
      <c r="B84" s="156"/>
      <c r="C84" s="157"/>
      <c r="D84" s="157"/>
      <c r="E84" s="20"/>
      <c r="F84" s="40"/>
      <c r="G84" s="41"/>
      <c r="H84" s="42"/>
      <c r="I84" s="43">
        <f>SUM(I77:I83)</f>
        <v>0</v>
      </c>
      <c r="M84" s="83"/>
    </row>
    <row r="85" spans="1:13" x14ac:dyDescent="0.25">
      <c r="A85" s="86"/>
      <c r="B85" s="86"/>
      <c r="C85" s="80"/>
      <c r="D85" s="80"/>
      <c r="E85" s="80"/>
      <c r="F85" s="80"/>
      <c r="G85" s="80"/>
      <c r="H85" s="26"/>
      <c r="I85" s="60"/>
      <c r="M85" s="83"/>
    </row>
    <row r="86" spans="1:13" ht="16.5" thickBot="1" x14ac:dyDescent="0.3">
      <c r="A86" s="76"/>
      <c r="B86" s="76"/>
      <c r="C86" s="76"/>
      <c r="D86" s="87"/>
      <c r="E86" s="88"/>
      <c r="F86" s="89"/>
      <c r="G86" s="90"/>
      <c r="H86" s="91"/>
      <c r="I86" s="92"/>
      <c r="M86" s="83" t="str">
        <f t="shared" ref="M86:M97" si="10">IF(K86-L86&gt;0,"!","")</f>
        <v/>
      </c>
    </row>
    <row r="87" spans="1:13" ht="48" thickBot="1" x14ac:dyDescent="0.3">
      <c r="A87" s="22"/>
      <c r="B87" s="44"/>
      <c r="C87" s="44"/>
      <c r="D87" s="155" t="s">
        <v>91</v>
      </c>
      <c r="E87" s="155"/>
      <c r="F87" s="77" t="s">
        <v>92</v>
      </c>
      <c r="G87" s="77" t="s">
        <v>121</v>
      </c>
      <c r="H87" s="77" t="s">
        <v>68</v>
      </c>
      <c r="I87" s="78" t="s">
        <v>90</v>
      </c>
      <c r="M87" s="83" t="str">
        <f t="shared" si="10"/>
        <v/>
      </c>
    </row>
    <row r="88" spans="1:13" ht="16.5" thickBot="1" x14ac:dyDescent="0.3">
      <c r="A88" s="153" t="s">
        <v>131</v>
      </c>
      <c r="B88" s="154"/>
      <c r="C88" s="45" t="s">
        <v>93</v>
      </c>
      <c r="D88" s="46" t="s">
        <v>94</v>
      </c>
      <c r="E88" s="47"/>
      <c r="F88" s="48">
        <v>1</v>
      </c>
      <c r="G88" s="48">
        <v>558.80999999999995</v>
      </c>
      <c r="H88" s="49"/>
      <c r="I88" s="50">
        <f t="shared" ref="I88:I91" si="11">E88*F88*G88</f>
        <v>0</v>
      </c>
      <c r="M88" s="83" t="str">
        <f t="shared" si="10"/>
        <v/>
      </c>
    </row>
    <row r="89" spans="1:13" ht="15" customHeight="1" thickBot="1" x14ac:dyDescent="0.3">
      <c r="A89" s="138" t="s">
        <v>131</v>
      </c>
      <c r="B89" s="139"/>
      <c r="C89" s="51" t="s">
        <v>93</v>
      </c>
      <c r="D89" s="52" t="s">
        <v>95</v>
      </c>
      <c r="E89" s="47"/>
      <c r="F89" s="53">
        <v>1</v>
      </c>
      <c r="G89" s="53">
        <v>389.2</v>
      </c>
      <c r="H89" s="49"/>
      <c r="I89" s="54">
        <f t="shared" si="11"/>
        <v>0</v>
      </c>
      <c r="M89" s="83" t="str">
        <f t="shared" si="10"/>
        <v/>
      </c>
    </row>
    <row r="90" spans="1:13" ht="15" customHeight="1" thickBot="1" x14ac:dyDescent="0.3">
      <c r="A90" s="138" t="s">
        <v>131</v>
      </c>
      <c r="B90" s="139"/>
      <c r="C90" s="51" t="s">
        <v>93</v>
      </c>
      <c r="D90" s="52" t="s">
        <v>96</v>
      </c>
      <c r="E90" s="47"/>
      <c r="F90" s="53">
        <v>1</v>
      </c>
      <c r="G90" s="53">
        <v>501</v>
      </c>
      <c r="H90" s="49"/>
      <c r="I90" s="54">
        <f t="shared" si="11"/>
        <v>0</v>
      </c>
      <c r="M90" s="83" t="str">
        <f t="shared" si="10"/>
        <v/>
      </c>
    </row>
    <row r="91" spans="1:13" ht="15" customHeight="1" thickBot="1" x14ac:dyDescent="0.3">
      <c r="A91" s="138" t="s">
        <v>131</v>
      </c>
      <c r="B91" s="139"/>
      <c r="C91" s="51" t="s">
        <v>93</v>
      </c>
      <c r="D91" s="52" t="s">
        <v>97</v>
      </c>
      <c r="E91" s="47"/>
      <c r="F91" s="53">
        <v>1</v>
      </c>
      <c r="G91" s="53">
        <v>835.8</v>
      </c>
      <c r="H91" s="49"/>
      <c r="I91" s="54">
        <f t="shared" si="11"/>
        <v>0</v>
      </c>
      <c r="M91" s="83" t="str">
        <f t="shared" si="10"/>
        <v/>
      </c>
    </row>
    <row r="92" spans="1:13" ht="15.75" customHeight="1" thickBot="1" x14ac:dyDescent="0.3">
      <c r="A92" s="140" t="s">
        <v>131</v>
      </c>
      <c r="B92" s="141"/>
      <c r="C92" s="55" t="s">
        <v>93</v>
      </c>
      <c r="D92" s="56" t="s">
        <v>98</v>
      </c>
      <c r="E92" s="124"/>
      <c r="F92" s="57">
        <v>1</v>
      </c>
      <c r="G92" s="57">
        <v>804</v>
      </c>
      <c r="H92" s="124"/>
      <c r="I92" s="58">
        <f>E92*F92*G92</f>
        <v>0</v>
      </c>
      <c r="M92" s="83" t="str">
        <f t="shared" si="10"/>
        <v/>
      </c>
    </row>
    <row r="93" spans="1:13" ht="16.5" thickBot="1" x14ac:dyDescent="0.3">
      <c r="A93" s="22"/>
      <c r="B93" s="44"/>
      <c r="C93" s="44"/>
      <c r="D93" s="26"/>
      <c r="E93" s="26"/>
      <c r="F93" s="59"/>
      <c r="G93" s="59"/>
      <c r="H93" s="60"/>
      <c r="I93" s="60"/>
      <c r="M93" s="83" t="str">
        <f t="shared" si="10"/>
        <v/>
      </c>
    </row>
    <row r="94" spans="1:13" ht="63.75" thickBot="1" x14ac:dyDescent="0.3">
      <c r="A94" s="142" t="s">
        <v>99</v>
      </c>
      <c r="B94" s="142"/>
      <c r="C94" s="143"/>
      <c r="D94" s="77" t="s">
        <v>137</v>
      </c>
      <c r="E94" s="77" t="s">
        <v>136</v>
      </c>
      <c r="F94" s="77" t="s">
        <v>66</v>
      </c>
      <c r="G94" s="77" t="s">
        <v>122</v>
      </c>
      <c r="H94" s="77" t="s">
        <v>68</v>
      </c>
      <c r="I94" s="77" t="s">
        <v>90</v>
      </c>
      <c r="M94" s="83" t="str">
        <f t="shared" si="10"/>
        <v/>
      </c>
    </row>
    <row r="95" spans="1:13" ht="31.5" x14ac:dyDescent="0.25">
      <c r="A95" s="144" t="s">
        <v>134</v>
      </c>
      <c r="B95" s="145"/>
      <c r="C95" s="61" t="s">
        <v>100</v>
      </c>
      <c r="D95" s="62">
        <v>2</v>
      </c>
      <c r="E95" s="7"/>
      <c r="F95" s="63" t="e">
        <f>D95/E95</f>
        <v>#DIV/0!</v>
      </c>
      <c r="G95" s="8">
        <v>2</v>
      </c>
      <c r="H95" s="64"/>
      <c r="I95" s="65" t="e">
        <f>F95*G95*H95</f>
        <v>#DIV/0!</v>
      </c>
      <c r="M95" s="83" t="str">
        <f t="shared" si="10"/>
        <v/>
      </c>
    </row>
    <row r="96" spans="1:13" ht="31.5" x14ac:dyDescent="0.25">
      <c r="A96" s="144" t="s">
        <v>135</v>
      </c>
      <c r="B96" s="145"/>
      <c r="C96" s="61" t="s">
        <v>100</v>
      </c>
      <c r="D96" s="62">
        <v>2</v>
      </c>
      <c r="E96" s="7"/>
      <c r="F96" s="63" t="e">
        <f>D96/E96</f>
        <v>#DIV/0!</v>
      </c>
      <c r="G96" s="8">
        <v>2</v>
      </c>
      <c r="H96" s="64"/>
      <c r="I96" s="65" t="e">
        <f>F96*G96*H96</f>
        <v>#DIV/0!</v>
      </c>
      <c r="M96" s="83" t="str">
        <f t="shared" si="10"/>
        <v/>
      </c>
    </row>
    <row r="97" spans="1:13" ht="32.25" thickBot="1" x14ac:dyDescent="0.3">
      <c r="A97" s="144" t="s">
        <v>140</v>
      </c>
      <c r="B97" s="145"/>
      <c r="C97" s="66" t="s">
        <v>100</v>
      </c>
      <c r="D97" s="67">
        <v>1</v>
      </c>
      <c r="E97" s="7"/>
      <c r="F97" s="68" t="e">
        <f>D97/E97</f>
        <v>#DIV/0!</v>
      </c>
      <c r="G97" s="69">
        <v>1</v>
      </c>
      <c r="H97" s="64"/>
      <c r="I97" s="70" t="e">
        <f>F97*G97*H97</f>
        <v>#DIV/0!</v>
      </c>
      <c r="M97" s="83" t="str">
        <f t="shared" si="10"/>
        <v/>
      </c>
    </row>
    <row r="98" spans="1:13" ht="16.5" thickBot="1" x14ac:dyDescent="0.3">
      <c r="A98" s="22"/>
      <c r="B98" s="44"/>
      <c r="C98" s="44"/>
      <c r="D98" s="26"/>
      <c r="E98" s="26"/>
      <c r="F98" s="59"/>
      <c r="G98" s="59"/>
      <c r="H98" s="60"/>
      <c r="I98" s="60"/>
      <c r="M98" s="83"/>
    </row>
    <row r="99" spans="1:13" ht="16.5" thickBot="1" x14ac:dyDescent="0.3">
      <c r="A99" s="22"/>
      <c r="B99" s="146"/>
      <c r="C99" s="146"/>
      <c r="D99" s="147"/>
      <c r="E99" s="147"/>
      <c r="F99" s="131" t="s">
        <v>101</v>
      </c>
      <c r="G99" s="131"/>
      <c r="H99" s="131"/>
      <c r="I99" s="12" t="e">
        <f>SUM(I95:I97,I88:I92)</f>
        <v>#DIV/0!</v>
      </c>
      <c r="M99" s="83"/>
    </row>
    <row r="100" spans="1:13" ht="16.5" thickBot="1" x14ac:dyDescent="0.3">
      <c r="A100" s="22"/>
      <c r="B100" s="44"/>
      <c r="C100" s="44"/>
      <c r="D100" s="26"/>
      <c r="E100" s="26"/>
      <c r="F100" s="59"/>
      <c r="G100" s="59"/>
      <c r="H100" s="60"/>
      <c r="I100" s="60"/>
      <c r="M100" s="83"/>
    </row>
    <row r="101" spans="1:13" ht="16.5" thickBot="1" x14ac:dyDescent="0.3">
      <c r="A101" s="131" t="s">
        <v>102</v>
      </c>
      <c r="B101" s="131"/>
      <c r="C101" s="131"/>
      <c r="D101" s="132"/>
      <c r="E101" s="132"/>
      <c r="F101" s="132"/>
      <c r="G101" s="132"/>
      <c r="H101" s="132"/>
      <c r="I101" s="132"/>
      <c r="M101" s="83"/>
    </row>
    <row r="102" spans="1:13" ht="16.5" thickBot="1" x14ac:dyDescent="0.3">
      <c r="A102" s="22"/>
      <c r="B102" s="22"/>
      <c r="C102" s="22"/>
      <c r="D102" s="22"/>
      <c r="E102" s="22"/>
      <c r="F102" s="22"/>
      <c r="G102" s="22"/>
      <c r="H102" s="22"/>
      <c r="I102" s="22"/>
      <c r="M102" s="83"/>
    </row>
    <row r="103" spans="1:13" ht="16.5" thickBot="1" x14ac:dyDescent="0.3">
      <c r="A103" s="135" t="s">
        <v>103</v>
      </c>
      <c r="B103" s="135"/>
      <c r="C103" s="135"/>
      <c r="D103" s="135"/>
      <c r="E103" s="135"/>
      <c r="F103" s="135"/>
      <c r="G103" s="135"/>
      <c r="H103" s="73" t="s">
        <v>87</v>
      </c>
      <c r="I103" s="74" t="s">
        <v>88</v>
      </c>
      <c r="M103" s="83"/>
    </row>
    <row r="104" spans="1:13" ht="48.75" customHeight="1" thickBot="1" x14ac:dyDescent="0.3">
      <c r="A104" s="135"/>
      <c r="B104" s="135"/>
      <c r="C104" s="135"/>
      <c r="D104" s="135"/>
      <c r="E104" s="135"/>
      <c r="F104" s="135"/>
      <c r="G104" s="135"/>
      <c r="H104" s="71"/>
      <c r="I104" s="72" t="s">
        <v>89</v>
      </c>
      <c r="M104" s="83"/>
    </row>
    <row r="105" spans="1:13" ht="16.5" thickBot="1" x14ac:dyDescent="0.3">
      <c r="A105" s="22"/>
      <c r="B105" s="22"/>
      <c r="C105" s="22"/>
      <c r="D105" s="22"/>
      <c r="E105" s="22"/>
      <c r="F105" s="22"/>
      <c r="G105" s="22"/>
      <c r="H105" s="22"/>
      <c r="I105" s="22"/>
      <c r="M105" s="83"/>
    </row>
    <row r="106" spans="1:13" ht="16.5" thickBot="1" x14ac:dyDescent="0.3">
      <c r="A106" s="135" t="s">
        <v>155</v>
      </c>
      <c r="B106" s="135"/>
      <c r="C106" s="135"/>
      <c r="D106" s="135"/>
      <c r="E106" s="135"/>
      <c r="F106" s="135"/>
      <c r="G106" s="135"/>
      <c r="H106" s="73" t="s">
        <v>87</v>
      </c>
      <c r="I106" s="74" t="s">
        <v>88</v>
      </c>
      <c r="M106" s="83"/>
    </row>
    <row r="107" spans="1:13" x14ac:dyDescent="0.25">
      <c r="A107" s="135"/>
      <c r="B107" s="135"/>
      <c r="C107" s="135"/>
      <c r="D107" s="135"/>
      <c r="E107" s="135"/>
      <c r="F107" s="135"/>
      <c r="G107" s="135"/>
      <c r="H107" s="71" t="s">
        <v>89</v>
      </c>
      <c r="I107" s="72"/>
      <c r="M107" s="83"/>
    </row>
    <row r="108" spans="1:13" ht="16.5" thickBot="1" x14ac:dyDescent="0.3">
      <c r="A108" s="22"/>
      <c r="B108" s="22"/>
      <c r="C108" s="22"/>
      <c r="D108" s="22"/>
      <c r="E108" s="22"/>
      <c r="F108" s="22"/>
      <c r="G108" s="22"/>
      <c r="H108" s="22"/>
      <c r="I108" s="22"/>
      <c r="M108" s="83"/>
    </row>
    <row r="109" spans="1:13" ht="16.5" thickBot="1" x14ac:dyDescent="0.3">
      <c r="A109" s="135" t="s">
        <v>124</v>
      </c>
      <c r="B109" s="135"/>
      <c r="C109" s="135"/>
      <c r="D109" s="135"/>
      <c r="E109" s="135"/>
      <c r="F109" s="135"/>
      <c r="G109" s="135"/>
      <c r="H109" s="136" t="e">
        <f>SUM(I99,I84,I67)</f>
        <v>#DIV/0!</v>
      </c>
      <c r="I109" s="136"/>
      <c r="M109" s="83"/>
    </row>
    <row r="110" spans="1:13" x14ac:dyDescent="0.25">
      <c r="A110" s="22"/>
      <c r="B110" s="22"/>
      <c r="C110" s="22"/>
      <c r="D110" s="22"/>
      <c r="E110" s="22"/>
      <c r="F110" s="22"/>
      <c r="G110" s="22"/>
      <c r="H110" s="137" t="s">
        <v>104</v>
      </c>
      <c r="I110" s="137"/>
      <c r="M110" s="83"/>
    </row>
    <row r="111" spans="1:13" x14ac:dyDescent="0.25">
      <c r="A111" s="22"/>
      <c r="B111" s="22"/>
      <c r="C111" s="22"/>
      <c r="D111" s="22"/>
      <c r="E111" s="22"/>
      <c r="F111" s="22"/>
      <c r="G111" s="22"/>
      <c r="H111" s="137"/>
      <c r="I111" s="137"/>
      <c r="M111" s="83"/>
    </row>
    <row r="112" spans="1:13" x14ac:dyDescent="0.25">
      <c r="A112" s="22"/>
      <c r="B112" s="22"/>
      <c r="C112" s="22"/>
      <c r="D112" s="22"/>
      <c r="E112" s="22"/>
      <c r="F112" s="22"/>
      <c r="G112" s="22"/>
      <c r="H112" s="137"/>
      <c r="I112" s="137"/>
      <c r="M112" s="83"/>
    </row>
    <row r="113" spans="1:13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M113" s="83"/>
    </row>
    <row r="114" spans="1:13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M114" s="83"/>
    </row>
    <row r="115" spans="1:13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M115" s="83"/>
    </row>
    <row r="116" spans="1:13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M116" s="83"/>
    </row>
    <row r="117" spans="1:13" ht="16.5" thickBot="1" x14ac:dyDescent="0.3">
      <c r="A117" s="22"/>
      <c r="B117" s="22"/>
      <c r="C117" s="22"/>
      <c r="D117" s="22"/>
      <c r="E117" s="22"/>
      <c r="F117" s="22"/>
      <c r="G117" s="22"/>
      <c r="H117" s="22"/>
      <c r="I117" s="22"/>
      <c r="M117" s="83"/>
    </row>
    <row r="118" spans="1:13" x14ac:dyDescent="0.25">
      <c r="A118" s="133" t="s">
        <v>105</v>
      </c>
      <c r="B118" s="134"/>
      <c r="C118" s="93"/>
      <c r="D118" s="133" t="s">
        <v>106</v>
      </c>
      <c r="E118" s="133"/>
      <c r="F118" s="94"/>
      <c r="G118" s="133" t="s">
        <v>107</v>
      </c>
      <c r="H118" s="133"/>
      <c r="I118" s="133"/>
      <c r="M118" s="83"/>
    </row>
    <row r="119" spans="1:13" x14ac:dyDescent="0.25">
      <c r="A119" s="94"/>
      <c r="B119" s="94"/>
      <c r="C119" s="94"/>
      <c r="D119" s="94"/>
      <c r="E119" s="94"/>
      <c r="F119" s="94"/>
      <c r="G119" s="94"/>
      <c r="H119" s="94"/>
      <c r="I119" s="95"/>
      <c r="M119" s="83"/>
    </row>
    <row r="120" spans="1:13" x14ac:dyDescent="0.25">
      <c r="A120" s="94"/>
      <c r="B120" s="94"/>
      <c r="C120" s="94"/>
      <c r="D120" s="94"/>
      <c r="E120" s="94"/>
      <c r="F120" s="94"/>
      <c r="G120" s="94"/>
      <c r="H120" s="94"/>
      <c r="I120" s="95"/>
      <c r="M120" s="83"/>
    </row>
    <row r="121" spans="1:13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M121" s="83"/>
    </row>
    <row r="122" spans="1:13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M122" s="83"/>
    </row>
    <row r="123" spans="1:13" ht="16.5" thickBot="1" x14ac:dyDescent="0.3">
      <c r="A123" s="96"/>
      <c r="B123" s="97"/>
      <c r="C123" s="22"/>
      <c r="D123" s="22"/>
      <c r="E123" s="22"/>
      <c r="F123" s="94"/>
      <c r="G123" s="22"/>
      <c r="H123" s="22"/>
      <c r="I123" s="22"/>
      <c r="M123" s="83"/>
    </row>
    <row r="124" spans="1:13" x14ac:dyDescent="0.25">
      <c r="A124" s="133" t="s">
        <v>105</v>
      </c>
      <c r="B124" s="134"/>
      <c r="C124" s="93"/>
      <c r="D124" s="133" t="s">
        <v>108</v>
      </c>
      <c r="E124" s="133"/>
      <c r="F124" s="94"/>
      <c r="G124" s="133" t="s">
        <v>109</v>
      </c>
      <c r="H124" s="133"/>
      <c r="I124" s="133"/>
      <c r="M124" s="83"/>
    </row>
  </sheetData>
  <mergeCells count="68">
    <mergeCell ref="K5:L11"/>
    <mergeCell ref="A83:B83"/>
    <mergeCell ref="C83:D83"/>
    <mergeCell ref="A67:B67"/>
    <mergeCell ref="A9:C9"/>
    <mergeCell ref="D9:I9"/>
    <mergeCell ref="A10:C10"/>
    <mergeCell ref="D10:I10"/>
    <mergeCell ref="A12:B12"/>
    <mergeCell ref="A69:I69"/>
    <mergeCell ref="A71:C71"/>
    <mergeCell ref="F71:H71"/>
    <mergeCell ref="F72:I72"/>
    <mergeCell ref="A74:I74"/>
    <mergeCell ref="H75:H76"/>
    <mergeCell ref="A81:B81"/>
    <mergeCell ref="A1:I1"/>
    <mergeCell ref="A2:I2"/>
    <mergeCell ref="A5:C5"/>
    <mergeCell ref="H5:I5"/>
    <mergeCell ref="A8:C8"/>
    <mergeCell ref="D8:I8"/>
    <mergeCell ref="A3:I3"/>
    <mergeCell ref="C79:D79"/>
    <mergeCell ref="A79:B79"/>
    <mergeCell ref="C78:D78"/>
    <mergeCell ref="A78:B78"/>
    <mergeCell ref="A80:B80"/>
    <mergeCell ref="C80:D80"/>
    <mergeCell ref="I75:I76"/>
    <mergeCell ref="A77:B77"/>
    <mergeCell ref="C77:D77"/>
    <mergeCell ref="F75:F76"/>
    <mergeCell ref="G75:G76"/>
    <mergeCell ref="A75:B76"/>
    <mergeCell ref="C75:D76"/>
    <mergeCell ref="E75:E76"/>
    <mergeCell ref="A82:B82"/>
    <mergeCell ref="C82:D82"/>
    <mergeCell ref="C81:D81"/>
    <mergeCell ref="A88:B88"/>
    <mergeCell ref="D87:E87"/>
    <mergeCell ref="A84:B84"/>
    <mergeCell ref="C84:D84"/>
    <mergeCell ref="A95:B95"/>
    <mergeCell ref="A96:B96"/>
    <mergeCell ref="B99:C99"/>
    <mergeCell ref="D99:E99"/>
    <mergeCell ref="A97:B97"/>
    <mergeCell ref="A89:B89"/>
    <mergeCell ref="A90:B90"/>
    <mergeCell ref="A91:B91"/>
    <mergeCell ref="A92:B92"/>
    <mergeCell ref="A94:C94"/>
    <mergeCell ref="A101:C101"/>
    <mergeCell ref="D101:I101"/>
    <mergeCell ref="F99:H99"/>
    <mergeCell ref="A124:B124"/>
    <mergeCell ref="D124:E124"/>
    <mergeCell ref="G124:I124"/>
    <mergeCell ref="A103:G104"/>
    <mergeCell ref="A106:G107"/>
    <mergeCell ref="A109:G109"/>
    <mergeCell ref="H109:I109"/>
    <mergeCell ref="H110:I112"/>
    <mergeCell ref="A118:B118"/>
    <mergeCell ref="D118:E118"/>
    <mergeCell ref="G118:I118"/>
  </mergeCells>
  <pageMargins left="0.7" right="0.7" top="0.78740157499999996" bottom="0.78740157499999996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LOS 2 - Friedrichstraße 153a </vt:lpstr>
      <vt:lpstr>Preiszusammenstellung LOS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2025-03-28T06:42:12Z</cp:lastPrinted>
  <dcterms:created xsi:type="dcterms:W3CDTF">2021-04-29T12:08:35Z</dcterms:created>
  <dcterms:modified xsi:type="dcterms:W3CDTF">2025-11-24T07:30:21Z</dcterms:modified>
</cp:coreProperties>
</file>