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Y:\255_VgV_PRZ_Halle\4_Angebotsphase\4.2_Bieterinformation\P255-3_Bieterinformation_01_241004\"/>
    </mc:Choice>
  </mc:AlternateContent>
  <xr:revisionPtr revIDLastSave="0" documentId="13_ncr:1_{BBF3EB18-A485-4622-8007-D35C1ADE861E}" xr6:coauthVersionLast="47" xr6:coauthVersionMax="47" xr10:uidLastSave="{00000000-0000-0000-0000-000000000000}"/>
  <bookViews>
    <workbookView xWindow="-120" yWindow="-120" windowWidth="29040" windowHeight="15840" tabRatio="296" xr2:uid="{00000000-000D-0000-FFFF-FFFF00000000}"/>
  </bookViews>
  <sheets>
    <sheet name="Honorardatenblatt" sheetId="1" r:id="rId1"/>
  </sheets>
  <definedNames>
    <definedName name="_xlnm.Print_Area" localSheetId="0">Honorardatenblatt!$A$1:$F$40</definedName>
    <definedName name="_xlnm.Print_Titles" localSheetId="0">Honorardatenblatt!$1:$7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6" i="1" l="1"/>
  <c r="E25" i="1"/>
  <c r="F33" i="1" s="1"/>
  <c r="I12" i="1"/>
  <c r="D17" i="1"/>
  <c r="D16" i="1"/>
  <c r="D15" i="1"/>
  <c r="D12" i="1" l="1"/>
  <c r="D11" i="1"/>
  <c r="F17" i="1" l="1"/>
  <c r="F15" i="1"/>
  <c r="D14" i="1"/>
  <c r="F14" i="1" s="1"/>
  <c r="D13" i="1"/>
  <c r="F13" i="1" s="1"/>
  <c r="F12" i="1"/>
  <c r="F11" i="1"/>
  <c r="F18" i="1" l="1"/>
  <c r="F32" i="1" s="1"/>
  <c r="D18" i="1"/>
  <c r="F34" i="1" l="1"/>
  <c r="F35" i="1" s="1"/>
  <c r="F36" i="1" s="1"/>
  <c r="F37" i="1" l="1"/>
  <c r="F38" i="1" s="1"/>
</calcChain>
</file>

<file path=xl/sharedStrings.xml><?xml version="1.0" encoding="utf-8"?>
<sst xmlns="http://schemas.openxmlformats.org/spreadsheetml/2006/main" count="68" uniqueCount="62">
  <si>
    <t>Leistungsbild</t>
  </si>
  <si>
    <t>Honorarsumme</t>
  </si>
  <si>
    <t>Basis-Honorar</t>
  </si>
  <si>
    <t>Achtung:   Die hellblau hinterlegten Felder sind zwingend auszufüllen!</t>
  </si>
  <si>
    <t>Umsatzsteuer</t>
  </si>
  <si>
    <t>Faktor</t>
  </si>
  <si>
    <t>Netto</t>
  </si>
  <si>
    <t>Brutto</t>
  </si>
  <si>
    <t xml:space="preserve">Gesamthonorar inkl. Nebenkosten </t>
  </si>
  <si>
    <t>lfd. Nr.</t>
  </si>
  <si>
    <t>Nebenkosten</t>
  </si>
  <si>
    <t>Angabe Prozentwert:</t>
  </si>
  <si>
    <t>C.1.</t>
  </si>
  <si>
    <t>C.2.</t>
  </si>
  <si>
    <t>A.</t>
  </si>
  <si>
    <t>B.</t>
  </si>
  <si>
    <t>C.</t>
  </si>
  <si>
    <t>Stundensatz für:</t>
  </si>
  <si>
    <t>Zu- oder Abschläge auf Basishonorar</t>
  </si>
  <si>
    <t xml:space="preserve">den Auftragnehmer (Geschäftsführung / Gesamtprojektleitung) </t>
  </si>
  <si>
    <t>Stundensatz in Euro netto:</t>
  </si>
  <si>
    <t>Anmerkungen / Unterschrift Angebot</t>
  </si>
  <si>
    <t xml:space="preserve">Zusammenfassung </t>
  </si>
  <si>
    <t>Technische Zeichner und sonstige Mitarbeiter</t>
  </si>
  <si>
    <t>davon Leistungsphase 4   (  2 %)</t>
  </si>
  <si>
    <t>davon Leistungsphase 5   (22 %)</t>
  </si>
  <si>
    <t>den Mitarbeiter / Dipl.Ing.</t>
  </si>
  <si>
    <t>Honorarerstangebot des Büros  (Angabe Name+Adresse):</t>
  </si>
  <si>
    <t>C.3.</t>
  </si>
  <si>
    <r>
      <rPr>
        <u/>
        <sz val="10"/>
        <rFont val="Arial"/>
        <family val="2"/>
      </rPr>
      <t>Grundlagen Honorarerstangebot:</t>
    </r>
    <r>
      <rPr>
        <sz val="10"/>
        <rFont val="Arial"/>
        <family val="2"/>
      </rPr>
      <t xml:space="preserve"> 
siehe Vertragsentwurf und Projektbeschreibung des AG, evtl. Bieterinformationen    
                                                </t>
    </r>
  </si>
  <si>
    <t>D.1.</t>
  </si>
  <si>
    <t>D.2.</t>
  </si>
  <si>
    <t>D.3.</t>
  </si>
  <si>
    <t>D.4.</t>
  </si>
  <si>
    <t>D.5.</t>
  </si>
  <si>
    <t>D.6.</t>
  </si>
  <si>
    <t>D.7.</t>
  </si>
  <si>
    <t>E.</t>
  </si>
  <si>
    <t xml:space="preserve">Honorar Grundleistungen </t>
  </si>
  <si>
    <t>Honorar Besondere Leistungen</t>
  </si>
  <si>
    <t>davon Leistungsphase 2   (  8,5 %)</t>
  </si>
  <si>
    <t>davon Leistungsphase 3   (16,5 %)</t>
  </si>
  <si>
    <t>Pauschalfestpreis:</t>
  </si>
  <si>
    <t>Summe Honorar Besondere Leistungen:</t>
  </si>
  <si>
    <t>davon Leistungsphase 6   (  6,9 %)</t>
  </si>
  <si>
    <t>davon Leistungsphase 7   (  4,6 %)</t>
  </si>
  <si>
    <t>LPH 6 - Ausschreibung von Wartungsleistungen, soweit von bestehenden Regelwerken abweichend</t>
  </si>
  <si>
    <t>davon Leistungsphase 8   (35 %)</t>
  </si>
  <si>
    <t>LPH 8 - Fortschreiben der Ausführungspläne (zum Beispiel Grundrisse, Schnitte, Ansichten) bis zum Bestand</t>
  </si>
  <si>
    <t>D.</t>
  </si>
  <si>
    <t xml:space="preserve">GNUE - Neubau Pandemieresilienz-Zentrum Halle
Los 3 – Vergabe der Planung der Technischen Ausrüstung ALG 7 Labortechnik
</t>
  </si>
  <si>
    <t>LPH 5 - Anfertigen von Plänen für Anschlüsse von Geräten und Maschinen, Darstellung von Wandabwicklungen</t>
  </si>
  <si>
    <t>Honorar Grundleistungen und Besondere Leistungen</t>
  </si>
  <si>
    <t>Planung der Technischen Ausrüstung der Anlagengruppe 7</t>
  </si>
  <si>
    <t xml:space="preserve">Summe Grundleistungen PL TA der Anl.-Gr. 7 LPH 2 - 8  (95,50 %)              </t>
  </si>
  <si>
    <t>Stundensätze gemäß Vertrag §  10.10.2</t>
  </si>
  <si>
    <t>netto</t>
  </si>
  <si>
    <t>brutto</t>
  </si>
  <si>
    <r>
      <t xml:space="preserve">Honorar Grundleistungen 
</t>
    </r>
    <r>
      <rPr>
        <sz val="10"/>
        <rFont val="Arial"/>
        <family val="2"/>
      </rPr>
      <t>Angabe Faktor für Zu- oder Abschlag auf Basishonorar in Höhe von 338.034,97 Euro netto</t>
    </r>
    <r>
      <rPr>
        <b/>
        <sz val="10"/>
        <rFont val="Arial"/>
        <family val="2"/>
      </rPr>
      <t xml:space="preserve"> 
</t>
    </r>
    <r>
      <rPr>
        <sz val="8"/>
        <rFont val="Arial"/>
        <family val="2"/>
      </rPr>
      <t>(Basissatz, HZ III, anrechenb. Kosten: 2.013.246,22 Euro netto, bei 100% Leistungsumfang für LP 1-9)</t>
    </r>
    <r>
      <rPr>
        <sz val="10"/>
        <rFont val="Arial"/>
        <family val="2"/>
      </rPr>
      <t xml:space="preserve">
</t>
    </r>
  </si>
  <si>
    <r>
      <t>Honorardatenblatt</t>
    </r>
    <r>
      <rPr>
        <b/>
        <sz val="8"/>
        <rFont val="Arial"/>
        <family val="2"/>
      </rPr>
      <t xml:space="preserve">
</t>
    </r>
    <r>
      <rPr>
        <sz val="8"/>
        <rFont val="Arial"/>
        <family val="2"/>
      </rPr>
      <t>(Stand 04.10.2024)</t>
    </r>
  </si>
  <si>
    <t>LPH 2 - Bestandsaufnahme der Geräte, welche mit umgezogen werden sollen und Erfassung in einer Liste, inkl. der technischen Daten</t>
  </si>
  <si>
    <t>LPH 1-3 - Laborgeräteplanung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</si>
</sst>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#,##0.00\ &quot;€ / Std.&quot;"/>
  </numFmts>
  <fonts count="1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7999816888943144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5">
    <xf numFmtId="0" fontId="0" fillId="0" borderId="0" xfId="0"/>
    <xf numFmtId="164" fontId="2" fillId="0" borderId="23" xfId="0" applyNumberFormat="1" applyFont="1" applyBorder="1" applyAlignment="1">
      <alignment vertic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vertical="center"/>
    </xf>
    <xf numFmtId="0" fontId="9" fillId="0" borderId="0" xfId="0" applyFont="1"/>
    <xf numFmtId="0" fontId="4" fillId="0" borderId="0" xfId="0" applyFont="1" applyAlignment="1">
      <alignment vertical="top"/>
    </xf>
    <xf numFmtId="0" fontId="6" fillId="0" borderId="0" xfId="0" applyFont="1" applyAlignment="1">
      <alignment vertical="top"/>
    </xf>
    <xf numFmtId="49" fontId="2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/>
    </xf>
    <xf numFmtId="0" fontId="1" fillId="0" borderId="0" xfId="0" applyFont="1"/>
    <xf numFmtId="4" fontId="2" fillId="0" borderId="21" xfId="0" applyNumberFormat="1" applyFont="1" applyBorder="1" applyAlignment="1">
      <alignment horizontal="center" vertical="center"/>
    </xf>
    <xf numFmtId="0" fontId="5" fillId="0" borderId="0" xfId="0" applyFont="1"/>
    <xf numFmtId="164" fontId="1" fillId="0" borderId="13" xfId="0" applyNumberFormat="1" applyFont="1" applyBorder="1" applyAlignment="1">
      <alignment vertical="center"/>
    </xf>
    <xf numFmtId="4" fontId="1" fillId="3" borderId="21" xfId="0" applyNumberFormat="1" applyFont="1" applyFill="1" applyBorder="1" applyAlignment="1" applyProtection="1">
      <alignment horizontal="center" vertical="center"/>
      <protection locked="0"/>
    </xf>
    <xf numFmtId="164" fontId="1" fillId="0" borderId="22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164" fontId="2" fillId="0" borderId="20" xfId="0" applyNumberFormat="1" applyFont="1" applyBorder="1" applyAlignment="1">
      <alignment vertical="center"/>
    </xf>
    <xf numFmtId="164" fontId="2" fillId="0" borderId="25" xfId="0" applyNumberFormat="1" applyFont="1" applyBorder="1" applyAlignment="1">
      <alignment vertical="center"/>
    </xf>
    <xf numFmtId="164" fontId="1" fillId="0" borderId="25" xfId="0" applyNumberFormat="1" applyFont="1" applyBorder="1" applyAlignment="1">
      <alignment vertical="center"/>
    </xf>
    <xf numFmtId="0" fontId="2" fillId="0" borderId="0" xfId="0" applyFont="1" applyAlignment="1">
      <alignment horizontal="center" vertical="top"/>
    </xf>
    <xf numFmtId="0" fontId="2" fillId="0" borderId="17" xfId="0" applyFont="1" applyBorder="1" applyAlignment="1">
      <alignment horizontal="center" vertical="center" wrapText="1"/>
    </xf>
    <xf numFmtId="16" fontId="1" fillId="0" borderId="5" xfId="0" applyNumberFormat="1" applyFont="1" applyBorder="1" applyAlignment="1">
      <alignment horizontal="center" vertical="center" wrapText="1"/>
    </xf>
    <xf numFmtId="0" fontId="1" fillId="0" borderId="22" xfId="0" applyFont="1" applyBorder="1" applyAlignment="1">
      <alignment vertical="center" wrapText="1"/>
    </xf>
    <xf numFmtId="10" fontId="1" fillId="3" borderId="1" xfId="0" applyNumberFormat="1" applyFont="1" applyFill="1" applyBorder="1" applyAlignment="1" applyProtection="1">
      <alignment horizontal="center" vertical="center"/>
      <protection locked="0"/>
    </xf>
    <xf numFmtId="16" fontId="1" fillId="0" borderId="6" xfId="0" applyNumberFormat="1" applyFont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16" fontId="2" fillId="0" borderId="15" xfId="0" applyNumberFormat="1" applyFont="1" applyBorder="1" applyAlignment="1">
      <alignment horizontal="center" vertical="center" wrapText="1"/>
    </xf>
    <xf numFmtId="0" fontId="2" fillId="0" borderId="22" xfId="0" applyFont="1" applyBorder="1" applyAlignment="1">
      <alignment vertical="center"/>
    </xf>
    <xf numFmtId="16" fontId="1" fillId="0" borderId="3" xfId="0" applyNumberFormat="1" applyFont="1" applyBorder="1" applyAlignment="1">
      <alignment horizontal="center" vertical="center" wrapText="1"/>
    </xf>
    <xf numFmtId="0" fontId="2" fillId="0" borderId="22" xfId="0" applyFont="1" applyBorder="1" applyAlignment="1">
      <alignment vertical="center" wrapText="1"/>
    </xf>
    <xf numFmtId="0" fontId="2" fillId="0" borderId="19" xfId="0" applyFont="1" applyBorder="1" applyAlignment="1">
      <alignment vertical="center" wrapText="1"/>
    </xf>
    <xf numFmtId="4" fontId="1" fillId="0" borderId="21" xfId="0" applyNumberFormat="1" applyFont="1" applyBorder="1" applyAlignment="1">
      <alignment horizontal="center" vertical="center" wrapText="1"/>
    </xf>
    <xf numFmtId="16" fontId="1" fillId="0" borderId="27" xfId="0" applyNumberFormat="1" applyFont="1" applyBorder="1" applyAlignment="1">
      <alignment horizontal="center" vertical="center" wrapText="1"/>
    </xf>
    <xf numFmtId="16" fontId="1" fillId="0" borderId="14" xfId="0" applyNumberFormat="1" applyFont="1" applyBorder="1" applyAlignment="1">
      <alignment horizontal="center" vertical="top" wrapText="1"/>
    </xf>
    <xf numFmtId="16" fontId="1" fillId="0" borderId="15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top" wrapText="1"/>
    </xf>
    <xf numFmtId="0" fontId="1" fillId="0" borderId="0" xfId="0" applyFont="1" applyAlignment="1">
      <alignment horizontal="right" vertical="center"/>
    </xf>
    <xf numFmtId="49" fontId="2" fillId="0" borderId="30" xfId="0" applyNumberFormat="1" applyFont="1" applyBorder="1" applyAlignment="1">
      <alignment horizontal="center" vertical="center" wrapText="1"/>
    </xf>
    <xf numFmtId="164" fontId="1" fillId="0" borderId="0" xfId="0" applyNumberFormat="1" applyFont="1"/>
    <xf numFmtId="0" fontId="2" fillId="0" borderId="31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32" xfId="0" applyFont="1" applyBorder="1" applyAlignment="1">
      <alignment vertical="center" wrapText="1"/>
    </xf>
    <xf numFmtId="164" fontId="1" fillId="0" borderId="32" xfId="0" applyNumberFormat="1" applyFont="1" applyBorder="1" applyAlignment="1">
      <alignment vertical="center"/>
    </xf>
    <xf numFmtId="4" fontId="2" fillId="0" borderId="26" xfId="0" applyNumberFormat="1" applyFont="1" applyBorder="1" applyAlignment="1">
      <alignment horizontal="center" vertical="center"/>
    </xf>
    <xf numFmtId="164" fontId="2" fillId="0" borderId="33" xfId="0" applyNumberFormat="1" applyFont="1" applyBorder="1" applyAlignment="1">
      <alignment vertical="center"/>
    </xf>
    <xf numFmtId="0" fontId="2" fillId="2" borderId="10" xfId="0" applyFont="1" applyFill="1" applyBorder="1" applyAlignment="1">
      <alignment vertical="center"/>
    </xf>
    <xf numFmtId="0" fontId="2" fillId="2" borderId="18" xfId="0" applyFont="1" applyFill="1" applyBorder="1" applyAlignment="1">
      <alignment vertical="center"/>
    </xf>
    <xf numFmtId="0" fontId="2" fillId="2" borderId="11" xfId="0" applyFont="1" applyFill="1" applyBorder="1" applyAlignment="1">
      <alignment vertical="center"/>
    </xf>
    <xf numFmtId="0" fontId="10" fillId="0" borderId="22" xfId="0" applyFont="1" applyBorder="1" applyAlignment="1">
      <alignment horizontal="right" vertical="center" wrapText="1"/>
    </xf>
    <xf numFmtId="0" fontId="1" fillId="0" borderId="21" xfId="0" applyFont="1" applyBorder="1" applyAlignment="1">
      <alignment vertical="center" wrapText="1"/>
    </xf>
    <xf numFmtId="164" fontId="1" fillId="0" borderId="26" xfId="1" applyNumberFormat="1" applyFont="1" applyFill="1" applyBorder="1" applyAlignment="1" applyProtection="1">
      <alignment horizontal="center" vertical="center"/>
    </xf>
    <xf numFmtId="10" fontId="2" fillId="0" borderId="16" xfId="1" applyNumberFormat="1" applyFont="1" applyFill="1" applyBorder="1" applyAlignment="1" applyProtection="1">
      <alignment horizontal="center" vertical="center"/>
    </xf>
    <xf numFmtId="49" fontId="1" fillId="0" borderId="3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vertical="center"/>
    </xf>
    <xf numFmtId="0" fontId="1" fillId="0" borderId="21" xfId="0" applyFont="1" applyBorder="1" applyAlignment="1">
      <alignment horizontal="left" vertical="center" wrapText="1"/>
    </xf>
    <xf numFmtId="164" fontId="1" fillId="0" borderId="21" xfId="0" applyNumberFormat="1" applyFont="1" applyBorder="1" applyAlignment="1">
      <alignment vertical="center"/>
    </xf>
    <xf numFmtId="0" fontId="1" fillId="0" borderId="22" xfId="0" applyFont="1" applyBorder="1" applyAlignment="1">
      <alignment horizontal="left" vertical="center" wrapText="1" indent="6"/>
    </xf>
    <xf numFmtId="0" fontId="12" fillId="0" borderId="0" xfId="0" applyFont="1" applyAlignment="1">
      <alignment vertical="center"/>
    </xf>
    <xf numFmtId="164" fontId="1" fillId="0" borderId="0" xfId="0" applyNumberFormat="1" applyFont="1" applyAlignment="1">
      <alignment vertical="center"/>
    </xf>
    <xf numFmtId="0" fontId="2" fillId="0" borderId="0" xfId="0" applyFont="1" applyAlignment="1">
      <alignment horizontal="right" vertical="center"/>
    </xf>
    <xf numFmtId="164" fontId="2" fillId="0" borderId="0" xfId="0" applyNumberFormat="1" applyFont="1" applyAlignment="1">
      <alignment vertical="center"/>
    </xf>
    <xf numFmtId="0" fontId="1" fillId="0" borderId="12" xfId="0" applyFont="1" applyBorder="1" applyAlignment="1">
      <alignment horizontal="left" vertical="center" wrapText="1"/>
    </xf>
    <xf numFmtId="0" fontId="1" fillId="0" borderId="22" xfId="0" applyFont="1" applyBorder="1" applyAlignment="1">
      <alignment horizontal="left" vertical="center" wrapText="1"/>
    </xf>
    <xf numFmtId="0" fontId="2" fillId="0" borderId="31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top" wrapText="1"/>
    </xf>
    <xf numFmtId="0" fontId="2" fillId="0" borderId="21" xfId="0" applyFont="1" applyBorder="1" applyAlignment="1">
      <alignment horizontal="left" vertical="top" wrapText="1"/>
    </xf>
    <xf numFmtId="0" fontId="2" fillId="0" borderId="12" xfId="0" applyFont="1" applyBorder="1" applyAlignment="1">
      <alignment horizontal="left" vertical="center" wrapText="1"/>
    </xf>
    <xf numFmtId="0" fontId="2" fillId="0" borderId="22" xfId="0" applyFont="1" applyBorder="1" applyAlignment="1">
      <alignment horizontal="left" vertical="center" wrapText="1"/>
    </xf>
    <xf numFmtId="0" fontId="1" fillId="3" borderId="29" xfId="0" applyFont="1" applyFill="1" applyBorder="1" applyAlignment="1" applyProtection="1">
      <alignment horizontal="left" vertical="top" wrapText="1"/>
      <protection locked="0"/>
    </xf>
    <xf numFmtId="0" fontId="1" fillId="3" borderId="19" xfId="0" applyFont="1" applyFill="1" applyBorder="1" applyAlignment="1" applyProtection="1">
      <alignment horizontal="left" vertical="top" wrapText="1"/>
      <protection locked="0"/>
    </xf>
    <xf numFmtId="0" fontId="1" fillId="3" borderId="28" xfId="0" applyFont="1" applyFill="1" applyBorder="1" applyAlignment="1" applyProtection="1">
      <alignment horizontal="left" vertical="top" wrapText="1"/>
      <protection locked="0"/>
    </xf>
    <xf numFmtId="0" fontId="1" fillId="0" borderId="24" xfId="0" applyFont="1" applyBorder="1" applyAlignment="1">
      <alignment horizontal="left" vertical="center" wrapText="1"/>
    </xf>
    <xf numFmtId="0" fontId="1" fillId="0" borderId="19" xfId="0" applyFont="1" applyBorder="1" applyAlignment="1">
      <alignment horizontal="left" vertical="center" wrapText="1"/>
    </xf>
    <xf numFmtId="0" fontId="1" fillId="0" borderId="17" xfId="0" applyFont="1" applyBorder="1" applyAlignment="1">
      <alignment horizontal="left" vertical="center" wrapText="1"/>
    </xf>
    <xf numFmtId="165" fontId="1" fillId="3" borderId="24" xfId="0" applyNumberFormat="1" applyFont="1" applyFill="1" applyBorder="1" applyAlignment="1" applyProtection="1">
      <alignment horizontal="center" vertical="center"/>
      <protection locked="0"/>
    </xf>
    <xf numFmtId="165" fontId="1" fillId="3" borderId="28" xfId="0" applyNumberFormat="1" applyFont="1" applyFill="1" applyBorder="1" applyAlignment="1" applyProtection="1">
      <alignment horizontal="center" vertical="center"/>
      <protection locked="0"/>
    </xf>
    <xf numFmtId="0" fontId="1" fillId="0" borderId="12" xfId="0" applyFont="1" applyBorder="1" applyAlignment="1">
      <alignment horizontal="left" vertical="center" wrapText="1"/>
    </xf>
    <xf numFmtId="0" fontId="1" fillId="0" borderId="22" xfId="0" applyFont="1" applyBorder="1" applyAlignment="1">
      <alignment horizontal="left" vertical="center" wrapText="1"/>
    </xf>
    <xf numFmtId="165" fontId="1" fillId="3" borderId="12" xfId="0" applyNumberFormat="1" applyFont="1" applyFill="1" applyBorder="1" applyAlignment="1" applyProtection="1">
      <alignment horizontal="center" vertical="center"/>
      <protection locked="0"/>
    </xf>
    <xf numFmtId="165" fontId="1" fillId="3" borderId="13" xfId="0" applyNumberFormat="1" applyFont="1" applyFill="1" applyBorder="1" applyAlignment="1" applyProtection="1">
      <alignment horizontal="center" vertical="center"/>
      <protection locked="0"/>
    </xf>
    <xf numFmtId="164" fontId="1" fillId="3" borderId="12" xfId="0" applyNumberFormat="1" applyFont="1" applyFill="1" applyBorder="1" applyAlignment="1" applyProtection="1">
      <alignment horizontal="center" vertical="center"/>
      <protection locked="0"/>
    </xf>
    <xf numFmtId="164" fontId="1" fillId="3" borderId="13" xfId="0" applyNumberFormat="1" applyFont="1" applyFill="1" applyBorder="1" applyAlignment="1" applyProtection="1">
      <alignment horizontal="center" vertical="center"/>
      <protection locked="0"/>
    </xf>
    <xf numFmtId="164" fontId="2" fillId="0" borderId="24" xfId="0" applyNumberFormat="1" applyFont="1" applyBorder="1" applyAlignment="1">
      <alignment horizontal="center" vertical="center"/>
    </xf>
    <xf numFmtId="164" fontId="2" fillId="0" borderId="28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left" vertical="center" wrapText="1"/>
    </xf>
    <xf numFmtId="0" fontId="8" fillId="0" borderId="0" xfId="0" applyFont="1" applyAlignment="1">
      <alignment horizontal="right" vertical="top" wrapText="1"/>
    </xf>
    <xf numFmtId="0" fontId="7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2" fillId="0" borderId="4" xfId="0" applyFont="1" applyBorder="1" applyAlignment="1">
      <alignment horizontal="left" vertical="top"/>
    </xf>
    <xf numFmtId="49" fontId="2" fillId="3" borderId="7" xfId="0" applyNumberFormat="1" applyFont="1" applyFill="1" applyBorder="1" applyAlignment="1">
      <alignment horizontal="center" vertical="center" wrapText="1"/>
    </xf>
    <xf numFmtId="49" fontId="2" fillId="3" borderId="8" xfId="0" applyNumberFormat="1" applyFont="1" applyFill="1" applyBorder="1" applyAlignment="1">
      <alignment horizontal="center" vertical="center" wrapText="1"/>
    </xf>
    <xf numFmtId="49" fontId="2" fillId="3" borderId="9" xfId="0" applyNumberFormat="1" applyFont="1" applyFill="1" applyBorder="1" applyAlignment="1">
      <alignment horizontal="center" vertical="center" wrapText="1"/>
    </xf>
    <xf numFmtId="0" fontId="2" fillId="3" borderId="7" xfId="0" applyFont="1" applyFill="1" applyBorder="1" applyAlignment="1" applyProtection="1">
      <alignment horizontal="center" vertical="top" wrapText="1"/>
      <protection locked="0"/>
    </xf>
    <xf numFmtId="0" fontId="2" fillId="3" borderId="8" xfId="0" applyFont="1" applyFill="1" applyBorder="1" applyAlignment="1" applyProtection="1">
      <alignment horizontal="center" vertical="top" wrapText="1"/>
      <protection locked="0"/>
    </xf>
    <xf numFmtId="0" fontId="2" fillId="3" borderId="9" xfId="0" applyFont="1" applyFill="1" applyBorder="1" applyAlignment="1" applyProtection="1">
      <alignment horizontal="center" vertical="top" wrapText="1"/>
      <protection locked="0"/>
    </xf>
    <xf numFmtId="0" fontId="1" fillId="0" borderId="0" xfId="0" applyFont="1" applyAlignment="1">
      <alignment horizontal="center" vertical="top" wrapText="1"/>
    </xf>
    <xf numFmtId="0" fontId="2" fillId="0" borderId="21" xfId="0" applyFont="1" applyBorder="1" applyAlignment="1">
      <alignment horizontal="left" vertical="center" wrapText="1"/>
    </xf>
    <xf numFmtId="0" fontId="2" fillId="0" borderId="2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</cellXfs>
  <cellStyles count="2">
    <cellStyle name="Prozent 2" xfId="1" xr:uid="{00000000-0005-0000-0000-000000000000}"/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0"/>
  <sheetViews>
    <sheetView tabSelected="1" showRuler="0" topLeftCell="A4" zoomScale="90" zoomScaleNormal="90" workbookViewId="0">
      <selection activeCell="C4" sqref="C4:F4"/>
    </sheetView>
  </sheetViews>
  <sheetFormatPr baseColWidth="10" defaultColWidth="11.42578125" defaultRowHeight="12.75" x14ac:dyDescent="0.2"/>
  <cols>
    <col min="1" max="1" width="7" style="12" bestFit="1" customWidth="1"/>
    <col min="2" max="2" width="48" style="12" customWidth="1"/>
    <col min="3" max="3" width="33.42578125" style="12" customWidth="1"/>
    <col min="4" max="4" width="13.85546875" style="12" customWidth="1"/>
    <col min="5" max="5" width="14.5703125" style="12" customWidth="1"/>
    <col min="6" max="6" width="16.28515625" style="12" customWidth="1"/>
    <col min="7" max="7" width="6.42578125" style="12" customWidth="1"/>
    <col min="8" max="8" width="11.42578125" style="12"/>
    <col min="9" max="9" width="14.140625" style="12" bestFit="1" customWidth="1"/>
    <col min="10" max="16384" width="11.42578125" style="12"/>
  </cols>
  <sheetData>
    <row r="1" spans="1:9" s="4" customFormat="1" ht="39.75" customHeight="1" x14ac:dyDescent="0.25">
      <c r="A1" s="89" t="s">
        <v>50</v>
      </c>
      <c r="B1" s="89"/>
      <c r="C1" s="89"/>
      <c r="D1" s="89"/>
      <c r="E1" s="88" t="s">
        <v>59</v>
      </c>
      <c r="F1" s="88"/>
    </row>
    <row r="2" spans="1:9" s="5" customFormat="1" ht="8.25" customHeight="1" x14ac:dyDescent="0.2">
      <c r="A2" s="89"/>
      <c r="B2" s="89"/>
      <c r="C2" s="89"/>
      <c r="D2" s="89"/>
      <c r="E2" s="36"/>
      <c r="F2" s="37"/>
    </row>
    <row r="3" spans="1:9" s="5" customFormat="1" ht="16.5" customHeight="1" thickBot="1" x14ac:dyDescent="0.25">
      <c r="A3" s="36"/>
      <c r="B3" s="36"/>
      <c r="C3" s="98" t="s">
        <v>27</v>
      </c>
      <c r="D3" s="98"/>
      <c r="E3" s="98"/>
      <c r="F3" s="98"/>
    </row>
    <row r="4" spans="1:9" s="6" customFormat="1" ht="49.5" customHeight="1" thickBot="1" x14ac:dyDescent="0.25">
      <c r="A4" s="90" t="s">
        <v>29</v>
      </c>
      <c r="B4" s="91"/>
      <c r="C4" s="95"/>
      <c r="D4" s="96"/>
      <c r="E4" s="96"/>
      <c r="F4" s="97"/>
    </row>
    <row r="5" spans="1:9" s="3" customFormat="1" ht="6" customHeight="1" thickBot="1" x14ac:dyDescent="0.25">
      <c r="A5" s="7"/>
      <c r="B5" s="8"/>
      <c r="C5" s="8"/>
      <c r="D5" s="8"/>
      <c r="E5" s="8"/>
      <c r="F5" s="38"/>
    </row>
    <row r="6" spans="1:9" s="3" customFormat="1" ht="13.5" thickBot="1" x14ac:dyDescent="0.25">
      <c r="A6" s="92" t="s">
        <v>3</v>
      </c>
      <c r="B6" s="93"/>
      <c r="C6" s="93"/>
      <c r="D6" s="93"/>
      <c r="E6" s="93"/>
      <c r="F6" s="94"/>
    </row>
    <row r="7" spans="1:9" s="3" customFormat="1" ht="6" customHeight="1" thickBot="1" x14ac:dyDescent="0.25">
      <c r="A7" s="39"/>
      <c r="B7" s="39"/>
      <c r="C7" s="39"/>
      <c r="D7" s="39"/>
      <c r="E7" s="39"/>
      <c r="F7" s="39"/>
    </row>
    <row r="8" spans="1:9" s="9" customFormat="1" ht="15" customHeight="1" x14ac:dyDescent="0.2">
      <c r="A8" s="26" t="s">
        <v>14</v>
      </c>
      <c r="B8" s="47" t="s">
        <v>53</v>
      </c>
      <c r="C8" s="48"/>
      <c r="D8" s="48"/>
      <c r="E8" s="48"/>
      <c r="F8" s="49"/>
      <c r="G8" s="2"/>
    </row>
    <row r="9" spans="1:9" s="20" customFormat="1" ht="21" customHeight="1" x14ac:dyDescent="0.2">
      <c r="A9" s="27" t="s">
        <v>9</v>
      </c>
      <c r="B9" s="65" t="s">
        <v>0</v>
      </c>
      <c r="C9" s="66"/>
      <c r="D9" s="41" t="s">
        <v>2</v>
      </c>
      <c r="E9" s="41" t="s">
        <v>5</v>
      </c>
      <c r="F9" s="42" t="s">
        <v>1</v>
      </c>
    </row>
    <row r="10" spans="1:9" s="10" customFormat="1" ht="38.25" customHeight="1" x14ac:dyDescent="0.2">
      <c r="A10" s="34"/>
      <c r="B10" s="67" t="s">
        <v>58</v>
      </c>
      <c r="C10" s="68"/>
      <c r="D10" s="55">
        <v>338034.97</v>
      </c>
      <c r="E10" s="32" t="s">
        <v>18</v>
      </c>
      <c r="F10" s="13"/>
      <c r="I10" s="40"/>
    </row>
    <row r="11" spans="1:9" s="3" customFormat="1" ht="27.75" customHeight="1" x14ac:dyDescent="0.2">
      <c r="A11" s="22"/>
      <c r="B11" s="58" t="s">
        <v>40</v>
      </c>
      <c r="C11" s="56"/>
      <c r="D11" s="57">
        <f>ROUND(0.085*D10,2)</f>
        <v>28732.97</v>
      </c>
      <c r="E11" s="14"/>
      <c r="F11" s="13">
        <f t="shared" ref="F11:F17" si="0">ROUND($D11*E11,2)</f>
        <v>0</v>
      </c>
      <c r="H11" s="38" t="s">
        <v>57</v>
      </c>
      <c r="I11" s="60">
        <v>2395763</v>
      </c>
    </row>
    <row r="12" spans="1:9" s="3" customFormat="1" ht="27.75" customHeight="1" x14ac:dyDescent="0.2">
      <c r="A12" s="22"/>
      <c r="B12" s="58" t="s">
        <v>41</v>
      </c>
      <c r="C12" s="56"/>
      <c r="D12" s="57">
        <f>ROUND(0.165*D10,2)</f>
        <v>55775.77</v>
      </c>
      <c r="E12" s="14"/>
      <c r="F12" s="13">
        <f>ROUND($D12*E12,2)</f>
        <v>0</v>
      </c>
      <c r="H12" s="61" t="s">
        <v>56</v>
      </c>
      <c r="I12" s="62">
        <f>I11/1.19</f>
        <v>2013246.218487395</v>
      </c>
    </row>
    <row r="13" spans="1:9" s="3" customFormat="1" ht="27.75" customHeight="1" x14ac:dyDescent="0.2">
      <c r="A13" s="22"/>
      <c r="B13" s="58" t="s">
        <v>24</v>
      </c>
      <c r="C13" s="56"/>
      <c r="D13" s="57">
        <f>ROUND(0.02*D10,2)</f>
        <v>6760.7</v>
      </c>
      <c r="E13" s="14"/>
      <c r="F13" s="13">
        <f>ROUND($D13*E13,2)</f>
        <v>0</v>
      </c>
      <c r="I13" s="59"/>
    </row>
    <row r="14" spans="1:9" s="3" customFormat="1" ht="27.75" customHeight="1" x14ac:dyDescent="0.2">
      <c r="A14" s="22"/>
      <c r="B14" s="58" t="s">
        <v>25</v>
      </c>
      <c r="C14" s="56"/>
      <c r="D14" s="57">
        <f>ROUND(0.22*D10,2)</f>
        <v>74367.69</v>
      </c>
      <c r="E14" s="14"/>
      <c r="F14" s="13">
        <f t="shared" si="0"/>
        <v>0</v>
      </c>
      <c r="I14" s="59"/>
    </row>
    <row r="15" spans="1:9" s="3" customFormat="1" ht="27.75" customHeight="1" x14ac:dyDescent="0.2">
      <c r="A15" s="22"/>
      <c r="B15" s="58" t="s">
        <v>44</v>
      </c>
      <c r="C15" s="56"/>
      <c r="D15" s="57">
        <f>ROUND(0.069*D10,2)</f>
        <v>23324.41</v>
      </c>
      <c r="E15" s="14"/>
      <c r="F15" s="13">
        <f>ROUND($D15*E15,2)</f>
        <v>0</v>
      </c>
      <c r="I15" s="59"/>
    </row>
    <row r="16" spans="1:9" s="3" customFormat="1" ht="27.75" customHeight="1" x14ac:dyDescent="0.2">
      <c r="A16" s="22"/>
      <c r="B16" s="58" t="s">
        <v>45</v>
      </c>
      <c r="C16" s="56"/>
      <c r="D16" s="57">
        <f>ROUND(0.046*D10,2)</f>
        <v>15549.61</v>
      </c>
      <c r="E16" s="14"/>
      <c r="F16" s="13">
        <f>ROUND($D16*E16,2)</f>
        <v>0</v>
      </c>
      <c r="I16" s="59"/>
    </row>
    <row r="17" spans="1:9" s="3" customFormat="1" ht="27.75" customHeight="1" x14ac:dyDescent="0.2">
      <c r="A17" s="22"/>
      <c r="B17" s="58" t="s">
        <v>47</v>
      </c>
      <c r="C17" s="56"/>
      <c r="D17" s="57">
        <f>ROUND(0.35*D10,2)</f>
        <v>118312.24</v>
      </c>
      <c r="E17" s="14"/>
      <c r="F17" s="13">
        <f t="shared" si="0"/>
        <v>0</v>
      </c>
      <c r="I17" s="59"/>
    </row>
    <row r="18" spans="1:9" s="3" customFormat="1" ht="20.100000000000001" customHeight="1" thickBot="1" x14ac:dyDescent="0.25">
      <c r="A18" s="22"/>
      <c r="B18" s="69" t="s">
        <v>54</v>
      </c>
      <c r="C18" s="70"/>
      <c r="D18" s="55">
        <f>SUM(D11:D17)</f>
        <v>322823.39</v>
      </c>
      <c r="E18" s="11"/>
      <c r="F18" s="1">
        <f>SUM(F11:F17)</f>
        <v>0</v>
      </c>
      <c r="I18" s="59"/>
    </row>
    <row r="19" spans="1:9" s="9" customFormat="1" ht="15" customHeight="1" x14ac:dyDescent="0.2">
      <c r="A19" s="26" t="s">
        <v>15</v>
      </c>
      <c r="B19" s="47" t="s">
        <v>39</v>
      </c>
      <c r="C19" s="48"/>
      <c r="D19" s="48"/>
      <c r="E19" s="104" t="s">
        <v>42</v>
      </c>
      <c r="F19" s="103"/>
      <c r="G19" s="2"/>
    </row>
    <row r="20" spans="1:9" s="3" customFormat="1" ht="27.75" customHeight="1" x14ac:dyDescent="0.2">
      <c r="A20" s="22"/>
      <c r="B20" s="79" t="s">
        <v>60</v>
      </c>
      <c r="C20" s="80"/>
      <c r="D20" s="87"/>
      <c r="E20" s="83"/>
      <c r="F20" s="84"/>
    </row>
    <row r="21" spans="1:9" s="3" customFormat="1" ht="27.75" customHeight="1" x14ac:dyDescent="0.2">
      <c r="A21" s="22"/>
      <c r="B21" s="63" t="s">
        <v>61</v>
      </c>
      <c r="C21" s="64"/>
      <c r="D21" s="56"/>
      <c r="E21" s="83"/>
      <c r="F21" s="84"/>
    </row>
    <row r="22" spans="1:9" s="3" customFormat="1" ht="27.75" customHeight="1" x14ac:dyDescent="0.2">
      <c r="A22" s="22"/>
      <c r="B22" s="79" t="s">
        <v>51</v>
      </c>
      <c r="C22" s="80"/>
      <c r="D22" s="87"/>
      <c r="E22" s="83"/>
      <c r="F22" s="84"/>
    </row>
    <row r="23" spans="1:9" s="3" customFormat="1" ht="27.75" customHeight="1" x14ac:dyDescent="0.2">
      <c r="A23" s="22"/>
      <c r="B23" s="79" t="s">
        <v>46</v>
      </c>
      <c r="C23" s="80"/>
      <c r="D23" s="87"/>
      <c r="E23" s="83"/>
      <c r="F23" s="84"/>
    </row>
    <row r="24" spans="1:9" s="3" customFormat="1" ht="27.75" customHeight="1" x14ac:dyDescent="0.2">
      <c r="A24" s="22"/>
      <c r="B24" s="79" t="s">
        <v>48</v>
      </c>
      <c r="C24" s="80"/>
      <c r="D24" s="87"/>
      <c r="E24" s="83"/>
      <c r="F24" s="84"/>
    </row>
    <row r="25" spans="1:9" s="3" customFormat="1" ht="20.100000000000001" customHeight="1" thickBot="1" x14ac:dyDescent="0.25">
      <c r="A25" s="22"/>
      <c r="B25" s="69" t="s">
        <v>43</v>
      </c>
      <c r="C25" s="70"/>
      <c r="D25" s="99"/>
      <c r="E25" s="85">
        <f>SUM(E20:F24)</f>
        <v>0</v>
      </c>
      <c r="F25" s="86"/>
    </row>
    <row r="26" spans="1:9" s="9" customFormat="1" ht="15" customHeight="1" x14ac:dyDescent="0.2">
      <c r="A26" s="26" t="s">
        <v>16</v>
      </c>
      <c r="B26" s="47" t="s">
        <v>55</v>
      </c>
      <c r="C26" s="48"/>
      <c r="D26" s="48"/>
      <c r="E26" s="48"/>
      <c r="F26" s="49"/>
      <c r="G26" s="2"/>
    </row>
    <row r="27" spans="1:9" s="20" customFormat="1" ht="16.5" customHeight="1" x14ac:dyDescent="0.2">
      <c r="A27" s="27" t="s">
        <v>9</v>
      </c>
      <c r="B27" s="102" t="s">
        <v>17</v>
      </c>
      <c r="C27" s="100"/>
      <c r="D27" s="28"/>
      <c r="E27" s="100" t="s">
        <v>20</v>
      </c>
      <c r="F27" s="101"/>
    </row>
    <row r="28" spans="1:9" s="3" customFormat="1" ht="27.75" customHeight="1" x14ac:dyDescent="0.2">
      <c r="A28" s="29" t="s">
        <v>12</v>
      </c>
      <c r="B28" s="79" t="s">
        <v>19</v>
      </c>
      <c r="C28" s="80"/>
      <c r="D28" s="23"/>
      <c r="E28" s="81"/>
      <c r="F28" s="82"/>
    </row>
    <row r="29" spans="1:9" s="3" customFormat="1" ht="27.75" customHeight="1" x14ac:dyDescent="0.2">
      <c r="A29" s="29" t="s">
        <v>13</v>
      </c>
      <c r="B29" s="79" t="s">
        <v>26</v>
      </c>
      <c r="C29" s="80"/>
      <c r="D29" s="23"/>
      <c r="E29" s="81"/>
      <c r="F29" s="82"/>
    </row>
    <row r="30" spans="1:9" s="3" customFormat="1" ht="27.75" customHeight="1" thickBot="1" x14ac:dyDescent="0.25">
      <c r="A30" s="33" t="s">
        <v>28</v>
      </c>
      <c r="B30" s="74" t="s">
        <v>23</v>
      </c>
      <c r="C30" s="75"/>
      <c r="D30" s="76"/>
      <c r="E30" s="77"/>
      <c r="F30" s="78"/>
    </row>
    <row r="31" spans="1:9" s="9" customFormat="1" ht="15" customHeight="1" x14ac:dyDescent="0.2">
      <c r="A31" s="26" t="s">
        <v>49</v>
      </c>
      <c r="B31" s="47" t="s">
        <v>22</v>
      </c>
      <c r="C31" s="48"/>
      <c r="D31" s="48"/>
      <c r="E31" s="48"/>
      <c r="F31" s="49"/>
      <c r="G31" s="2"/>
    </row>
    <row r="32" spans="1:9" s="3" customFormat="1" ht="27.75" customHeight="1" x14ac:dyDescent="0.2">
      <c r="A32" s="35" t="s">
        <v>30</v>
      </c>
      <c r="B32" s="43" t="s">
        <v>38</v>
      </c>
      <c r="C32" s="43"/>
      <c r="D32" s="44"/>
      <c r="E32" s="45" t="s">
        <v>6</v>
      </c>
      <c r="F32" s="46">
        <f>F18</f>
        <v>0</v>
      </c>
    </row>
    <row r="33" spans="1:7" s="3" customFormat="1" ht="27.75" customHeight="1" x14ac:dyDescent="0.2">
      <c r="A33" s="35" t="s">
        <v>31</v>
      </c>
      <c r="B33" s="43" t="s">
        <v>39</v>
      </c>
      <c r="C33" s="43"/>
      <c r="D33" s="44"/>
      <c r="E33" s="45" t="s">
        <v>6</v>
      </c>
      <c r="F33" s="46">
        <f>E25</f>
        <v>0</v>
      </c>
    </row>
    <row r="34" spans="1:7" s="3" customFormat="1" ht="27.75" customHeight="1" x14ac:dyDescent="0.2">
      <c r="A34" s="35" t="s">
        <v>32</v>
      </c>
      <c r="B34" s="69" t="s">
        <v>52</v>
      </c>
      <c r="C34" s="70"/>
      <c r="D34" s="44"/>
      <c r="E34" s="45" t="s">
        <v>6</v>
      </c>
      <c r="F34" s="46">
        <f>SUM(F32:F33)</f>
        <v>0</v>
      </c>
    </row>
    <row r="35" spans="1:7" s="3" customFormat="1" ht="27.75" customHeight="1" x14ac:dyDescent="0.2">
      <c r="A35" s="54" t="s">
        <v>33</v>
      </c>
      <c r="B35" s="23" t="s">
        <v>10</v>
      </c>
      <c r="C35" s="50" t="s">
        <v>11</v>
      </c>
      <c r="D35" s="24"/>
      <c r="E35" s="51"/>
      <c r="F35" s="19">
        <f>ROUND(D35*F34,2)</f>
        <v>0</v>
      </c>
    </row>
    <row r="36" spans="1:7" s="3" customFormat="1" ht="27.75" customHeight="1" x14ac:dyDescent="0.2">
      <c r="A36" s="29" t="s">
        <v>34</v>
      </c>
      <c r="B36" s="30" t="s">
        <v>8</v>
      </c>
      <c r="C36" s="30"/>
      <c r="D36" s="15"/>
      <c r="E36" s="11" t="s">
        <v>6</v>
      </c>
      <c r="F36" s="1">
        <f>F34+F35</f>
        <v>0</v>
      </c>
    </row>
    <row r="37" spans="1:7" s="3" customFormat="1" ht="27.75" customHeight="1" x14ac:dyDescent="0.2">
      <c r="A37" s="29" t="s">
        <v>35</v>
      </c>
      <c r="B37" s="30" t="s">
        <v>4</v>
      </c>
      <c r="C37" s="30"/>
      <c r="D37" s="52"/>
      <c r="E37" s="53">
        <v>0.19</v>
      </c>
      <c r="F37" s="18">
        <f>ROUND(E37*F36,2)</f>
        <v>0</v>
      </c>
    </row>
    <row r="38" spans="1:7" s="16" customFormat="1" ht="27.75" customHeight="1" thickBot="1" x14ac:dyDescent="0.25">
      <c r="A38" s="25" t="s">
        <v>36</v>
      </c>
      <c r="B38" s="30" t="s">
        <v>8</v>
      </c>
      <c r="C38" s="31"/>
      <c r="D38" s="31"/>
      <c r="E38" s="21" t="s">
        <v>7</v>
      </c>
      <c r="F38" s="17">
        <f>F36+F37</f>
        <v>0</v>
      </c>
    </row>
    <row r="39" spans="1:7" s="9" customFormat="1" ht="21" customHeight="1" x14ac:dyDescent="0.2">
      <c r="A39" s="26" t="s">
        <v>37</v>
      </c>
      <c r="B39" s="47" t="s">
        <v>21</v>
      </c>
      <c r="C39" s="48"/>
      <c r="D39" s="48"/>
      <c r="E39" s="48"/>
      <c r="F39" s="49"/>
      <c r="G39" s="2"/>
    </row>
    <row r="40" spans="1:7" s="10" customFormat="1" ht="142.5" customHeight="1" thickBot="1" x14ac:dyDescent="0.25">
      <c r="A40" s="71"/>
      <c r="B40" s="72"/>
      <c r="C40" s="72"/>
      <c r="D40" s="72"/>
      <c r="E40" s="72"/>
      <c r="F40" s="73"/>
    </row>
  </sheetData>
  <sheetProtection algorithmName="SHA-512" hashValue="uVxtStUHqZgGVktJJXX07eC2wIdKkJjtdAgbNgzZ1AwCeACkfpUqkxAIugmuN7NKngUJ/mEAdDTVPveAw/MdIA==" saltValue="rgPPqG36aEmcSA+DjDgicw==" spinCount="100000" sheet="1" selectLockedCells="1"/>
  <mergeCells count="31">
    <mergeCell ref="B20:D20"/>
    <mergeCell ref="E19:F19"/>
    <mergeCell ref="B25:D25"/>
    <mergeCell ref="E27:F27"/>
    <mergeCell ref="B27:C27"/>
    <mergeCell ref="B22:D22"/>
    <mergeCell ref="B23:D23"/>
    <mergeCell ref="B24:D24"/>
    <mergeCell ref="E22:F22"/>
    <mergeCell ref="E23:F23"/>
    <mergeCell ref="E24:F24"/>
    <mergeCell ref="E1:F1"/>
    <mergeCell ref="A1:D2"/>
    <mergeCell ref="A4:B4"/>
    <mergeCell ref="A6:F6"/>
    <mergeCell ref="C4:F4"/>
    <mergeCell ref="C3:F3"/>
    <mergeCell ref="B9:C9"/>
    <mergeCell ref="B10:C10"/>
    <mergeCell ref="B18:C18"/>
    <mergeCell ref="A40:F40"/>
    <mergeCell ref="B30:D30"/>
    <mergeCell ref="E30:F30"/>
    <mergeCell ref="B28:C28"/>
    <mergeCell ref="E28:F28"/>
    <mergeCell ref="B29:C29"/>
    <mergeCell ref="E29:F29"/>
    <mergeCell ref="E20:F20"/>
    <mergeCell ref="E21:F21"/>
    <mergeCell ref="E25:F25"/>
    <mergeCell ref="B34:C34"/>
  </mergeCells>
  <phoneticPr fontId="0" type="noConversion"/>
  <printOptions horizontalCentered="1"/>
  <pageMargins left="0.19685039370078741" right="0.19685039370078741" top="0.39370078740157483" bottom="0.39370078740157483" header="0.19685039370078741" footer="0.19685039370078741"/>
  <pageSetup paperSize="8" fitToWidth="0" orientation="portrait" copies="4" r:id="rId1"/>
  <headerFooter alignWithMargins="0">
    <oddFooter>&amp;L&amp;8&lt;&amp;F&gt;&amp;C&amp;8Funke Management + Bauberatung
Prager Str. 60,  04317 Leipzig&amp;R Seite &amp;P von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3" baseType="lpstr">
      <vt:lpstr>Honorardatenblatt</vt:lpstr>
      <vt:lpstr>Honorardatenblatt!Druckbereich</vt:lpstr>
      <vt:lpstr>Honorardatenblatt!Drucktitel</vt:lpstr>
    </vt:vector>
  </TitlesOfParts>
  <Company>FMB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huelsut</dc:creator>
  <cp:lastModifiedBy>Steffen Funke</cp:lastModifiedBy>
  <cp:lastPrinted>2024-10-04T13:40:47Z</cp:lastPrinted>
  <dcterms:created xsi:type="dcterms:W3CDTF">2011-08-17T11:10:42Z</dcterms:created>
  <dcterms:modified xsi:type="dcterms:W3CDTF">2024-10-04T13:44:13Z</dcterms:modified>
</cp:coreProperties>
</file>