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autoCompressPictures="0"/>
  <mc:AlternateContent xmlns:mc="http://schemas.openxmlformats.org/markup-compatibility/2006">
    <mc:Choice Requires="x15">
      <x15ac:absPath xmlns:x15ac="http://schemas.microsoft.com/office/spreadsheetml/2010/11/ac" url="M:\03_VgV-Projekte\VgV_Karlshuld_Mehrzweckhalle\4_ELT  (off. Verf.)\2 Auftragsbekanntmachung_Angebotsaufford\"/>
    </mc:Choice>
  </mc:AlternateContent>
  <xr:revisionPtr revIDLastSave="0" documentId="13_ncr:1_{46CEEC58-311F-4AC5-81B3-EC19A1A499D9}" xr6:coauthVersionLast="47" xr6:coauthVersionMax="47" xr10:uidLastSave="{00000000-0000-0000-0000-000000000000}"/>
  <bookViews>
    <workbookView xWindow="25620" yWindow="0" windowWidth="25980" windowHeight="20970" xr2:uid="{DA8828B7-7EEB-47C8-89EE-A4E71E3CABCA}"/>
  </bookViews>
  <sheets>
    <sheet name="TN-Antrag" sheetId="2" r:id="rId1"/>
  </sheets>
  <definedNames>
    <definedName name="AG">'TN-Antrag'!$D$13</definedName>
    <definedName name="Anl_1_001">'TN-Antrag'!$F$791</definedName>
    <definedName name="Anl_1_002">'TN-Antrag'!$F$794</definedName>
    <definedName name="Anl_1_003">'TN-Antrag'!$F$797</definedName>
    <definedName name="Anl_1_004">'TN-Antrag'!$F$814</definedName>
    <definedName name="Anl_1_Ort_Datum">'TN-Antrag'!$D$809</definedName>
    <definedName name="Anl_2_ausgewiesen">'TN-Antrag'!$F$841</definedName>
    <definedName name="Anl_2_Dienststelle">'TN-Antrag'!$F$869</definedName>
    <definedName name="Anl_2_erschienen">'TN-Antrag'!$L$827</definedName>
    <definedName name="Anl_2_GebDatum">'TN-Antrag'!$F$837</definedName>
    <definedName name="Anl_2_GebOrt">'TN-Antrag'!$F$839</definedName>
    <definedName name="Anl_2_Name">'TN-Antrag'!$F$835</definedName>
    <definedName name="Anl_2_OrtDatum">'TN-Antrag'!$D$869</definedName>
    <definedName name="Anl_2_tätig_für">'TN-Antrag'!$F$843</definedName>
    <definedName name="Anl_2_Viko">'TN-Antrag'!$L$829</definedName>
    <definedName name="Bauvorhaben">'TN-Antrag'!$D$14</definedName>
    <definedName name="_xlnm.Print_Area" localSheetId="0">'TN-Antrag'!$B$7:$N$873</definedName>
    <definedName name="Leistungsbild">'TN-Antrag'!$D$15</definedName>
    <definedName name="Leistungsbild_kurz">'TN-Antrag'!$P$15</definedName>
    <definedName name="Leistungsphasen">'TN-Antrag'!$D$31</definedName>
    <definedName name="T0_01" localSheetId="0">'TN-Antrag'!$F$70</definedName>
    <definedName name="T0_02" localSheetId="0">'TN-Antrag'!$F$72</definedName>
    <definedName name="T0_03" localSheetId="0">'TN-Antrag'!$F$74</definedName>
    <definedName name="T0_04" localSheetId="0">'TN-Antrag'!$F$76</definedName>
    <definedName name="T0_05" localSheetId="0">'TN-Antrag'!$F$78</definedName>
    <definedName name="T0_06" localSheetId="0">'TN-Antrag'!$F$80</definedName>
    <definedName name="T0_07" localSheetId="0">'TN-Antrag'!$F$82</definedName>
    <definedName name="T0_08" localSheetId="0">'TN-Antrag'!$F$84</definedName>
    <definedName name="T0_09" localSheetId="0">'TN-Antrag'!$F$87</definedName>
    <definedName name="T0_10" localSheetId="0">'TN-Antrag'!$F$91</definedName>
    <definedName name="T0_11" localSheetId="0">'TN-Antrag'!$F$93</definedName>
    <definedName name="T0_12" localSheetId="0">'TN-Antrag'!$F$97</definedName>
    <definedName name="T0_13" localSheetId="0">'TN-Antrag'!$F$99</definedName>
    <definedName name="T0_14" localSheetId="0">'TN-Antrag'!$F$101</definedName>
    <definedName name="T0_15" localSheetId="0">'TN-Antrag'!$F$103</definedName>
    <definedName name="T0_16" localSheetId="0">'TN-Antrag'!$F$106</definedName>
    <definedName name="T0_17" localSheetId="0">'TN-Antrag'!$F$110</definedName>
    <definedName name="T0_18" localSheetId="0">'TN-Antrag'!$F$113</definedName>
    <definedName name="T1_01" localSheetId="0">'TN-Antrag'!$F$122</definedName>
    <definedName name="T1_02" localSheetId="0">'TN-Antrag'!$F$125</definedName>
    <definedName name="T1_03" localSheetId="0">'TN-Antrag'!$F$127</definedName>
    <definedName name="T1_04" localSheetId="0">'TN-Antrag'!$F$129</definedName>
    <definedName name="T1_05" localSheetId="0">'TN-Antrag'!$F$131</definedName>
    <definedName name="T1_06" localSheetId="0">'TN-Antrag'!$F$133</definedName>
    <definedName name="T1_07" localSheetId="0">'TN-Antrag'!$F$135</definedName>
    <definedName name="T1_08" localSheetId="0">'TN-Antrag'!$F$137</definedName>
    <definedName name="T1_09" localSheetId="0">'TN-Antrag'!$F$139</definedName>
    <definedName name="T1_10" localSheetId="0">'TN-Antrag'!$F$141</definedName>
    <definedName name="T1_11" localSheetId="0">'TN-Antrag'!$F$143</definedName>
    <definedName name="T1_12" localSheetId="0">'TN-Antrag'!$F$145</definedName>
    <definedName name="T1_13" localSheetId="0">'TN-Antrag'!$F$147</definedName>
    <definedName name="T1_14" localSheetId="0">'TN-Antrag'!$F$149</definedName>
    <definedName name="T1_15" localSheetId="0">'TN-Antrag'!$F$152</definedName>
    <definedName name="T1_16" localSheetId="0">'TN-Antrag'!$F$156</definedName>
    <definedName name="T1_17" localSheetId="0">'TN-Antrag'!$F$158</definedName>
    <definedName name="T1_18" localSheetId="0">'TN-Antrag'!$I$160</definedName>
    <definedName name="T1_19" localSheetId="0">'TN-Antrag'!$M$160</definedName>
    <definedName name="T1_20" localSheetId="0">'TN-Antrag'!$I$162</definedName>
    <definedName name="T1_21" localSheetId="0">'TN-Antrag'!$F$163</definedName>
    <definedName name="T1_22" localSheetId="0">'TN-Antrag'!$F$165</definedName>
    <definedName name="T1_23" localSheetId="0">'TN-Antrag'!$I$167</definedName>
    <definedName name="T1_24" localSheetId="0">'TN-Antrag'!$M$167</definedName>
    <definedName name="T1_25" localSheetId="0">'TN-Antrag'!$I$169</definedName>
    <definedName name="T1_26" localSheetId="0">'TN-Antrag'!$F$172</definedName>
    <definedName name="T1_27" localSheetId="0">'TN-Antrag'!$F$174</definedName>
    <definedName name="T1_28" localSheetId="0">'TN-Antrag'!$I$176</definedName>
    <definedName name="T1_29" localSheetId="0">'TN-Antrag'!$F$178</definedName>
    <definedName name="T1_30" localSheetId="0">'TN-Antrag'!$F$182</definedName>
    <definedName name="T1_31" localSheetId="0">'TN-Antrag'!$I$184</definedName>
    <definedName name="T1_32" localSheetId="0">'TN-Antrag'!$F$186</definedName>
    <definedName name="T1_33" localSheetId="0">'TN-Antrag'!$F$188</definedName>
    <definedName name="T1_34" localSheetId="0">'TN-Antrag'!$I$190</definedName>
    <definedName name="T1_35" localSheetId="0">'TN-Antrag'!$G$193</definedName>
    <definedName name="T1_36" localSheetId="0">'TN-Antrag'!$M$193</definedName>
    <definedName name="T1_37" localSheetId="0">'TN-Antrag'!$G$195</definedName>
    <definedName name="T1_38" localSheetId="0">'TN-Antrag'!$M$195</definedName>
    <definedName name="T1_39" localSheetId="0">'TN-Antrag'!$G$197</definedName>
    <definedName name="T1_40" localSheetId="0">'TN-Antrag'!$M$197</definedName>
    <definedName name="T1_41" localSheetId="0">'TN-Antrag'!$F$199</definedName>
    <definedName name="T1_42" localSheetId="0">'TN-Antrag'!$G$203</definedName>
    <definedName name="T1_43" localSheetId="0">'TN-Antrag'!$F$206</definedName>
    <definedName name="T1_44" localSheetId="0">'TN-Antrag'!$F$209</definedName>
    <definedName name="T1_45" localSheetId="0">'TN-Antrag'!$F$211</definedName>
    <definedName name="T1_46" localSheetId="0">'TN-Antrag'!#REF!</definedName>
    <definedName name="T1_47" localSheetId="0">'TN-Antrag'!#REF!</definedName>
    <definedName name="T1_48" localSheetId="0">'TN-Antrag'!#REF!</definedName>
    <definedName name="T1_49" localSheetId="0">'TN-Antrag'!#REF!</definedName>
    <definedName name="T1_50" localSheetId="0">'TN-Antrag'!#REF!</definedName>
    <definedName name="T1_51" localSheetId="0">'TN-Antrag'!#REF!</definedName>
    <definedName name="T1_52" localSheetId="0">'TN-Antrag'!#REF!</definedName>
    <definedName name="T1_53" localSheetId="0">'TN-Antrag'!#REF!</definedName>
    <definedName name="T1_54" localSheetId="0">'TN-Antrag'!$F$236</definedName>
    <definedName name="T1_55" localSheetId="0">'TN-Antrag'!$F$246</definedName>
    <definedName name="T1_56">'TN-Antrag'!$F$253</definedName>
    <definedName name="T1_57">'TN-Antrag'!$F$269</definedName>
    <definedName name="T1_58">'TN-Antrag'!$F$276</definedName>
    <definedName name="T1_NU1_Leistung">'TN-Antrag'!$G$219</definedName>
    <definedName name="T1_NU1_Name">'TN-Antrag'!$G$215</definedName>
    <definedName name="T1_NU1_Ort">'TN-Antrag'!$N$217</definedName>
    <definedName name="T1_NU1_PLZ">'TN-Antrag'!$M$217</definedName>
    <definedName name="T1_NU1_Straße">'TN-Antrag'!$G$217</definedName>
    <definedName name="T1_NU2_Leistung">'TN-Antrag'!$G$226</definedName>
    <definedName name="T1_NU2_Name">'TN-Antrag'!$G$222</definedName>
    <definedName name="T1_NU2_Ort">'TN-Antrag'!$N$224</definedName>
    <definedName name="T1_NU2_PLZ">'TN-Antrag'!$M$224</definedName>
    <definedName name="T1_NU2_Straße">'TN-Antrag'!$G$224</definedName>
    <definedName name="T1_NU3_Leistung">'TN-Antrag'!$G$233</definedName>
    <definedName name="T1_NU3_Name">'TN-Antrag'!$G$229</definedName>
    <definedName name="T1_NU3_Ort">'TN-Antrag'!$N$231</definedName>
    <definedName name="T1_NU3_PLZ">'TN-Antrag'!$M$231</definedName>
    <definedName name="T1_NU3_Straße">'TN-Antrag'!$G$231</definedName>
    <definedName name="T1b_01" localSheetId="0">'TN-Antrag'!$F$286</definedName>
    <definedName name="T1b_02" localSheetId="0">'TN-Antrag'!$F$289</definedName>
    <definedName name="T1b_03" localSheetId="0">'TN-Antrag'!$F$291</definedName>
    <definedName name="T1b_04" localSheetId="0">'TN-Antrag'!$F$293</definedName>
    <definedName name="T1b_05" localSheetId="0">'TN-Antrag'!$F$295</definedName>
    <definedName name="T1b_06" localSheetId="0">'TN-Antrag'!$F$297</definedName>
    <definedName name="T1b_07" localSheetId="0">'TN-Antrag'!$F$299</definedName>
    <definedName name="T1b_08" localSheetId="0">'TN-Antrag'!$F$301</definedName>
    <definedName name="T1b_09" localSheetId="0">'TN-Antrag'!$F$303</definedName>
    <definedName name="T1b_10" localSheetId="0">'TN-Antrag'!$F$305</definedName>
    <definedName name="T1b_11" localSheetId="0">'TN-Antrag'!$F$307</definedName>
    <definedName name="T1b_12" localSheetId="0">'TN-Antrag'!$F$309</definedName>
    <definedName name="T1b_13" localSheetId="0">'TN-Antrag'!$F$311</definedName>
    <definedName name="T1b_14" localSheetId="0">'TN-Antrag'!$F$313</definedName>
    <definedName name="T1b_15" localSheetId="0">'TN-Antrag'!$F$316</definedName>
    <definedName name="T1b_16" localSheetId="0">'TN-Antrag'!$F$320</definedName>
    <definedName name="T1b_17" localSheetId="0">'TN-Antrag'!$F$322</definedName>
    <definedName name="T1b_18" localSheetId="0">'TN-Antrag'!$I$323</definedName>
    <definedName name="T1b_19" localSheetId="0">'TN-Antrag'!$M$323</definedName>
    <definedName name="T1b_20" localSheetId="0">'TN-Antrag'!$I$325</definedName>
    <definedName name="T1b_21" localSheetId="0">'TN-Antrag'!$F$327</definedName>
    <definedName name="T1b_22" localSheetId="0">'TN-Antrag'!$F$329</definedName>
    <definedName name="T1b_23" localSheetId="0">'TN-Antrag'!$I$330</definedName>
    <definedName name="T1b_24" localSheetId="0">'TN-Antrag'!$M$330</definedName>
    <definedName name="T1b_25" localSheetId="0">'TN-Antrag'!$I$332</definedName>
    <definedName name="T1b_26" localSheetId="0">'TN-Antrag'!$F$335</definedName>
    <definedName name="T1b_27" localSheetId="0">'TN-Antrag'!$F$337</definedName>
    <definedName name="T1b_28" localSheetId="0">'TN-Antrag'!$I$339</definedName>
    <definedName name="T1b_29" localSheetId="0">'TN-Antrag'!$F$341</definedName>
    <definedName name="T1b_30" localSheetId="0">'TN-Antrag'!$F$345</definedName>
    <definedName name="T1b_31" localSheetId="0">'TN-Antrag'!$I$347</definedName>
    <definedName name="T1b_32" localSheetId="0">'TN-Antrag'!$F$349</definedName>
    <definedName name="T1b_33" localSheetId="0">'TN-Antrag'!$F$351</definedName>
    <definedName name="T1b_34" localSheetId="0">'TN-Antrag'!$I$351</definedName>
    <definedName name="T1b_35" localSheetId="0">'TN-Antrag'!$G$355</definedName>
    <definedName name="T1b_36" localSheetId="0">'TN-Antrag'!$M$355</definedName>
    <definedName name="T1b_37" localSheetId="0">'TN-Antrag'!$G$357</definedName>
    <definedName name="T1b_38" localSheetId="0">'TN-Antrag'!$M$357</definedName>
    <definedName name="T1b_39" localSheetId="0">'TN-Antrag'!$G$359</definedName>
    <definedName name="T1b_40" localSheetId="0">'TN-Antrag'!$M$359</definedName>
    <definedName name="T1b_41" localSheetId="0">'TN-Antrag'!$F$361</definedName>
    <definedName name="T1b_42" localSheetId="0">'TN-Antrag'!$G$365</definedName>
    <definedName name="T1b_43" localSheetId="0">'TN-Antrag'!$F$368</definedName>
    <definedName name="T1b_44" localSheetId="0">'TN-Antrag'!$F$371</definedName>
    <definedName name="T1b_45" localSheetId="0">'TN-Antrag'!$F$373</definedName>
    <definedName name="T1b_54" localSheetId="0">'TN-Antrag'!$F$398</definedName>
    <definedName name="T1b_55" localSheetId="0">'TN-Antrag'!$F$408</definedName>
    <definedName name="T1b_56">'TN-Antrag'!$F$415</definedName>
    <definedName name="T1b_57">'TN-Antrag'!$F$431</definedName>
    <definedName name="T1b_58">'TN-Antrag'!$F$438</definedName>
    <definedName name="T1b_NU1_Leistung">'TN-Antrag'!$G$381</definedName>
    <definedName name="T1b_NU1_Name">'TN-Antrag'!$G$377</definedName>
    <definedName name="T1b_NU1_Ort">'TN-Antrag'!$N$379</definedName>
    <definedName name="T1b_NU1_PLZ">'TN-Antrag'!$M$379</definedName>
    <definedName name="T1b_NU1_Straße">'TN-Antrag'!$G$379</definedName>
    <definedName name="T1b_NU2_Leistung">'TN-Antrag'!$G$388</definedName>
    <definedName name="T1b_NU2_Name">'TN-Antrag'!$G$384</definedName>
    <definedName name="T1b_NU2_Ort">'TN-Antrag'!$N$386</definedName>
    <definedName name="T1b_NU2_PLZ">'TN-Antrag'!$M$386</definedName>
    <definedName name="T1b_NU2_Straße">'TN-Antrag'!$G$386</definedName>
    <definedName name="T1b_NU3_Leistung">'TN-Antrag'!$G$395</definedName>
    <definedName name="T1b_NU3_Name">'TN-Antrag'!$G$391</definedName>
    <definedName name="T1b_NU3_Ort">'TN-Antrag'!$N$393</definedName>
    <definedName name="T1b_NU3_PLZ">'TN-Antrag'!$M$393</definedName>
    <definedName name="T1b_NU3_Straße">'TN-Antrag'!$G$393</definedName>
    <definedName name="T2_01" localSheetId="0">'TN-Antrag'!$I$452</definedName>
    <definedName name="T2_02" localSheetId="0">'TN-Antrag'!$K$452</definedName>
    <definedName name="T2_03" localSheetId="0">'TN-Antrag'!$M$452</definedName>
    <definedName name="T2_04" localSheetId="0">'TN-Antrag'!$N$452</definedName>
    <definedName name="T2_05" localSheetId="0">'TN-Antrag'!$I$457</definedName>
    <definedName name="T2_06" localSheetId="0">'TN-Antrag'!$K$457</definedName>
    <definedName name="T2_07" localSheetId="0">'TN-Antrag'!$M$457</definedName>
    <definedName name="T2_08" localSheetId="0">'TN-Antrag'!$N$457</definedName>
    <definedName name="T2_09" localSheetId="0">'TN-Antrag'!$I$460</definedName>
    <definedName name="T2_10" localSheetId="0">'TN-Antrag'!$K$460</definedName>
    <definedName name="T2_11" localSheetId="0">'TN-Antrag'!$M$460</definedName>
    <definedName name="T2_12" localSheetId="0">'TN-Antrag'!$N$460</definedName>
    <definedName name="T2_13" localSheetId="0">'TN-Antrag'!$N$463</definedName>
    <definedName name="T2_14">'TN-Antrag'!$F$465</definedName>
    <definedName name="T2_15" localSheetId="0">'TN-Antrag'!$F$470</definedName>
    <definedName name="T2_Gesamtumsatz2_01">'TN-Antrag'!#REF!</definedName>
    <definedName name="T2_Gesamtumsatz2_02">'TN-Antrag'!#REF!</definedName>
    <definedName name="T2_Gesamtumsatz2_03">'TN-Antrag'!#REF!</definedName>
    <definedName name="T2_Gesamtumsatz2_04">'TN-Antrag'!#REF!</definedName>
    <definedName name="T2_Gesamtumsatz2_05">'TN-Antrag'!#REF!</definedName>
    <definedName name="T2_Gesamtumsatz2_06">'TN-Antrag'!#REF!</definedName>
    <definedName name="T2_Gesamtumsatz2_07">'TN-Antrag'!#REF!</definedName>
    <definedName name="T2_Gesamtumsatz2_08">'TN-Antrag'!#REF!</definedName>
    <definedName name="T2_Gesamtumsatz2_09">'TN-Antrag'!#REF!</definedName>
    <definedName name="T2_Gesamtumsatz2_10">'TN-Antrag'!#REF!</definedName>
    <definedName name="T2_Gesamtumsatz2_11">'TN-Antrag'!#REF!</definedName>
    <definedName name="T2_Gesamtumsatz2_12">'TN-Antrag'!#REF!</definedName>
    <definedName name="T2_Gesamtumsatz2_13">'TN-Antrag'!#REF!</definedName>
    <definedName name="T3_01" localSheetId="0">'TN-Antrag'!$I$497</definedName>
    <definedName name="T3_02" localSheetId="0">'TN-Antrag'!$K$497</definedName>
    <definedName name="T3_03" localSheetId="0">'TN-Antrag'!$M$497</definedName>
    <definedName name="T3_04" localSheetId="0">'TN-Antrag'!$N$497</definedName>
    <definedName name="T3_05" localSheetId="0">'TN-Antrag'!$I$502</definedName>
    <definedName name="T3_06" localSheetId="0">'TN-Antrag'!$K$502</definedName>
    <definedName name="T3_07" localSheetId="0">'TN-Antrag'!$M$502</definedName>
    <definedName name="T3_08" localSheetId="0">'TN-Antrag'!$N$502</definedName>
    <definedName name="T3_09" localSheetId="0">'TN-Antrag'!$I$505</definedName>
    <definedName name="T3_10" localSheetId="0">'TN-Antrag'!$K$505</definedName>
    <definedName name="T3_11" localSheetId="0">'TN-Antrag'!$M$505</definedName>
    <definedName name="T3_12" localSheetId="0">'TN-Antrag'!$N$505</definedName>
    <definedName name="T3_13" localSheetId="0">'TN-Antrag'!$N$508</definedName>
    <definedName name="T3_AnzahlMA2_01">'TN-Antrag'!#REF!</definedName>
    <definedName name="T3_AnzahlMA2_02">'TN-Antrag'!#REF!</definedName>
    <definedName name="T3_AnzahlMA2_03">'TN-Antrag'!#REF!</definedName>
    <definedName name="T3_AnzahlMA2_04">'TN-Antrag'!#REF!</definedName>
    <definedName name="T3_AnzahlMA2_05">'TN-Antrag'!#REF!</definedName>
    <definedName name="T3_AnzahlMA2_06">'TN-Antrag'!#REF!</definedName>
    <definedName name="T3_AnzahlMA2_07">'TN-Antrag'!#REF!</definedName>
    <definedName name="T3_AnzahlMA2_08">'TN-Antrag'!#REF!</definedName>
    <definedName name="T3_AnzahlMA2_09">'TN-Antrag'!#REF!</definedName>
    <definedName name="T3_AnzahlMA2_10">'TN-Antrag'!#REF!</definedName>
    <definedName name="T3_AnzahlMA2_11">'TN-Antrag'!#REF!</definedName>
    <definedName name="T3_AnzahlMA2_12">'TN-Antrag'!#REF!</definedName>
    <definedName name="T3_AnzahlMA2_13">'TN-Antrag'!#REF!</definedName>
    <definedName name="T3_Berufserfahrung">'TN-Antrag'!$F$564</definedName>
    <definedName name="T3_Berufserfahrung2">'TN-Antrag'!#REF!</definedName>
    <definedName name="T3_Berufsqualifikation">'TN-Antrag'!$F$556</definedName>
    <definedName name="T3_Berufsqualifikation2">'TN-Antrag'!#REF!</definedName>
    <definedName name="T3_MA1_Fest">'TN-Antrag'!$F$512</definedName>
    <definedName name="T3_MA1_Name_Quali">'TN-Antrag'!$F$510</definedName>
    <definedName name="T3_MA10_Fest">'TN-Antrag'!#REF!</definedName>
    <definedName name="T3_MA10_Name_Quali">'TN-Antrag'!#REF!</definedName>
    <definedName name="T3_MA11_Fest">'TN-Antrag'!#REF!</definedName>
    <definedName name="T3_MA11_Name_Quali">'TN-Antrag'!#REF!</definedName>
    <definedName name="T3_MA12_Fest">'TN-Antrag'!#REF!</definedName>
    <definedName name="T3_MA12_Name_Quali">'TN-Antrag'!#REF!</definedName>
    <definedName name="T3_MA2_Fest">'TN-Antrag'!$F$517</definedName>
    <definedName name="T3_MA2_Name_Quali">'TN-Antrag'!$F$515</definedName>
    <definedName name="T3_MA3_Fest">'TN-Antrag'!#REF!</definedName>
    <definedName name="T3_MA3_Name_Quali">'TN-Antrag'!#REF!</definedName>
    <definedName name="T3_MA4_Fest">'TN-Antrag'!#REF!</definedName>
    <definedName name="T3_MA4_Name_Quali">'TN-Antrag'!#REF!</definedName>
    <definedName name="T3_MA5_Fest">'TN-Antrag'!#REF!</definedName>
    <definedName name="T3_MA5_Name_Quali">'TN-Antrag'!#REF!</definedName>
    <definedName name="T3_MA6_Fest">'TN-Antrag'!#REF!</definedName>
    <definedName name="T3_MA6_Name_Quali">'TN-Antrag'!#REF!</definedName>
    <definedName name="T3_MA7_Fest">'TN-Antrag'!#REF!</definedName>
    <definedName name="T3_MA7_Name_Quali">'TN-Antrag'!#REF!</definedName>
    <definedName name="T3_MA8_Fest">'TN-Antrag'!#REF!</definedName>
    <definedName name="T3_MA8_Name_Quali">'TN-Antrag'!#REF!</definedName>
    <definedName name="T3_MA9_Fest">'TN-Antrag'!#REF!</definedName>
    <definedName name="T3_MA9_Name_Quali">'TN-Antrag'!#REF!</definedName>
    <definedName name="T3_weitereMA01_Fest">'TN-Antrag'!$F$522</definedName>
    <definedName name="T3_weitereMA01_Name_Quali">'TN-Antrag'!$F$520</definedName>
    <definedName name="T3_weitereMA02_Fest">'TN-Antrag'!$F$527</definedName>
    <definedName name="T3_weitereMA02_Name_Quali">'TN-Antrag'!$F$525</definedName>
    <definedName name="T3_weitereMA03_Fest">'TN-Antrag'!$F$532</definedName>
    <definedName name="T3_weitereMA03_Name_Quali">'TN-Antrag'!$F$530</definedName>
    <definedName name="T3_weitereMA04_Fest">'TN-Antrag'!$F$537</definedName>
    <definedName name="T3_weitereMA04_Name_Quali">'TN-Antrag'!$F$535</definedName>
    <definedName name="T3_weitereMA05_Fest">'TN-Antrag'!$F$542</definedName>
    <definedName name="T3_weitereMA05_Name_Quali">'TN-Antrag'!$F$540</definedName>
    <definedName name="T3_weitereMA06_Fest">'TN-Antrag'!$F$547</definedName>
    <definedName name="T3_weitereMA06_Name_Quali">'TN-Antrag'!$F$545</definedName>
    <definedName name="T4_Ref1_001" localSheetId="0">'TN-Antrag'!$F$572</definedName>
    <definedName name="T4_Ref1_002" localSheetId="0">'TN-Antrag'!$F$574</definedName>
    <definedName name="T4_Ref1_003" localSheetId="0">'TN-Antrag'!$F$576</definedName>
    <definedName name="T4_Ref1_004" localSheetId="0">'TN-Antrag'!$F$578</definedName>
    <definedName name="T4_Ref1_005" localSheetId="0">'TN-Antrag'!$F$580</definedName>
    <definedName name="T4_Ref1_006" localSheetId="0">'TN-Antrag'!$F$582</definedName>
    <definedName name="T4_Ref1_007" localSheetId="0">'TN-Antrag'!$F$584</definedName>
    <definedName name="T4_Ref1_008" localSheetId="0">'TN-Antrag'!$F$586</definedName>
    <definedName name="T4_Ref1_Abfrage01_Erl">'TN-Antrag'!$J$631</definedName>
    <definedName name="T4_Ref1_Abfrage01_Erl2">'TN-Antrag'!$J$632</definedName>
    <definedName name="T4_Ref1_Abfrage01_ja">'TN-Antrag'!$F$631</definedName>
    <definedName name="T4_Ref1_Abfrage01_nein">'TN-Antrag'!$H$631</definedName>
    <definedName name="T4_Ref1_Abfrage02_Erl">'TN-Antrag'!$J$635</definedName>
    <definedName name="T4_Ref1_Abfrage02_Erl2">'TN-Antrag'!$J$636</definedName>
    <definedName name="T4_Ref1_Abfrage02_ja">'TN-Antrag'!$F$635</definedName>
    <definedName name="T4_Ref1_Abfrage02_nein">'TN-Antrag'!$H$635</definedName>
    <definedName name="T4_Ref1_Abfrage03_Erl">'TN-Antrag'!#REF!</definedName>
    <definedName name="T4_Ref1_Abfrage03_Erl2">'TN-Antrag'!#REF!</definedName>
    <definedName name="T4_Ref1_Abfrage03_ja">'TN-Antrag'!#REF!</definedName>
    <definedName name="T4_Ref1_Abfrage03_nein">'TN-Antrag'!#REF!</definedName>
    <definedName name="T4_Ref1_Abfrage04_Erl">'TN-Antrag'!#REF!</definedName>
    <definedName name="T4_Ref1_Abfrage04_Erl2">'TN-Antrag'!#REF!</definedName>
    <definedName name="T4_Ref1_Abfrage04_ja">'TN-Antrag'!#REF!</definedName>
    <definedName name="T4_Ref1_Abfrage04_nein">'TN-Antrag'!#REF!</definedName>
    <definedName name="T4_Ref1_AbfrageMulti01_Erl">'TN-Antrag'!#REF!</definedName>
    <definedName name="T4_Ref1_AbfrageMulti01_Opt1">'TN-Antrag'!#REF!</definedName>
    <definedName name="T4_Ref1_AbfrageMulti01_Opt2">'TN-Antrag'!#REF!</definedName>
    <definedName name="T4_Ref1_AbfrageMulti01_Opt3">'TN-Antrag'!#REF!</definedName>
    <definedName name="T4_Ref1_AbfrageMulti01_Opt4">'TN-Antrag'!#REF!</definedName>
    <definedName name="T4_Ref1_AbfrageMulti02_Erl">'TN-Antrag'!$F$642</definedName>
    <definedName name="T4_Ref1_AbfrageMulti02_Opt1">'TN-Antrag'!#REF!</definedName>
    <definedName name="T4_Ref1_AbfrageMulti02_Opt2">'TN-Antrag'!#REF!</definedName>
    <definedName name="T4_Ref1_AbfrageMulti02_Opt3">'TN-Antrag'!#REF!</definedName>
    <definedName name="T4_Ref1_AbfrageMulti02_Opt4">'TN-Antrag'!#REF!</definedName>
    <definedName name="T4_Ref1_Abschluss">'TN-Antrag'!$F$591</definedName>
    <definedName name="T4_Ref1_AG_Anschrift" localSheetId="0">'TN-Antrag'!$F$647</definedName>
    <definedName name="T4_Ref1_AG_Ansprechpartner" localSheetId="0">'TN-Antrag'!$F$651</definedName>
    <definedName name="T4_Ref1_AG_Name" localSheetId="0">'TN-Antrag'!$F$645</definedName>
    <definedName name="T4_Ref1_AG_Telefon" localSheetId="0">'TN-Antrag'!$F$649</definedName>
    <definedName name="T4_Ref1_ALGsEinzeln_ALG1_beauftragt">'TN-Antrag'!#REF!</definedName>
    <definedName name="T4_Ref1_ALGsEinzeln_ALG1_erbracht">'TN-Antrag'!#REF!</definedName>
    <definedName name="T4_Ref1_ALGsEinzeln_ALG2_beauftragt">'TN-Antrag'!#REF!</definedName>
    <definedName name="T4_Ref1_ALGsEinzeln_ALG2_erbracht">'TN-Antrag'!#REF!</definedName>
    <definedName name="T4_Ref1_ALGsEinzeln_ALG3_beauftragt">'TN-Antrag'!#REF!</definedName>
    <definedName name="T4_Ref1_ALGsEinzeln_ALG3_erbracht">'TN-Antrag'!#REF!</definedName>
    <definedName name="T4_Ref1_ALGsEinzeln_ALG4_beauftragt">'TN-Antrag'!$F$610</definedName>
    <definedName name="T4_Ref1_ALGsEinzeln_ALG4_erbracht">'TN-Antrag'!$F$613</definedName>
    <definedName name="T4_Ref1_ALGsEinzeln_ALG5_beauftragt">'TN-Antrag'!$H$610</definedName>
    <definedName name="T4_Ref1_ALGsEinzeln_ALG5_erbracht">'TN-Antrag'!$H$613</definedName>
    <definedName name="T4_Ref1_ALGsEinzeln_ALG6_beauftragt">'TN-Antrag'!$J$610</definedName>
    <definedName name="T4_Ref1_ALGsEinzeln_ALG6_erbracht">'TN-Antrag'!$J$613</definedName>
    <definedName name="T4_Ref1_ALGsEinzeln_ALG7_beauftragt">'TN-Antrag'!#REF!</definedName>
    <definedName name="T4_Ref1_ALGsEinzeln_ALG7_erbracht">'TN-Antrag'!#REF!</definedName>
    <definedName name="T4_Ref1_ALGsEinzeln_ALG8_beauftragt">'TN-Antrag'!#REF!</definedName>
    <definedName name="T4_Ref1_ALGsEinzeln_ALG8_erbracht">'TN-Antrag'!#REF!</definedName>
    <definedName name="T4_Ref1_ALGsEinzeln_ALGSieben_beauftragt">'TN-Antrag'!$L$610</definedName>
    <definedName name="T4_Ref1_ALGsEinzeln_ALGSieben_erbracht">'TN-Antrag'!$L$613</definedName>
    <definedName name="T4_Ref1_ALGsEinzeln_Erl">'TN-Antrag'!#REF!</definedName>
    <definedName name="T4_Ref1_ALGsEinzeln_Erl2">'TN-Antrag'!$F$616</definedName>
    <definedName name="T4_Ref1_ALGsZusammen_beauftragt_Erl">'TN-Antrag'!#REF!</definedName>
    <definedName name="T4_Ref1_ALGsZusammen_beauftragt_ja">'TN-Antrag'!#REF!</definedName>
    <definedName name="T4_Ref1_ALGsZusammen_beauftragt_nein">'TN-Antrag'!#REF!</definedName>
    <definedName name="T4_Ref1_ALGsZusammen_erbracht_Erl">'TN-Antrag'!#REF!</definedName>
    <definedName name="T4_Ref1_ALGsZusammen_erbracht_ja">'TN-Antrag'!#REF!</definedName>
    <definedName name="T4_Ref1_ALGsZusammen_erbracht_nein">'TN-Antrag'!#REF!</definedName>
    <definedName name="T4_Ref1_AnbauBestand_Erl">'TN-Antrag'!#REF!</definedName>
    <definedName name="T4_Ref1_AnbauBestand_ja">'TN-Antrag'!#REF!</definedName>
    <definedName name="T4_Ref1_AnbauBestand_nein">'TN-Antrag'!#REF!</definedName>
    <definedName name="T4_Ref1_Barrierefreiheit_Erl">'TN-Antrag'!$J$639</definedName>
    <definedName name="T4_Ref1_Barrierefreiheit_ja">'TN-Antrag'!$F$639</definedName>
    <definedName name="T4_Ref1_Barrierefreiheit_nein">'TN-Antrag'!$H$639</definedName>
    <definedName name="T4_Ref1_Bauvol">'TN-Antrag'!#REF!</definedName>
    <definedName name="T4_Ref1_Bauvol_410">'TN-Antrag'!#REF!</definedName>
    <definedName name="T4_Ref1_Bauvol_420">'TN-Antrag'!#REF!</definedName>
    <definedName name="T4_Ref1_Bauvol_430">'TN-Antrag'!#REF!</definedName>
    <definedName name="T4_Ref1_Bauvol_440">'TN-Antrag'!$H$593</definedName>
    <definedName name="T4_Ref1_Bauvol_450">'TN-Antrag'!$M$593</definedName>
    <definedName name="T4_Ref1_Bauvol_460">'TN-Antrag'!$H$597</definedName>
    <definedName name="T4_Ref1_Bauvol_470">'TN-Antrag'!#REF!</definedName>
    <definedName name="T4_Ref1_Bauvol_470_ELT">'TN-Antrag'!$M$597</definedName>
    <definedName name="T4_Ref1_Bauvol_480">'TN-Antrag'!#REF!</definedName>
    <definedName name="T4_Ref1_Bauvol_ELT_Erl">'TN-Antrag'!$F$599</definedName>
    <definedName name="T4_Ref1_Bauvol_Erl">'TN-Antrag'!#REF!</definedName>
    <definedName name="T4_Ref1_Bauvol_HLS_Erl">'TN-Antrag'!#REF!</definedName>
    <definedName name="T4_Ref1_Beginn">'TN-Antrag'!$F$589</definedName>
    <definedName name="T4_Ref1_betrieblGeb_Erl">'TN-Antrag'!#REF!</definedName>
    <definedName name="T4_Ref1_betrieblGeb_ja">'TN-Antrag'!#REF!</definedName>
    <definedName name="T4_Ref1_betrieblGeb_nein">'TN-Antrag'!#REF!</definedName>
    <definedName name="T4_Ref1_Brandschutz_Erl">'TN-Antrag'!#REF!</definedName>
    <definedName name="T4_Ref1_Brandschutz_ja">'TN-Antrag'!#REF!</definedName>
    <definedName name="T4_Ref1_Brandschutz_nein">'TN-Antrag'!#REF!</definedName>
    <definedName name="T4_Ref1_BSertüchtigung_Erl">'TN-Antrag'!#REF!</definedName>
    <definedName name="T4_Ref1_BSertüchtigung_ja">'TN-Antrag'!#REF!</definedName>
    <definedName name="T4_Ref1_BSertüchtigung_nein">'TN-Antrag'!#REF!</definedName>
    <definedName name="T4_Ref1_BüroVerw_Erl">'TN-Antrag'!#REF!</definedName>
    <definedName name="T4_Ref1_BüroVerw_ja">'TN-Antrag'!#REF!</definedName>
    <definedName name="T4_Ref1_BüroVerw_nein">'TN-Antrag'!#REF!</definedName>
    <definedName name="T4_Ref1_EinbauAufzug_Erl">'TN-Antrag'!#REF!</definedName>
    <definedName name="T4_Ref1_EinbauAufzug_ja">'TN-Antrag'!#REF!</definedName>
    <definedName name="T4_Ref1_EinbauAufzug_nein">'TN-Antrag'!#REF!</definedName>
    <definedName name="T4_Ref1_energSan_Erl">'TN-Antrag'!#REF!</definedName>
    <definedName name="T4_Ref1_energSan_ja">'TN-Antrag'!#REF!</definedName>
    <definedName name="T4_Ref1_energSan_nein">'TN-Antrag'!#REF!</definedName>
    <definedName name="T4_Ref1_ErschließungBaugebiet_Erl">'TN-Antrag'!#REF!</definedName>
    <definedName name="T4_Ref1_ErschließungBaugebiet_ja">'TN-Antrag'!#REF!</definedName>
    <definedName name="T4_Ref1_ErschließungBaugebiet_nein">'TN-Antrag'!#REF!</definedName>
    <definedName name="T4_Ref1_FördMittel_ja">'TN-Antrag'!$F$628</definedName>
    <definedName name="T4_Ref1_FördMittel_Name">'TN-Antrag'!$J$628</definedName>
    <definedName name="T4_Ref1_FördMittel_nein">'TN-Antrag'!$H$628</definedName>
    <definedName name="T4_Ref1_freieLüftung_Erl">'TN-Antrag'!#REF!</definedName>
    <definedName name="T4_Ref1_freieLüftung_ja">'TN-Antrag'!#REF!</definedName>
    <definedName name="T4_Ref1_freieLüftung_nein">'TN-Antrag'!#REF!</definedName>
    <definedName name="T4_Ref1_HandlungsberA_PS2_beauftragt">'TN-Antrag'!#REF!</definedName>
    <definedName name="T4_Ref1_HandlungsberA_PS2_erbracht">'TN-Antrag'!#REF!</definedName>
    <definedName name="T4_Ref1_HandlungsberA_PS3_beauftragt">'TN-Antrag'!#REF!</definedName>
    <definedName name="T4_Ref1_HandlungsberA_PS3_erbracht">'TN-Antrag'!#REF!</definedName>
    <definedName name="T4_Ref1_HandlungsberA_PS4_beauftragt">'TN-Antrag'!#REF!</definedName>
    <definedName name="T4_Ref1_HandlungsberA_PS4_erbracht">'TN-Antrag'!#REF!</definedName>
    <definedName name="T4_Ref1_HandlungsberA_PS5_beauftragt">'TN-Antrag'!#REF!</definedName>
    <definedName name="T4_Ref1_HandlungsberA_PS5_erbracht">'TN-Antrag'!#REF!</definedName>
    <definedName name="T4_Ref1_HandlungsberB_PS2_beauftragt">'TN-Antrag'!#REF!</definedName>
    <definedName name="T4_Ref1_HandlungsberB_PS2_erbracht">'TN-Antrag'!#REF!</definedName>
    <definedName name="T4_Ref1_HandlungsberB_PS3_beauftragt">'TN-Antrag'!#REF!</definedName>
    <definedName name="T4_Ref1_HandlungsberB_PS3_erbracht">'TN-Antrag'!#REF!</definedName>
    <definedName name="T4_Ref1_HandlungsberB_PS4_beauftragt">'TN-Antrag'!#REF!</definedName>
    <definedName name="T4_Ref1_HandlungsberB_PS4_erbracht">'TN-Antrag'!#REF!</definedName>
    <definedName name="T4_Ref1_HandlungsberB_PS5_beauftragt">'TN-Antrag'!#REF!</definedName>
    <definedName name="T4_Ref1_HandlungsberB_PS5_erbracht">'TN-Antrag'!#REF!</definedName>
    <definedName name="T4_Ref1_HandlungsberC_PS2_beauftragt">'TN-Antrag'!#REF!</definedName>
    <definedName name="T4_Ref1_HandlungsberC_PS2_erbracht">'TN-Antrag'!#REF!</definedName>
    <definedName name="T4_Ref1_HandlungsberC_PS3_beauftragt">'TN-Antrag'!#REF!</definedName>
    <definedName name="T4_Ref1_HandlungsberC_PS3_erbracht">'TN-Antrag'!#REF!</definedName>
    <definedName name="T4_Ref1_HandlungsberC_PS4_beauftragt">'TN-Antrag'!#REF!</definedName>
    <definedName name="T4_Ref1_HandlungsberC_PS4_erbracht">'TN-Antrag'!#REF!</definedName>
    <definedName name="T4_Ref1_HandlungsberC_PS5_beauftragt">'TN-Antrag'!#REF!</definedName>
    <definedName name="T4_Ref1_HandlungsberC_PS5_erbracht">'TN-Antrag'!#REF!</definedName>
    <definedName name="T4_Ref1_HandlungsberD_PS2_beauftragt">'TN-Antrag'!#REF!</definedName>
    <definedName name="T4_Ref1_HandlungsberD_PS2_erbracht">'TN-Antrag'!#REF!</definedName>
    <definedName name="T4_Ref1_HandlungsberD_PS3_beauftragt">'TN-Antrag'!#REF!</definedName>
    <definedName name="T4_Ref1_HandlungsberD_PS3_erbracht">'TN-Antrag'!#REF!</definedName>
    <definedName name="T4_Ref1_HandlungsberD_PS4_beauftragt">'TN-Antrag'!#REF!</definedName>
    <definedName name="T4_Ref1_HandlungsberD_PS4_erbracht">'TN-Antrag'!#REF!</definedName>
    <definedName name="T4_Ref1_HandlungsberD_PS5_beauftragt">'TN-Antrag'!#REF!</definedName>
    <definedName name="T4_Ref1_HandlungsberD_PS5_erbracht">'TN-Antrag'!#REF!</definedName>
    <definedName name="T4_Ref1_HandlungsberE_PS2_beauftragt">'TN-Antrag'!#REF!</definedName>
    <definedName name="T4_Ref1_HandlungsberE_PS2_erbracht">'TN-Antrag'!#REF!</definedName>
    <definedName name="T4_Ref1_HandlungsberE_PS3_beauftragt">'TN-Antrag'!#REF!</definedName>
    <definedName name="T4_Ref1_HandlungsberE_PS3_erbracht">'TN-Antrag'!#REF!</definedName>
    <definedName name="T4_Ref1_HandlungsberE_PS4_beauftragt">'TN-Antrag'!#REF!</definedName>
    <definedName name="T4_Ref1_HandlungsberE_PS4_erbracht">'TN-Antrag'!#REF!</definedName>
    <definedName name="T4_Ref1_HandlungsberE_PS5_beauftragt">'TN-Antrag'!#REF!</definedName>
    <definedName name="T4_Ref1_HandlungsberE_PS5_erbracht">'TN-Antrag'!#REF!</definedName>
    <definedName name="T4_Ref1_Handlungsbereiche_PS_Erl">'TN-Antrag'!#REF!</definedName>
    <definedName name="T4_Ref1_HZ_Erl">'TN-Antrag'!#REF!</definedName>
    <definedName name="T4_Ref1_HZ_ja">'TN-Antrag'!#REF!</definedName>
    <definedName name="T4_Ref1_HZ_nein">'TN-Antrag'!#REF!</definedName>
    <definedName name="T4_Ref1_IngTecKontrolle_Erl">'TN-Antrag'!#REF!</definedName>
    <definedName name="T4_Ref1_IngTecKontrolle_ja">'TN-Antrag'!#REF!</definedName>
    <definedName name="T4_Ref1_IngTecKontrolle_nein">'TN-Antrag'!#REF!</definedName>
    <definedName name="T4_Ref1_kein_VA_Erl">'TN-Antrag'!#REF!</definedName>
    <definedName name="T4_Ref1_kein_VA_ja">'TN-Antrag'!#REF!</definedName>
    <definedName name="T4_Ref1_Kinder_Erl">'TN-Antrag'!#REF!</definedName>
    <definedName name="T4_Ref1_Kinder_Erl2">'TN-Antrag'!#REF!</definedName>
    <definedName name="T4_Ref1_Kinder_ja">'TN-Antrag'!#REF!</definedName>
    <definedName name="T4_Ref1_Kinder_nein">'TN-Antrag'!#REF!</definedName>
    <definedName name="T4_Ref1_KoordGesamtProjekt_Erl">'TN-Antrag'!#REF!</definedName>
    <definedName name="T4_Ref1_KoordGesamtProjekt_ja">'TN-Antrag'!#REF!</definedName>
    <definedName name="T4_Ref1_KoordGesamtProjekt_nein">'TN-Antrag'!#REF!</definedName>
    <definedName name="T4_Ref1_laufBetr_Erl">'TN-Antrag'!#REF!</definedName>
    <definedName name="T4_Ref1_laufBetr_ja">'TN-Antrag'!#REF!</definedName>
    <definedName name="T4_Ref1_laufBetr_nein">'TN-Antrag'!#REF!</definedName>
    <definedName name="T4_Ref1_Laufzeit_Erl">'TN-Antrag'!$K$591</definedName>
    <definedName name="T4_Ref1_Lernhaus_Erl">'TN-Antrag'!#REF!</definedName>
    <definedName name="T4_Ref1_Lernhaus_ja">'TN-Antrag'!#REF!</definedName>
    <definedName name="T4_Ref1_Lernhaus_nein">'TN-Antrag'!#REF!</definedName>
    <definedName name="T4_Ref1_LP2_beauftragt">'TN-Antrag'!#REF!</definedName>
    <definedName name="T4_Ref1_LP2_erbracht">'TN-Antrag'!#REF!</definedName>
    <definedName name="T4_Ref1_LP3_beauftragt">'TN-Antrag'!#REF!</definedName>
    <definedName name="T4_Ref1_LP3_erbracht">'TN-Antrag'!#REF!</definedName>
    <definedName name="T4_Ref1_LP4_beauftragt">'TN-Antrag'!#REF!</definedName>
    <definedName name="T4_Ref1_LP4_erbracht">'TN-Antrag'!#REF!</definedName>
    <definedName name="T4_Ref1_LP5_beauftragt">'TN-Antrag'!#REF!</definedName>
    <definedName name="T4_Ref1_LP5_erbracht">'TN-Antrag'!#REF!</definedName>
    <definedName name="T4_Ref1_LP6_beauftragt">'TN-Antrag'!#REF!</definedName>
    <definedName name="T4_Ref1_LP6_erbracht">'TN-Antrag'!#REF!</definedName>
    <definedName name="T4_Ref1_LP7_beauftragt">'TN-Antrag'!#REF!</definedName>
    <definedName name="T4_Ref1_LP7_erbracht">'TN-Antrag'!#REF!</definedName>
    <definedName name="T4_Ref1_LP8_beauftragt">'TN-Antrag'!#REF!</definedName>
    <definedName name="T4_Ref1_LP8_erbracht">'TN-Antrag'!#REF!</definedName>
    <definedName name="T4_Ref1_LPs_Erl">'TN-Antrag'!#REF!</definedName>
    <definedName name="T4_Ref1_LPsZusammen_beauftragt_Erl">'TN-Antrag'!$J$603</definedName>
    <definedName name="T4_Ref1_LPsZusammen_beauftragt_ja">'TN-Antrag'!$F$603</definedName>
    <definedName name="T4_Ref1_LPsZusammen_beauftragt_nein">'TN-Antrag'!$H$603</definedName>
    <definedName name="T4_Ref1_LPsZusammen_erbracht_Erl">'TN-Antrag'!$J$607</definedName>
    <definedName name="T4_Ref1_LPsZusammen_erbracht_ja">'TN-Antrag'!$F$607</definedName>
    <definedName name="T4_Ref1_LPsZusammen_erbracht_nein">'TN-Antrag'!$H$607</definedName>
    <definedName name="T4_Ref1_Neubau_Erl">'TN-Antrag'!#REF!</definedName>
    <definedName name="T4_Ref1_Neubau_ja">'TN-Antrag'!#REF!</definedName>
    <definedName name="T4_Ref1_Neubau_nein">'TN-Antrag'!#REF!</definedName>
    <definedName name="T4_Ref1_NeubErwAnbau_Erl">'TN-Antrag'!#REF!</definedName>
    <definedName name="T4_Ref1_NeubErwAnbau_ja">'TN-Antrag'!#REF!</definedName>
    <definedName name="T4_Ref1_NeubErwAnbau_keinHochbau">'TN-Antrag'!#REF!</definedName>
    <definedName name="T4_Ref1_NeubErwAnbau_UmbauSan">'TN-Antrag'!#REF!</definedName>
    <definedName name="T4_Ref1_öffAG_Erl">'TN-Antrag'!$J$619</definedName>
    <definedName name="T4_Ref1_öffAG_ja">'TN-Antrag'!$F$619</definedName>
    <definedName name="T4_Ref1_öffAG_nein">'TN-Antrag'!$H$619</definedName>
    <definedName name="T4_Ref1_örtlBÜ_Erl">'TN-Antrag'!#REF!</definedName>
    <definedName name="T4_Ref1_örtlBÜ_ja">'TN-Antrag'!#REF!</definedName>
    <definedName name="T4_Ref1_örtlBÜ_nein">'TN-Antrag'!#REF!</definedName>
    <definedName name="T4_Ref1_Publikumsverkehr_Erl">'TN-Antrag'!#REF!</definedName>
    <definedName name="T4_Ref1_Publikumsverkehr_ja">'TN-Antrag'!#REF!</definedName>
    <definedName name="T4_Ref1_Publikumsverkehr_nein">'TN-Antrag'!#REF!</definedName>
    <definedName name="T4_Ref1_San_öffentlichesGebäude_Erl">'TN-Antrag'!#REF!</definedName>
    <definedName name="T4_Ref1_San_öffentlichesGebäude_ja">'TN-Antrag'!#REF!</definedName>
    <definedName name="T4_Ref1_San_öffentlichesGebäude_nein">'TN-Antrag'!#REF!</definedName>
    <definedName name="T4_Ref1_San_öffentlichesGebäude_nichtÖff">'TN-Antrag'!#REF!</definedName>
    <definedName name="T4_Ref1_Sanierung_Erl">'TN-Antrag'!$J$625</definedName>
    <definedName name="T4_Ref1_Sanierung_ja">'TN-Antrag'!$F$625</definedName>
    <definedName name="T4_Ref1_Sanierung_nein">'TN-Antrag'!$H$625</definedName>
    <definedName name="T4_Ref1_Schiene_Luft_Erl">'TN-Antrag'!#REF!</definedName>
    <definedName name="T4_Ref1_Schiene_Luft_ja">'TN-Antrag'!#REF!</definedName>
    <definedName name="T4_Ref1_Schiene_Luft_nein">'TN-Antrag'!#REF!</definedName>
    <definedName name="T4_Ref1_sonst_Str_Erl">'TN-Antrag'!#REF!</definedName>
    <definedName name="T4_Ref1_sonst_Str_ja">'TN-Antrag'!#REF!</definedName>
    <definedName name="T4_Ref1_sonst_Str_nein">'TN-Antrag'!#REF!</definedName>
    <definedName name="T4_Ref1_Spielgeräte_Erl">'TN-Antrag'!#REF!</definedName>
    <definedName name="T4_Ref1_Spielgeräte_ja">'TN-Antrag'!#REF!</definedName>
    <definedName name="T4_Ref1_Spielgeräte_nein">'TN-Antrag'!#REF!</definedName>
    <definedName name="T4_Ref1_Str_Platz_Erl">'TN-Antrag'!#REF!</definedName>
    <definedName name="T4_Ref1_Str_Platz_ja">'TN-Antrag'!#REF!</definedName>
    <definedName name="T4_Ref1_Str_Platz_nein">'TN-Antrag'!#REF!</definedName>
    <definedName name="T4_Ref1_Tragsystem_Dachtragwerk">'TN-Antrag'!#REF!</definedName>
    <definedName name="T4_Ref1_Tragsystem_Erl">'TN-Antrag'!#REF!</definedName>
    <definedName name="T4_Ref1_Tragsystem_Holz">'TN-Antrag'!#REF!</definedName>
    <definedName name="T4_Ref1_Tragsystem_Holzhybrid">'TN-Antrag'!#REF!</definedName>
    <definedName name="T4_Ref1_Tragsystem_keinHolz">'TN-Antrag'!#REF!</definedName>
    <definedName name="T4_Ref1_Unfallverhütung_Erl">'TN-Antrag'!#REF!</definedName>
    <definedName name="T4_Ref1_Unfallverhütung_ja">'TN-Antrag'!#REF!</definedName>
    <definedName name="T4_Ref1_Unfallverhütung_nein">'TN-Antrag'!#REF!</definedName>
    <definedName name="T4_Ref1_VergRi_Erl">'TN-Antrag'!$J$622</definedName>
    <definedName name="T4_Ref1_VergRi_ja">'TN-Antrag'!$F$622</definedName>
    <definedName name="T4_Ref1_VergRi_nein">'TN-Antrag'!$H$622</definedName>
    <definedName name="T4_Ref1_weitereErl_1">'TN-Antrag'!$F$658</definedName>
    <definedName name="T4_Ref1_weitereErl_2">'TN-Antrag'!$F$660</definedName>
    <definedName name="T4_Ref1_weitereErl_3">'TN-Antrag'!$F$662</definedName>
    <definedName name="T4_Ref1_weitereErl_4">'TN-Antrag'!$F$664</definedName>
    <definedName name="T4_Ref1_weitereErl_5">'TN-Antrag'!$F$666</definedName>
    <definedName name="T4_Ref2_001" localSheetId="0">'TN-Antrag'!$F$673</definedName>
    <definedName name="T4_Ref2_002" localSheetId="0">'TN-Antrag'!$F$675</definedName>
    <definedName name="T4_Ref2_003" localSheetId="0">'TN-Antrag'!$F$677</definedName>
    <definedName name="T4_Ref2_004" localSheetId="0">'TN-Antrag'!$F$679</definedName>
    <definedName name="T4_Ref2_005" localSheetId="0">'TN-Antrag'!$F$681</definedName>
    <definedName name="T4_Ref2_006" localSheetId="0">'TN-Antrag'!$F$683</definedName>
    <definedName name="T4_Ref2_007" localSheetId="0">'TN-Antrag'!$F$685</definedName>
    <definedName name="T4_Ref2_008" localSheetId="0">'TN-Antrag'!$F$687</definedName>
    <definedName name="T4_Ref2_Abfrage01_Erl">'TN-Antrag'!$J$730</definedName>
    <definedName name="T4_Ref2_Abfrage01_Erl2">'TN-Antrag'!$J$731</definedName>
    <definedName name="T4_Ref2_Abfrage01_ja">'TN-Antrag'!$F$730</definedName>
    <definedName name="T4_Ref2_Abfrage01_nein">'TN-Antrag'!$H$730</definedName>
    <definedName name="T4_Ref2_Abfrage02_Erl">'TN-Antrag'!$J$734</definedName>
    <definedName name="T4_Ref2_Abfrage02_Erl2">'TN-Antrag'!$J$735</definedName>
    <definedName name="T4_Ref2_Abfrage02_ja">'TN-Antrag'!$F$734</definedName>
    <definedName name="T4_Ref2_Abfrage02_nein">'TN-Antrag'!$H$734</definedName>
    <definedName name="T4_Ref2_Abfrage03_Erl">'TN-Antrag'!#REF!</definedName>
    <definedName name="T4_Ref2_Abfrage03_Erl2">'TN-Antrag'!#REF!</definedName>
    <definedName name="T4_Ref2_Abfrage03_ja">'TN-Antrag'!#REF!</definedName>
    <definedName name="T4_Ref2_Abfrage03_nein">'TN-Antrag'!#REF!</definedName>
    <definedName name="T4_Ref2_Abfrage04_Erl">'TN-Antrag'!#REF!</definedName>
    <definedName name="T4_Ref2_Abfrage04_Erl2">'TN-Antrag'!#REF!</definedName>
    <definedName name="T4_Ref2_Abfrage04_ja">'TN-Antrag'!#REF!</definedName>
    <definedName name="T4_Ref2_Abfrage04_nein">'TN-Antrag'!#REF!</definedName>
    <definedName name="T4_Ref2_AbfrageMulti01_Erl">'TN-Antrag'!#REF!</definedName>
    <definedName name="T4_Ref2_AbfrageMulti01_Opt1">'TN-Antrag'!#REF!</definedName>
    <definedName name="T4_Ref2_AbfrageMulti01_Opt2">'TN-Antrag'!#REF!</definedName>
    <definedName name="T4_Ref2_AbfrageMulti01_Opt3">'TN-Antrag'!#REF!</definedName>
    <definedName name="T4_Ref2_AbfrageMulti01_Opt4">'TN-Antrag'!#REF!</definedName>
    <definedName name="T4_Ref2_AbfrageMulti02_Erl">'TN-Antrag'!#REF!</definedName>
    <definedName name="T4_Ref2_AbfrageMulti02_Opt1">'TN-Antrag'!#REF!</definedName>
    <definedName name="T4_Ref2_AbfrageMulti02_Opt2">'TN-Antrag'!#REF!</definedName>
    <definedName name="T4_Ref2_AbfrageMulti02_Opt3">'TN-Antrag'!#REF!</definedName>
    <definedName name="T4_Ref2_AbfrageMulti02_Opt4">'TN-Antrag'!#REF!</definedName>
    <definedName name="T4_Ref2_Abschluss">'TN-Antrag'!$F$692</definedName>
    <definedName name="T4_Ref2_AG_Anschrift">'TN-Antrag'!$F$743</definedName>
    <definedName name="T4_Ref2_AG_Ansprechpartner">'TN-Antrag'!$F$747</definedName>
    <definedName name="T4_Ref2_AG_Name">'TN-Antrag'!$F$741</definedName>
    <definedName name="T4_Ref2_AG_Telefon">'TN-Antrag'!$F$745</definedName>
    <definedName name="T4_Ref2_ALGsEinzeln_ALG1_beauftragt">'TN-Antrag'!#REF!</definedName>
    <definedName name="T4_Ref2_ALGsEinzeln_ALG1_erbracht">'TN-Antrag'!#REF!</definedName>
    <definedName name="T4_Ref2_ALGsEinzeln_ALG2_beauftragt">'TN-Antrag'!#REF!</definedName>
    <definedName name="T4_Ref2_ALGsEinzeln_ALG2_erbracht">'TN-Antrag'!#REF!</definedName>
    <definedName name="T4_Ref2_ALGsEinzeln_ALG3_beauftragt">'TN-Antrag'!#REF!</definedName>
    <definedName name="T4_Ref2_ALGsEinzeln_ALG3_erbracht">'TN-Antrag'!#REF!</definedName>
    <definedName name="T4_Ref2_ALGsEinzeln_ALG4_beauftragt">'TN-Antrag'!$F$710</definedName>
    <definedName name="T4_Ref2_ALGsEinzeln_ALG4_erbracht">'TN-Antrag'!$F$713</definedName>
    <definedName name="T4_Ref2_ALGsEinzeln_ALG5_beauftragt">'TN-Antrag'!$H$710</definedName>
    <definedName name="T4_Ref2_ALGsEinzeln_ALG5_erbracht">'TN-Antrag'!$H$713</definedName>
    <definedName name="T4_Ref2_ALGsEinzeln_ALG6_beauftragt">'TN-Antrag'!$J$710</definedName>
    <definedName name="T4_Ref2_ALGsEinzeln_ALG6_erbracht">'TN-Antrag'!$J$713</definedName>
    <definedName name="T4_Ref2_ALGsEinzeln_ALG7_beauftragt">'TN-Antrag'!#REF!</definedName>
    <definedName name="T4_Ref2_ALGsEinzeln_ALG7_erbracht">'TN-Antrag'!#REF!</definedName>
    <definedName name="T4_Ref2_ALGsEinzeln_ALG8_beauftragt">'TN-Antrag'!#REF!</definedName>
    <definedName name="T4_Ref2_ALGsEinzeln_ALG8_erbracht">'TN-Antrag'!#REF!</definedName>
    <definedName name="T4_Ref2_ALGsEinzeln_ALGSieben_beauftragt">'TN-Antrag'!$L$710</definedName>
    <definedName name="T4_Ref2_ALGsEinzeln_ALGSieben_erbracht">'TN-Antrag'!$L$713</definedName>
    <definedName name="T4_Ref2_ALGsEinzeln_Erl">'TN-Antrag'!#REF!</definedName>
    <definedName name="T4_Ref2_ALGsEinzeln_Erl2">'TN-Antrag'!$F$716</definedName>
    <definedName name="T4_Ref2_ALGsZusammen_beauftragt_Erl">'TN-Antrag'!#REF!</definedName>
    <definedName name="T4_Ref2_ALGsZusammen_beauftragt_ja">'TN-Antrag'!#REF!</definedName>
    <definedName name="T4_Ref2_ALGsZusammen_beauftragt_nein">'TN-Antrag'!#REF!</definedName>
    <definedName name="T4_Ref2_ALGsZusammen_erbracht_Erl">'TN-Antrag'!#REF!</definedName>
    <definedName name="T4_Ref2_ALGsZusammen_erbracht_ja">'TN-Antrag'!#REF!</definedName>
    <definedName name="T4_Ref2_ALGsZusammen_erbracht_nein">'TN-Antrag'!#REF!</definedName>
    <definedName name="T4_Ref2_AnbauBestand_Erl">'TN-Antrag'!#REF!</definedName>
    <definedName name="T4_Ref2_AnbauBestand_ja">'TN-Antrag'!#REF!</definedName>
    <definedName name="T4_Ref2_AnbauBestand_nein">'TN-Antrag'!#REF!</definedName>
    <definedName name="T4_Ref2_Barrierefreiheit_Erl">'TN-Antrag'!$J$738</definedName>
    <definedName name="T4_Ref2_Barrierefreiheit_ja">'TN-Antrag'!$F$738</definedName>
    <definedName name="T4_Ref2_Barrierefreiheit_nein">'TN-Antrag'!$H$738</definedName>
    <definedName name="T4_Ref2_Bauvol">'TN-Antrag'!#REF!</definedName>
    <definedName name="T4_Ref2_Bauvol_410">'TN-Antrag'!#REF!</definedName>
    <definedName name="T4_Ref2_Bauvol_420">'TN-Antrag'!#REF!</definedName>
    <definedName name="T4_Ref2_Bauvol_430">'TN-Antrag'!#REF!</definedName>
    <definedName name="T4_Ref2_Bauvol_440">'TN-Antrag'!$H$694</definedName>
    <definedName name="T4_Ref2_Bauvol_450">'TN-Antrag'!$M$694</definedName>
    <definedName name="T4_Ref2_Bauvol_460">'TN-Antrag'!$H$698</definedName>
    <definedName name="T4_Ref2_Bauvol_470">'TN-Antrag'!#REF!</definedName>
    <definedName name="T4_Ref2_Bauvol_470_ELT">'TN-Antrag'!$M$698</definedName>
    <definedName name="T4_Ref2_Bauvol_480">'TN-Antrag'!#REF!</definedName>
    <definedName name="T4_Ref2_Bauvol_ELT_Erl">'TN-Antrag'!$F$700</definedName>
    <definedName name="T4_Ref2_Bauvol_Erl">'TN-Antrag'!#REF!</definedName>
    <definedName name="T4_Ref2_Bauvol_HLS_Erl">'TN-Antrag'!#REF!</definedName>
    <definedName name="T4_Ref2_Beginn">'TN-Antrag'!$F$690</definedName>
    <definedName name="T4_Ref2_betrieblGeb_Erl">'TN-Antrag'!#REF!</definedName>
    <definedName name="T4_Ref2_betrieblGeb_ja">'TN-Antrag'!#REF!</definedName>
    <definedName name="T4_Ref2_betrieblGeb_nein">'TN-Antrag'!#REF!</definedName>
    <definedName name="T4_Ref2_Brandschutz_Erl">'TN-Antrag'!#REF!</definedName>
    <definedName name="T4_Ref2_Brandschutz_ja">'TN-Antrag'!#REF!</definedName>
    <definedName name="T4_Ref2_Brandschutz_nein">'TN-Antrag'!#REF!</definedName>
    <definedName name="T4_Ref2_BSertüchtigung_Erl">'TN-Antrag'!#REF!</definedName>
    <definedName name="T4_Ref2_BSertüchtigung_ja">'TN-Antrag'!#REF!</definedName>
    <definedName name="T4_Ref2_BSertüchtigung_nein">'TN-Antrag'!#REF!</definedName>
    <definedName name="T4_Ref2_BüroVerw_Erl">'TN-Antrag'!#REF!</definedName>
    <definedName name="T4_Ref2_BüroVerw_ja">'TN-Antrag'!#REF!</definedName>
    <definedName name="T4_Ref2_BüroVerw_nein">'TN-Antrag'!#REF!</definedName>
    <definedName name="T4_Ref2_EinbauAufzug_Erl">'TN-Antrag'!#REF!</definedName>
    <definedName name="T4_Ref2_EinbauAufzug_ja">'TN-Antrag'!#REF!</definedName>
    <definedName name="T4_Ref2_EinbauAufzug_nein">'TN-Antrag'!#REF!</definedName>
    <definedName name="T4_Ref2_energSan_Erl">'TN-Antrag'!#REF!</definedName>
    <definedName name="T4_Ref2_energSan_ja">'TN-Antrag'!#REF!</definedName>
    <definedName name="T4_Ref2_energSan_nein">'TN-Antrag'!#REF!</definedName>
    <definedName name="T4_Ref2_ErschließungBaugebiet_Erl">'TN-Antrag'!#REF!</definedName>
    <definedName name="T4_Ref2_ErschließungBaugebiet_ja">'TN-Antrag'!#REF!</definedName>
    <definedName name="T4_Ref2_ErschließungBaugebiet_nein">'TN-Antrag'!#REF!</definedName>
    <definedName name="T4_Ref2_FördMittel_ja">'TN-Antrag'!$F$727</definedName>
    <definedName name="T4_Ref2_FördMittel_Name">'TN-Antrag'!$J$727</definedName>
    <definedName name="T4_Ref2_FördMittel_nein">'TN-Antrag'!$H$727</definedName>
    <definedName name="T4_Ref2_freieLüftung_Erl">'TN-Antrag'!#REF!</definedName>
    <definedName name="T4_Ref2_freieLüftung_ja">'TN-Antrag'!#REF!</definedName>
    <definedName name="T4_Ref2_freieLüftung_nein">'TN-Antrag'!#REF!</definedName>
    <definedName name="T4_Ref2_HandlungsberA_PS2_beauftragt">'TN-Antrag'!#REF!</definedName>
    <definedName name="T4_Ref2_HandlungsberA_PS2_erbracht">'TN-Antrag'!#REF!</definedName>
    <definedName name="T4_Ref2_HandlungsberA_PS3_beauftragt">'TN-Antrag'!#REF!</definedName>
    <definedName name="T4_Ref2_HandlungsberA_PS3_erbracht">'TN-Antrag'!#REF!</definedName>
    <definedName name="T4_Ref2_HandlungsberA_PS4_beauftragt">'TN-Antrag'!#REF!</definedName>
    <definedName name="T4_Ref2_HandlungsberA_PS4_erbracht">'TN-Antrag'!#REF!</definedName>
    <definedName name="T4_Ref2_HandlungsberA_PS5_beauftragt">'TN-Antrag'!#REF!</definedName>
    <definedName name="T4_Ref2_HandlungsberA_PS5_erbracht">'TN-Antrag'!#REF!</definedName>
    <definedName name="T4_Ref2_HandlungsberB_PS2_beauftragt">'TN-Antrag'!#REF!</definedName>
    <definedName name="T4_Ref2_HandlungsberB_PS2_erbracht">'TN-Antrag'!#REF!</definedName>
    <definedName name="T4_Ref2_HandlungsberB_PS3_beauftragt">'TN-Antrag'!#REF!</definedName>
    <definedName name="T4_Ref2_HandlungsberB_PS3_erbracht">'TN-Antrag'!#REF!</definedName>
    <definedName name="T4_Ref2_HandlungsberB_PS4_beauftragt">'TN-Antrag'!#REF!</definedName>
    <definedName name="T4_Ref2_HandlungsberB_PS4_erbracht">'TN-Antrag'!#REF!</definedName>
    <definedName name="T4_Ref2_HandlungsberB_PS5_beauftragt">'TN-Antrag'!#REF!</definedName>
    <definedName name="T4_Ref2_HandlungsberB_PS5_erbracht">'TN-Antrag'!#REF!</definedName>
    <definedName name="T4_Ref2_HandlungsberC_PS2_beauftragt">'TN-Antrag'!#REF!</definedName>
    <definedName name="T4_Ref2_HandlungsberC_PS2_erbracht">'TN-Antrag'!#REF!</definedName>
    <definedName name="T4_Ref2_HandlungsberC_PS3_beauftragt">'TN-Antrag'!#REF!</definedName>
    <definedName name="T4_Ref2_HandlungsberC_PS3_erbracht">'TN-Antrag'!#REF!</definedName>
    <definedName name="T4_Ref2_HandlungsberC_PS4_beauftragt">'TN-Antrag'!#REF!</definedName>
    <definedName name="T4_Ref2_HandlungsberC_PS4_erbracht">'TN-Antrag'!#REF!</definedName>
    <definedName name="T4_Ref2_HandlungsberC_PS5_beauftragt">'TN-Antrag'!#REF!</definedName>
    <definedName name="T4_Ref2_HandlungsberC_PS5_erbracht">'TN-Antrag'!#REF!</definedName>
    <definedName name="T4_Ref2_HandlungsberD_PS2_beauftragt">'TN-Antrag'!#REF!</definedName>
    <definedName name="T4_Ref2_HandlungsberD_PS2_erbracht">'TN-Antrag'!#REF!</definedName>
    <definedName name="T4_Ref2_HandlungsberD_PS3_beauftragt">'TN-Antrag'!#REF!</definedName>
    <definedName name="T4_Ref2_HandlungsberD_PS3_erbracht">'TN-Antrag'!#REF!</definedName>
    <definedName name="T4_Ref2_HandlungsberD_PS4_beauftragt">'TN-Antrag'!#REF!</definedName>
    <definedName name="T4_Ref2_HandlungsberD_PS4_erbracht">'TN-Antrag'!#REF!</definedName>
    <definedName name="T4_Ref2_HandlungsberD_PS5_beauftragt">'TN-Antrag'!#REF!</definedName>
    <definedName name="T4_Ref2_HandlungsberD_PS5_erbracht">'TN-Antrag'!#REF!</definedName>
    <definedName name="T4_Ref2_HandlungsberE_PS2_beauftragt">'TN-Antrag'!#REF!</definedName>
    <definedName name="T4_Ref2_HandlungsberE_PS2_erbracht">'TN-Antrag'!#REF!</definedName>
    <definedName name="T4_Ref2_HandlungsberE_PS3_beauftragt">'TN-Antrag'!#REF!</definedName>
    <definedName name="T4_Ref2_HandlungsberE_PS3_erbracht">'TN-Antrag'!#REF!</definedName>
    <definedName name="T4_Ref2_HandlungsberE_PS4_beauftragt">'TN-Antrag'!#REF!</definedName>
    <definedName name="T4_Ref2_HandlungsberE_PS4_erbracht">'TN-Antrag'!#REF!</definedName>
    <definedName name="T4_Ref2_HandlungsberE_PS5_beauftragt">'TN-Antrag'!#REF!</definedName>
    <definedName name="T4_Ref2_HandlungsberE_PS5_erbracht">'TN-Antrag'!#REF!</definedName>
    <definedName name="T4_Ref2_Handlungsbereiche_PS_Erl">'TN-Antrag'!#REF!</definedName>
    <definedName name="T4_Ref2_HZ_Erl">'TN-Antrag'!#REF!</definedName>
    <definedName name="T4_Ref2_HZ_ja">'TN-Antrag'!#REF!</definedName>
    <definedName name="T4_Ref2_HZ_nein">'TN-Antrag'!#REF!</definedName>
    <definedName name="T4_Ref2_IngTecKontrolle_Erl">'TN-Antrag'!#REF!</definedName>
    <definedName name="T4_Ref2_IngTecKontrolle_ja">'TN-Antrag'!#REF!</definedName>
    <definedName name="T4_Ref2_IngTecKontrolle_nein">'TN-Antrag'!#REF!</definedName>
    <definedName name="T4_Ref2_kein_VA_Erl">'TN-Antrag'!#REF!</definedName>
    <definedName name="T4_Ref2_kein_VA_ja">'TN-Antrag'!#REF!</definedName>
    <definedName name="T4_Ref2_Kinder_Erl">'TN-Antrag'!#REF!</definedName>
    <definedName name="T4_Ref2_Kinder_Erl2">'TN-Antrag'!#REF!</definedName>
    <definedName name="T4_Ref2_Kinder_ja">'TN-Antrag'!#REF!</definedName>
    <definedName name="T4_Ref2_Kinder_nein">'TN-Antrag'!#REF!</definedName>
    <definedName name="T4_Ref2_KoordGesamtProjekt_Erl">'TN-Antrag'!#REF!</definedName>
    <definedName name="T4_Ref2_KoordGesamtProjekt_ja">'TN-Antrag'!#REF!</definedName>
    <definedName name="T4_Ref2_KoordGesamtProjekt_nein">'TN-Antrag'!#REF!</definedName>
    <definedName name="T4_Ref2_laufBetr_Erl">'TN-Antrag'!#REF!</definedName>
    <definedName name="T4_Ref2_laufBetr_ja">'TN-Antrag'!#REF!</definedName>
    <definedName name="T4_Ref2_laufBetr_nein">'TN-Antrag'!#REF!</definedName>
    <definedName name="T4_Ref2_Laufzeit_Erl">'TN-Antrag'!$K$692</definedName>
    <definedName name="T4_Ref2_Lernhaus_Erl">'TN-Antrag'!#REF!</definedName>
    <definedName name="T4_Ref2_Lernhaus_ja">'TN-Antrag'!#REF!</definedName>
    <definedName name="T4_Ref2_Lernhaus_nein">'TN-Antrag'!#REF!</definedName>
    <definedName name="T4_Ref2_LP2_beauftragt">'TN-Antrag'!#REF!</definedName>
    <definedName name="T4_Ref2_LP2_erbracht">'TN-Antrag'!#REF!</definedName>
    <definedName name="T4_Ref2_LP3_beauftragt">'TN-Antrag'!#REF!</definedName>
    <definedName name="T4_Ref2_LP3_erbracht">'TN-Antrag'!#REF!</definedName>
    <definedName name="T4_Ref2_LP4_beauftragt">'TN-Antrag'!#REF!</definedName>
    <definedName name="T4_Ref2_LP4_erbracht">'TN-Antrag'!#REF!</definedName>
    <definedName name="T4_Ref2_LP5_beauftragt">'TN-Antrag'!#REF!</definedName>
    <definedName name="T4_Ref2_LP5_erbracht">'TN-Antrag'!#REF!</definedName>
    <definedName name="T4_Ref2_LP6_beauftragt">'TN-Antrag'!#REF!</definedName>
    <definedName name="T4_Ref2_LP6_erbracht">'TN-Antrag'!#REF!</definedName>
    <definedName name="T4_Ref2_LP7_beauftragt">'TN-Antrag'!#REF!</definedName>
    <definedName name="T4_Ref2_LP7_erbracht">'TN-Antrag'!#REF!</definedName>
    <definedName name="T4_Ref2_LP8_beauftragt">'TN-Antrag'!#REF!</definedName>
    <definedName name="T4_Ref2_LP8_erbracht">'TN-Antrag'!#REF!</definedName>
    <definedName name="T4_Ref2_LPs_Erl">'TN-Antrag'!#REF!</definedName>
    <definedName name="T4_Ref2_LPsZusammen_beauftragt_Erl">'TN-Antrag'!$J$704</definedName>
    <definedName name="T4_Ref2_LPsZusammen_beauftragt_ja">'TN-Antrag'!$F$704</definedName>
    <definedName name="T4_Ref2_LPsZusammen_beauftragt_nein">'TN-Antrag'!$H$704</definedName>
    <definedName name="T4_Ref2_LPsZusammen_erbracht_Erl">'TN-Antrag'!$J$708</definedName>
    <definedName name="T4_Ref2_LPsZusammen_erbracht_ja">'TN-Antrag'!$F$708</definedName>
    <definedName name="T4_Ref2_LPsZusammen_erbracht_nein">'TN-Antrag'!$H$708</definedName>
    <definedName name="T4_Ref2_Neubau_Erl">'TN-Antrag'!#REF!</definedName>
    <definedName name="T4_Ref2_Neubau_ja">'TN-Antrag'!#REF!</definedName>
    <definedName name="T4_Ref2_Neubau_nein">'TN-Antrag'!#REF!</definedName>
    <definedName name="T4_Ref2_NeubErwAnbau_Erl">'TN-Antrag'!#REF!</definedName>
    <definedName name="T4_Ref2_NeubErwAnbau_ja">'TN-Antrag'!#REF!</definedName>
    <definedName name="T4_Ref2_NeubErwAnbau_keinHochbau">'TN-Antrag'!#REF!</definedName>
    <definedName name="T4_Ref2_NeubErwAnbau_UmbauSan">'TN-Antrag'!#REF!</definedName>
    <definedName name="T4_Ref2_öffAG_Erl">'TN-Antrag'!$J$718</definedName>
    <definedName name="T4_Ref2_öffAG_ja">'TN-Antrag'!$F$718</definedName>
    <definedName name="T4_Ref2_öffAG_nein">'TN-Antrag'!$H$718</definedName>
    <definedName name="T4_Ref2_örtlBÜ_Erl">'TN-Antrag'!#REF!</definedName>
    <definedName name="T4_Ref2_örtlBÜ_ja">'TN-Antrag'!#REF!</definedName>
    <definedName name="T4_Ref2_örtlBÜ_nein">'TN-Antrag'!#REF!</definedName>
    <definedName name="T4_Ref2_Publikumsverkehr_Erl">'TN-Antrag'!#REF!</definedName>
    <definedName name="T4_Ref2_Publikumsverkehr_ja">'TN-Antrag'!#REF!</definedName>
    <definedName name="T4_Ref2_Publikumsverkehr_nein">'TN-Antrag'!#REF!</definedName>
    <definedName name="T4_Ref2_San_öffentlichesGebäude_Erl">'TN-Antrag'!#REF!</definedName>
    <definedName name="T4_Ref2_San_öffentlichesGebäude_ja">'TN-Antrag'!#REF!</definedName>
    <definedName name="T4_Ref2_San_öffentlichesGebäude_nein">'TN-Antrag'!#REF!</definedName>
    <definedName name="T4_Ref2_San_öffentlichesGebäude_nichtÖff">'TN-Antrag'!#REF!</definedName>
    <definedName name="T4_Ref2_Sanierung_Erl">'TN-Antrag'!$J$724</definedName>
    <definedName name="T4_Ref2_Sanierung_ja">'TN-Antrag'!$F$724</definedName>
    <definedName name="T4_Ref2_Sanierung_nein">'TN-Antrag'!$H$724</definedName>
    <definedName name="T4_Ref2_Schiene_Luft_Erl">'TN-Antrag'!#REF!</definedName>
    <definedName name="T4_Ref2_Schiene_Luft_ja">'TN-Antrag'!#REF!</definedName>
    <definedName name="T4_Ref2_Schiene_Luft_nein">'TN-Antrag'!#REF!</definedName>
    <definedName name="T4_Ref2_sonst_Str_Erl">'TN-Antrag'!#REF!</definedName>
    <definedName name="T4_Ref2_sonst_Str_ja">'TN-Antrag'!#REF!</definedName>
    <definedName name="T4_Ref2_sonst_Str_nein">'TN-Antrag'!#REF!</definedName>
    <definedName name="T4_Ref2_Spielgeräte_Erl">'TN-Antrag'!#REF!</definedName>
    <definedName name="T4_Ref2_Spielgeräte_ja">'TN-Antrag'!#REF!</definedName>
    <definedName name="T4_Ref2_Spielgeräte_nein">'TN-Antrag'!#REF!</definedName>
    <definedName name="T4_Ref2_Str_Platz_Erl">'TN-Antrag'!#REF!</definedName>
    <definedName name="T4_Ref2_Str_Platz_ja">'TN-Antrag'!#REF!</definedName>
    <definedName name="T4_Ref2_Str_Platz_nein">'TN-Antrag'!#REF!</definedName>
    <definedName name="T4_Ref2_Tragsystem_Dachtragwerk">'TN-Antrag'!#REF!</definedName>
    <definedName name="T4_Ref2_Tragsystem_Erl">'TN-Antrag'!#REF!</definedName>
    <definedName name="T4_Ref2_Tragsystem_Holz">'TN-Antrag'!#REF!</definedName>
    <definedName name="T4_Ref2_Tragsystem_Holzhybrid">'TN-Antrag'!#REF!</definedName>
    <definedName name="T4_Ref2_Tragsystem_keinHolz">'TN-Antrag'!#REF!</definedName>
    <definedName name="T4_Ref2_Unfallverhütung_Erl">'TN-Antrag'!#REF!</definedName>
    <definedName name="T4_Ref2_Unfallverhütung_ja">'TN-Antrag'!#REF!</definedName>
    <definedName name="T4_Ref2_Unfallverhütung_nein">'TN-Antrag'!#REF!</definedName>
    <definedName name="T4_Ref2_VergRi_Erl">'TN-Antrag'!$J$721</definedName>
    <definedName name="T4_Ref2_VergRi_ja">'TN-Antrag'!$F$721</definedName>
    <definedName name="T4_Ref2_VergRi_nein">'TN-Antrag'!$H$721</definedName>
    <definedName name="T4_Ref2_weitereErl_1">'TN-Antrag'!$F$754</definedName>
    <definedName name="T4_Ref2_weitereErl_2">'TN-Antrag'!$F$756</definedName>
    <definedName name="T4_Ref2_weitereErl_3">'TN-Antrag'!$F$758</definedName>
    <definedName name="T4_Ref2_weitereErl_4">'TN-Antrag'!$F$760</definedName>
    <definedName name="T4_Ref2_weitereErl_5">'TN-Antrag'!$F$762</definedName>
    <definedName name="T4_Ref3_001">'TN-Antrag'!#REF!</definedName>
    <definedName name="T4_Ref3_002">'TN-Antrag'!#REF!</definedName>
    <definedName name="T4_Ref3_003">'TN-Antrag'!#REF!</definedName>
    <definedName name="T4_Ref3_004">'TN-Antrag'!#REF!</definedName>
    <definedName name="T4_Ref3_005">'TN-Antrag'!#REF!</definedName>
    <definedName name="T4_Ref3_006">'TN-Antrag'!#REF!</definedName>
    <definedName name="T4_Ref3_007">'TN-Antrag'!#REF!</definedName>
    <definedName name="T4_Ref3_008">'TN-Antrag'!#REF!</definedName>
    <definedName name="T4_Ref3_Abfrage01_Erl">'TN-Antrag'!#REF!</definedName>
    <definedName name="T4_Ref3_Abfrage01_Erl2">'TN-Antrag'!#REF!</definedName>
    <definedName name="T4_Ref3_Abfrage01_ja">'TN-Antrag'!#REF!</definedName>
    <definedName name="T4_Ref3_Abfrage01_nein">'TN-Antrag'!#REF!</definedName>
    <definedName name="T4_Ref3_Abfrage02_Erl">'TN-Antrag'!#REF!</definedName>
    <definedName name="T4_Ref3_Abfrage02_Erl2">'TN-Antrag'!#REF!</definedName>
    <definedName name="T4_Ref3_Abfrage02_ja">'TN-Antrag'!#REF!</definedName>
    <definedName name="T4_Ref3_Abfrage02_nein">'TN-Antrag'!#REF!</definedName>
    <definedName name="T4_Ref3_Abfrage03_Erl">'TN-Antrag'!#REF!</definedName>
    <definedName name="T4_Ref3_Abfrage03_Erl2">'TN-Antrag'!#REF!</definedName>
    <definedName name="T4_Ref3_Abfrage03_ja">'TN-Antrag'!#REF!</definedName>
    <definedName name="T4_Ref3_Abfrage03_nein">'TN-Antrag'!#REF!</definedName>
    <definedName name="T4_Ref3_Abfrage04_Erl">'TN-Antrag'!#REF!</definedName>
    <definedName name="T4_Ref3_Abfrage04_Erl2">'TN-Antrag'!#REF!</definedName>
    <definedName name="T4_Ref3_Abfrage04_ja">'TN-Antrag'!#REF!</definedName>
    <definedName name="T4_Ref3_Abfrage04_nein">'TN-Antrag'!#REF!</definedName>
    <definedName name="T4_Ref3_AbfrageMulti01_Erl">'TN-Antrag'!#REF!</definedName>
    <definedName name="T4_Ref3_AbfrageMulti01_Opt1">'TN-Antrag'!#REF!</definedName>
    <definedName name="T4_Ref3_AbfrageMulti01_Opt2">'TN-Antrag'!#REF!</definedName>
    <definedName name="T4_Ref3_AbfrageMulti01_Opt3">'TN-Antrag'!#REF!</definedName>
    <definedName name="T4_Ref3_AbfrageMulti01_Opt4">'TN-Antrag'!#REF!</definedName>
    <definedName name="T4_Ref3_AbfrageMulti02_Erl">'TN-Antrag'!#REF!</definedName>
    <definedName name="T4_Ref3_AbfrageMulti02_Opt1">'TN-Antrag'!#REF!</definedName>
    <definedName name="T4_Ref3_AbfrageMulti02_Opt2">'TN-Antrag'!#REF!</definedName>
    <definedName name="T4_Ref3_AbfrageMulti02_Opt3">'TN-Antrag'!#REF!</definedName>
    <definedName name="T4_Ref3_AbfrageMulti02_Opt4">'TN-Antrag'!#REF!</definedName>
    <definedName name="T4_Ref3_Abschluss">'TN-Antrag'!#REF!</definedName>
    <definedName name="T4_Ref3_AG_Anschrift">'TN-Antrag'!#REF!</definedName>
    <definedName name="T4_Ref3_AG_Ansprechpartner">'TN-Antrag'!#REF!</definedName>
    <definedName name="T4_Ref3_AG_Name">'TN-Antrag'!#REF!</definedName>
    <definedName name="T4_Ref3_AG_Telefon">'TN-Antrag'!#REF!</definedName>
    <definedName name="T4_Ref3_ALGsEinzeln_ALG1_beauftragt">'TN-Antrag'!#REF!</definedName>
    <definedName name="T4_Ref3_ALGsEinzeln_ALG1_erbracht">'TN-Antrag'!#REF!</definedName>
    <definedName name="T4_Ref3_ALGsEinzeln_ALG2_beauftragt">'TN-Antrag'!#REF!</definedName>
    <definedName name="T4_Ref3_ALGsEinzeln_ALG2_erbracht">'TN-Antrag'!#REF!</definedName>
    <definedName name="T4_Ref3_ALGsEinzeln_ALG3_beauftragt">'TN-Antrag'!#REF!</definedName>
    <definedName name="T4_Ref3_ALGsEinzeln_ALG3_erbracht">'TN-Antrag'!#REF!</definedName>
    <definedName name="T4_Ref3_ALGsEinzeln_ALG4_beauftragt">'TN-Antrag'!#REF!</definedName>
    <definedName name="T4_Ref3_ALGsEinzeln_ALG4_erbracht">'TN-Antrag'!#REF!</definedName>
    <definedName name="T4_Ref3_ALGsEinzeln_ALG5_beauftragt">'TN-Antrag'!#REF!</definedName>
    <definedName name="T4_Ref3_ALGsEinzeln_ALG5_erbracht">'TN-Antrag'!#REF!</definedName>
    <definedName name="T4_Ref3_ALGsEinzeln_ALG6_beauftragt">'TN-Antrag'!#REF!</definedName>
    <definedName name="T4_Ref3_ALGsEinzeln_ALG6_erbracht">'TN-Antrag'!#REF!</definedName>
    <definedName name="T4_Ref3_ALGsEinzeln_ALG7_beauftragt">'TN-Antrag'!#REF!</definedName>
    <definedName name="T4_Ref3_ALGsEinzeln_ALG7_erbracht">'TN-Antrag'!#REF!</definedName>
    <definedName name="T4_Ref3_ALGsEinzeln_ALG8_beauftragt">'TN-Antrag'!#REF!</definedName>
    <definedName name="T4_Ref3_ALGsEinzeln_ALG8_erbracht">'TN-Antrag'!#REF!</definedName>
    <definedName name="T4_Ref3_ALGsEinzeln_ALGSieben_beauftragt">'TN-Antrag'!#REF!</definedName>
    <definedName name="T4_Ref3_ALGsEinzeln_ALGSieben_erbracht">'TN-Antrag'!#REF!</definedName>
    <definedName name="T4_Ref3_ALGsEinzeln_Erl">'TN-Antrag'!#REF!</definedName>
    <definedName name="T4_Ref3_ALGsEinzeln_Erl2">'TN-Antrag'!#REF!</definedName>
    <definedName name="T4_Ref3_ALGsZusammen_beauftragt_Erl">'TN-Antrag'!#REF!</definedName>
    <definedName name="T4_Ref3_ALGsZusammen_beauftragt_ja">'TN-Antrag'!#REF!</definedName>
    <definedName name="T4_Ref3_ALGsZusammen_beauftragt_nein">'TN-Antrag'!#REF!</definedName>
    <definedName name="T4_Ref3_ALGsZusammen_erbracht_Erl">'TN-Antrag'!#REF!</definedName>
    <definedName name="T4_Ref3_ALGsZusammen_erbracht_ja">'TN-Antrag'!#REF!</definedName>
    <definedName name="T4_Ref3_ALGsZusammen_erbracht_nein">'TN-Antrag'!#REF!</definedName>
    <definedName name="T4_Ref3_AnbauBestand_Erl">'TN-Antrag'!#REF!</definedName>
    <definedName name="T4_Ref3_AnbauBestand_ja">'TN-Antrag'!#REF!</definedName>
    <definedName name="T4_Ref3_AnbauBestand_nein">'TN-Antrag'!#REF!</definedName>
    <definedName name="T4_Ref3_Barrierefreiheit_Erl">'TN-Antrag'!#REF!</definedName>
    <definedName name="T4_Ref3_Barrierefreiheit_ja">'TN-Antrag'!#REF!</definedName>
    <definedName name="T4_Ref3_Barrierefreiheit_nein">'TN-Antrag'!#REF!</definedName>
    <definedName name="T4_Ref3_Bauvol">'TN-Antrag'!#REF!</definedName>
    <definedName name="T4_Ref3_Bauvol_410">'TN-Antrag'!#REF!</definedName>
    <definedName name="T4_Ref3_Bauvol_420">'TN-Antrag'!#REF!</definedName>
    <definedName name="T4_Ref3_Bauvol_430">'TN-Antrag'!#REF!</definedName>
    <definedName name="T4_Ref3_Bauvol_440">'TN-Antrag'!#REF!</definedName>
    <definedName name="T4_Ref3_Bauvol_450">'TN-Antrag'!#REF!</definedName>
    <definedName name="T4_Ref3_Bauvol_460">'TN-Antrag'!#REF!</definedName>
    <definedName name="T4_Ref3_Bauvol_470">'TN-Antrag'!#REF!</definedName>
    <definedName name="T4_Ref3_Bauvol_470_ELT">'TN-Antrag'!#REF!</definedName>
    <definedName name="T4_Ref3_Bauvol_480">'TN-Antrag'!#REF!</definedName>
    <definedName name="T4_Ref3_Bauvol_ELT_Erl">'TN-Antrag'!#REF!</definedName>
    <definedName name="T4_Ref3_Bauvol_Erl">'TN-Antrag'!#REF!</definedName>
    <definedName name="T4_Ref3_Bauvol_HLS_Erl">'TN-Antrag'!#REF!</definedName>
    <definedName name="T4_Ref3_Beginn">'TN-Antrag'!#REF!</definedName>
    <definedName name="T4_Ref3_betrieblGeb_Erl">'TN-Antrag'!#REF!</definedName>
    <definedName name="T4_Ref3_betrieblGeb_ja">'TN-Antrag'!#REF!</definedName>
    <definedName name="T4_Ref3_betrieblGeb_nein">'TN-Antrag'!#REF!</definedName>
    <definedName name="T4_Ref3_Brandschutz_Erl">'TN-Antrag'!#REF!</definedName>
    <definedName name="T4_Ref3_Brandschutz_ja">'TN-Antrag'!#REF!</definedName>
    <definedName name="T4_Ref3_Brandschutz_nein">'TN-Antrag'!#REF!</definedName>
    <definedName name="T4_Ref3_BSertüchtigung_Erl">'TN-Antrag'!#REF!</definedName>
    <definedName name="T4_Ref3_BSertüchtigung_ja">'TN-Antrag'!#REF!</definedName>
    <definedName name="T4_Ref3_BSertüchtigung_nein">'TN-Antrag'!#REF!</definedName>
    <definedName name="T4_Ref3_BüroVerw_Erl">'TN-Antrag'!#REF!</definedName>
    <definedName name="T4_Ref3_BüroVerw_ja">'TN-Antrag'!#REF!</definedName>
    <definedName name="T4_Ref3_BüroVerw_nein">'TN-Antrag'!#REF!</definedName>
    <definedName name="T4_Ref3_EinbauAufzug_Erl">'TN-Antrag'!#REF!</definedName>
    <definedName name="T4_Ref3_EinbauAufzug_ja">'TN-Antrag'!#REF!</definedName>
    <definedName name="T4_Ref3_EinbauAufzug_nein">'TN-Antrag'!#REF!</definedName>
    <definedName name="T4_Ref3_energSan_Erl">'TN-Antrag'!#REF!</definedName>
    <definedName name="T4_Ref3_energSan_ja">'TN-Antrag'!#REF!</definedName>
    <definedName name="T4_Ref3_energSan_nein">'TN-Antrag'!#REF!</definedName>
    <definedName name="T4_Ref3_ErschließungBaugebiet_Erl">'TN-Antrag'!#REF!</definedName>
    <definedName name="T4_Ref3_ErschließungBaugebiet_ja">'TN-Antrag'!#REF!</definedName>
    <definedName name="T4_Ref3_ErschließungBaugebiet_nein">'TN-Antrag'!#REF!</definedName>
    <definedName name="T4_Ref3_FördMittel_ja">'TN-Antrag'!#REF!</definedName>
    <definedName name="T4_Ref3_FördMittel_Name">'TN-Antrag'!#REF!</definedName>
    <definedName name="T4_Ref3_FördMittel_nein">'TN-Antrag'!#REF!</definedName>
    <definedName name="T4_Ref3_freieLüftung_Erl">'TN-Antrag'!#REF!</definedName>
    <definedName name="T4_Ref3_freieLüftung_ja">'TN-Antrag'!#REF!</definedName>
    <definedName name="T4_Ref3_freieLüftung_nein">'TN-Antrag'!#REF!</definedName>
    <definedName name="T4_Ref3_HandlungsberA_PS2_beauftragt">'TN-Antrag'!#REF!</definedName>
    <definedName name="T4_Ref3_HandlungsberA_PS2_erbracht">'TN-Antrag'!#REF!</definedName>
    <definedName name="T4_Ref3_HandlungsberA_PS3_beauftragt">'TN-Antrag'!#REF!</definedName>
    <definedName name="T4_Ref3_HandlungsberA_PS3_erbracht">'TN-Antrag'!#REF!</definedName>
    <definedName name="T4_Ref3_HandlungsberA_PS4_beauftragt">'TN-Antrag'!#REF!</definedName>
    <definedName name="T4_Ref3_HandlungsberA_PS4_erbracht">'TN-Antrag'!#REF!</definedName>
    <definedName name="T4_Ref3_HandlungsberA_PS5_beauftragt">'TN-Antrag'!#REF!</definedName>
    <definedName name="T4_Ref3_HandlungsberA_PS5_erbracht">'TN-Antrag'!#REF!</definedName>
    <definedName name="T4_Ref3_HandlungsberB_PS2_beauftragt">'TN-Antrag'!#REF!</definedName>
    <definedName name="T4_Ref3_HandlungsberB_PS2_erbracht">'TN-Antrag'!#REF!</definedName>
    <definedName name="T4_Ref3_HandlungsberB_PS3_beauftragt">'TN-Antrag'!#REF!</definedName>
    <definedName name="T4_Ref3_HandlungsberB_PS3_erbracht">'TN-Antrag'!#REF!</definedName>
    <definedName name="T4_Ref3_HandlungsberB_PS4_beauftragt">'TN-Antrag'!#REF!</definedName>
    <definedName name="T4_Ref3_HandlungsberB_PS4_erbracht">'TN-Antrag'!#REF!</definedName>
    <definedName name="T4_Ref3_HandlungsberB_PS5_beauftragt">'TN-Antrag'!#REF!</definedName>
    <definedName name="T4_Ref3_HandlungsberB_PS5_erbracht">'TN-Antrag'!#REF!</definedName>
    <definedName name="T4_Ref3_HandlungsberC_PS2_beauftragt">'TN-Antrag'!#REF!</definedName>
    <definedName name="T4_Ref3_HandlungsberC_PS2_erbracht">'TN-Antrag'!#REF!</definedName>
    <definedName name="T4_Ref3_HandlungsberC_PS3_beauftragt">'TN-Antrag'!#REF!</definedName>
    <definedName name="T4_Ref3_HandlungsberC_PS3_erbracht">'TN-Antrag'!#REF!</definedName>
    <definedName name="T4_Ref3_HandlungsberC_PS4_beauftragt">'TN-Antrag'!#REF!</definedName>
    <definedName name="T4_Ref3_HandlungsberC_PS4_erbracht">'TN-Antrag'!#REF!</definedName>
    <definedName name="T4_Ref3_HandlungsberC_PS5_beauftragt">'TN-Antrag'!#REF!</definedName>
    <definedName name="T4_Ref3_HandlungsberC_PS5_erbracht">'TN-Antrag'!#REF!</definedName>
    <definedName name="T4_Ref3_HandlungsberD_PS2_beauftragt">'TN-Antrag'!#REF!</definedName>
    <definedName name="T4_Ref3_HandlungsberD_PS2_erbracht">'TN-Antrag'!#REF!</definedName>
    <definedName name="T4_Ref3_HandlungsberD_PS3_beauftragt">'TN-Antrag'!#REF!</definedName>
    <definedName name="T4_Ref3_HandlungsberD_PS3_erbracht">'TN-Antrag'!#REF!</definedName>
    <definedName name="T4_Ref3_HandlungsberD_PS4_beauftragt">'TN-Antrag'!#REF!</definedName>
    <definedName name="T4_Ref3_HandlungsberD_PS4_erbracht">'TN-Antrag'!#REF!</definedName>
    <definedName name="T4_Ref3_HandlungsberD_PS5_beauftragt">'TN-Antrag'!#REF!</definedName>
    <definedName name="T4_Ref3_HandlungsberD_PS5_erbracht">'TN-Antrag'!#REF!</definedName>
    <definedName name="T4_Ref3_HandlungsberE_PS2_beauftragt">'TN-Antrag'!#REF!</definedName>
    <definedName name="T4_Ref3_HandlungsberE_PS2_erbracht">'TN-Antrag'!#REF!</definedName>
    <definedName name="T4_Ref3_HandlungsberE_PS3_beauftragt">'TN-Antrag'!#REF!</definedName>
    <definedName name="T4_Ref3_HandlungsberE_PS3_erbracht">'TN-Antrag'!#REF!</definedName>
    <definedName name="T4_Ref3_HandlungsberE_PS4_beauftragt">'TN-Antrag'!#REF!</definedName>
    <definedName name="T4_Ref3_HandlungsberE_PS4_erbracht">'TN-Antrag'!#REF!</definedName>
    <definedName name="T4_Ref3_HandlungsberE_PS5_beauftragt">'TN-Antrag'!#REF!</definedName>
    <definedName name="T4_Ref3_HandlungsberE_PS5_erbracht">'TN-Antrag'!#REF!</definedName>
    <definedName name="T4_Ref3_Handlungsbereiche_PS_Erl">'TN-Antrag'!#REF!</definedName>
    <definedName name="T4_Ref3_HZ_Erl">'TN-Antrag'!#REF!</definedName>
    <definedName name="T4_Ref3_HZ_ja">'TN-Antrag'!#REF!</definedName>
    <definedName name="T4_Ref3_HZ_nein">'TN-Antrag'!#REF!</definedName>
    <definedName name="T4_Ref3_IngTecKontrolle_Erl">'TN-Antrag'!#REF!</definedName>
    <definedName name="T4_Ref3_IngTecKontrolle_ja">'TN-Antrag'!#REF!</definedName>
    <definedName name="T4_Ref3_IngTecKontrolle_nein">'TN-Antrag'!#REF!</definedName>
    <definedName name="T4_Ref3_kein_VA_Erl">'TN-Antrag'!#REF!</definedName>
    <definedName name="T4_Ref3_kein_VA_ja">'TN-Antrag'!#REF!</definedName>
    <definedName name="T4_Ref3_Kinder_Erl">'TN-Antrag'!#REF!</definedName>
    <definedName name="T4_Ref3_Kinder_Erl2">'TN-Antrag'!#REF!</definedName>
    <definedName name="T4_Ref3_Kinder_ja">'TN-Antrag'!#REF!</definedName>
    <definedName name="T4_Ref3_Kinder_nein">'TN-Antrag'!#REF!</definedName>
    <definedName name="T4_Ref3_KoordGesamtProjekt_Erl">'TN-Antrag'!#REF!</definedName>
    <definedName name="T4_Ref3_KoordGesamtProjekt_ja">'TN-Antrag'!#REF!</definedName>
    <definedName name="T4_Ref3_KoordGesamtProjekt_nein">'TN-Antrag'!#REF!</definedName>
    <definedName name="T4_Ref3_laufBetr_Erl">'TN-Antrag'!#REF!</definedName>
    <definedName name="T4_Ref3_laufBetr_ja">'TN-Antrag'!#REF!</definedName>
    <definedName name="T4_Ref3_laufBetr_nein">'TN-Antrag'!#REF!</definedName>
    <definedName name="T4_Ref3_Laufzeit_Erl">'TN-Antrag'!#REF!</definedName>
    <definedName name="T4_Ref3_Lernhaus_Erl">'TN-Antrag'!#REF!</definedName>
    <definedName name="T4_Ref3_Lernhaus_ja">'TN-Antrag'!#REF!</definedName>
    <definedName name="T4_Ref3_Lernhaus_nein">'TN-Antrag'!#REF!</definedName>
    <definedName name="T4_Ref3_LP2_beauftragt">'TN-Antrag'!#REF!</definedName>
    <definedName name="T4_Ref3_LP2_erbracht">'TN-Antrag'!#REF!</definedName>
    <definedName name="T4_Ref3_LP3_beauftragt">'TN-Antrag'!#REF!</definedName>
    <definedName name="T4_Ref3_LP3_erbracht">'TN-Antrag'!#REF!</definedName>
    <definedName name="T4_Ref3_LP4_beauftragt">'TN-Antrag'!#REF!</definedName>
    <definedName name="T4_Ref3_LP4_erbracht">'TN-Antrag'!#REF!</definedName>
    <definedName name="T4_Ref3_LP5_beauftragt">'TN-Antrag'!#REF!</definedName>
    <definedName name="T4_Ref3_LP5_erbracht">'TN-Antrag'!#REF!</definedName>
    <definedName name="T4_Ref3_LP6_beauftragt">'TN-Antrag'!#REF!</definedName>
    <definedName name="T4_Ref3_LP6_erbracht">'TN-Antrag'!#REF!</definedName>
    <definedName name="T4_Ref3_LP7_beauftragt">'TN-Antrag'!#REF!</definedName>
    <definedName name="T4_Ref3_LP7_erbracht">'TN-Antrag'!#REF!</definedName>
    <definedName name="T4_Ref3_LP8_beauftragt">'TN-Antrag'!#REF!</definedName>
    <definedName name="T4_Ref3_LP8_erbracht">'TN-Antrag'!#REF!</definedName>
    <definedName name="T4_Ref3_LPs_Erl">'TN-Antrag'!#REF!</definedName>
    <definedName name="T4_Ref3_LPsZusammen_beauftragt_Erl">'TN-Antrag'!#REF!</definedName>
    <definedName name="T4_Ref3_LPsZusammen_beauftragt_ja">'TN-Antrag'!#REF!</definedName>
    <definedName name="T4_Ref3_LPsZusammen_beauftragt_nein">'TN-Antrag'!#REF!</definedName>
    <definedName name="T4_Ref3_LPsZusammen_erbracht_Erl">'TN-Antrag'!#REF!</definedName>
    <definedName name="T4_Ref3_LPsZusammen_erbracht_ja">'TN-Antrag'!#REF!</definedName>
    <definedName name="T4_Ref3_LPsZusammen_erbracht_nein">'TN-Antrag'!#REF!</definedName>
    <definedName name="T4_Ref3_Neubau_Erl">'TN-Antrag'!#REF!</definedName>
    <definedName name="T4_Ref3_Neubau_ja">'TN-Antrag'!#REF!</definedName>
    <definedName name="T4_Ref3_Neubau_nein">'TN-Antrag'!#REF!</definedName>
    <definedName name="T4_Ref3_NeubErwAnbau_Erl">'TN-Antrag'!#REF!</definedName>
    <definedName name="T4_Ref3_NeubErwAnbau_ja">'TN-Antrag'!#REF!</definedName>
    <definedName name="T4_Ref3_NeubErwAnbau_keinHochbau">'TN-Antrag'!#REF!</definedName>
    <definedName name="T4_Ref3_NeubErwAnbau_UmbauSan">'TN-Antrag'!#REF!</definedName>
    <definedName name="T4_Ref3_öffAG_Erl">'TN-Antrag'!#REF!</definedName>
    <definedName name="T4_Ref3_öffAG_ja">'TN-Antrag'!#REF!</definedName>
    <definedName name="T4_Ref3_öffAG_nein">'TN-Antrag'!#REF!</definedName>
    <definedName name="T4_Ref3_örtlBÜ_Erl">'TN-Antrag'!#REF!</definedName>
    <definedName name="T4_Ref3_örtlBÜ_ja">'TN-Antrag'!#REF!</definedName>
    <definedName name="T4_Ref3_örtlBÜ_nein">'TN-Antrag'!#REF!</definedName>
    <definedName name="T4_Ref3_Publikumsverkehr_Erl">'TN-Antrag'!#REF!</definedName>
    <definedName name="T4_Ref3_Publikumsverkehr_ja">'TN-Antrag'!#REF!</definedName>
    <definedName name="T4_Ref3_Publikumsverkehr_nein">'TN-Antrag'!#REF!</definedName>
    <definedName name="T4_Ref3_San_öffentlichesGebäude_Erl">'TN-Antrag'!#REF!</definedName>
    <definedName name="T4_Ref3_San_öffentlichesGebäude_ja">'TN-Antrag'!#REF!</definedName>
    <definedName name="T4_Ref3_San_öffentlichesGebäude_nein">'TN-Antrag'!#REF!</definedName>
    <definedName name="T4_Ref3_San_öffentlichesGebäude_nichtÖff">'TN-Antrag'!#REF!</definedName>
    <definedName name="T4_Ref3_Sanierung_Erl">'TN-Antrag'!#REF!</definedName>
    <definedName name="T4_Ref3_Sanierung_ja">'TN-Antrag'!#REF!</definedName>
    <definedName name="T4_Ref3_Sanierung_nein">'TN-Antrag'!#REF!</definedName>
    <definedName name="T4_Ref3_Schiene_Luft_Erl">'TN-Antrag'!#REF!</definedName>
    <definedName name="T4_Ref3_Schiene_Luft_ja">'TN-Antrag'!#REF!</definedName>
    <definedName name="T4_Ref3_Schiene_Luft_nein">'TN-Antrag'!#REF!</definedName>
    <definedName name="T4_Ref3_sonst_Str_Erl">'TN-Antrag'!#REF!</definedName>
    <definedName name="T4_Ref3_sonst_Str_ja">'TN-Antrag'!#REF!</definedName>
    <definedName name="T4_Ref3_sonst_Str_nein">'TN-Antrag'!#REF!</definedName>
    <definedName name="T4_Ref3_Spielgeräte_Erl">'TN-Antrag'!#REF!</definedName>
    <definedName name="T4_Ref3_Spielgeräte_ja">'TN-Antrag'!#REF!</definedName>
    <definedName name="T4_Ref3_Spielgeräte_nein">'TN-Antrag'!#REF!</definedName>
    <definedName name="T4_Ref3_Str_Platz_Erl">'TN-Antrag'!#REF!</definedName>
    <definedName name="T4_Ref3_Str_Platz_ja">'TN-Antrag'!#REF!</definedName>
    <definedName name="T4_Ref3_Str_Platz_nein">'TN-Antrag'!#REF!</definedName>
    <definedName name="T4_Ref3_Tragsystem_Dachtragwerk">'TN-Antrag'!#REF!</definedName>
    <definedName name="T4_Ref3_Tragsystem_Erl">'TN-Antrag'!#REF!</definedName>
    <definedName name="T4_Ref3_Tragsystem_Holz">'TN-Antrag'!#REF!</definedName>
    <definedName name="T4_Ref3_Tragsystem_Holzhybrid">'TN-Antrag'!#REF!</definedName>
    <definedName name="T4_Ref3_Tragsystem_keinHolz">'TN-Antrag'!#REF!</definedName>
    <definedName name="T4_Ref3_Unfallverhütung_Erl">'TN-Antrag'!#REF!</definedName>
    <definedName name="T4_Ref3_Unfallverhütung_ja">'TN-Antrag'!#REF!</definedName>
    <definedName name="T4_Ref3_Unfallverhütung_nein">'TN-Antrag'!#REF!</definedName>
    <definedName name="T4_Ref3_VergRi_Erl">'TN-Antrag'!#REF!</definedName>
    <definedName name="T4_Ref3_VergRi_ja">'TN-Antrag'!#REF!</definedName>
    <definedName name="T4_Ref3_VergRi_nein">'TN-Antrag'!#REF!</definedName>
    <definedName name="T4_Ref3_weitereErl_1">'TN-Antrag'!#REF!</definedName>
    <definedName name="T4_Ref3_weitereErl_2">'TN-Antrag'!#REF!</definedName>
    <definedName name="T4_Ref3_weitereErl_3">'TN-Antrag'!#REF!</definedName>
    <definedName name="T4_Ref3_weitereErl_4">'TN-Antrag'!#REF!</definedName>
    <definedName name="T4_Ref3_weitereErl_5">'TN-Antrag'!#REF!</definedName>
    <definedName name="T4_Ref4_001">'TN-Antrag'!#REF!</definedName>
    <definedName name="T4_Ref4_002">'TN-Antrag'!#REF!</definedName>
    <definedName name="T4_Ref4_003">'TN-Antrag'!#REF!</definedName>
    <definedName name="T4_Ref4_004">'TN-Antrag'!#REF!</definedName>
    <definedName name="T4_Ref4_005">'TN-Antrag'!#REF!</definedName>
    <definedName name="T4_Ref4_006">'TN-Antrag'!#REF!</definedName>
    <definedName name="T4_Ref4_007">'TN-Antrag'!#REF!</definedName>
    <definedName name="T4_Ref4_008">'TN-Antrag'!#REF!</definedName>
    <definedName name="T4_Ref4_Abfrage01_Erl">'TN-Antrag'!#REF!</definedName>
    <definedName name="T4_Ref4_Abfrage01_Erl2">'TN-Antrag'!#REF!</definedName>
    <definedName name="T4_Ref4_Abfrage01_ja">'TN-Antrag'!#REF!</definedName>
    <definedName name="T4_Ref4_Abfrage01_nein">'TN-Antrag'!#REF!</definedName>
    <definedName name="T4_Ref4_Abfrage02_Erl">'TN-Antrag'!#REF!</definedName>
    <definedName name="T4_Ref4_Abfrage02_Erl2">'TN-Antrag'!#REF!</definedName>
    <definedName name="T4_Ref4_Abfrage02_ja">'TN-Antrag'!#REF!</definedName>
    <definedName name="T4_Ref4_Abfrage02_nein">'TN-Antrag'!#REF!</definedName>
    <definedName name="T4_Ref4_Abfrage03_Erl">'TN-Antrag'!#REF!</definedName>
    <definedName name="T4_Ref4_Abfrage03_Erl2">'TN-Antrag'!#REF!</definedName>
    <definedName name="T4_Ref4_Abfrage03_ja">'TN-Antrag'!#REF!</definedName>
    <definedName name="T4_Ref4_Abfrage03_nein">'TN-Antrag'!#REF!</definedName>
    <definedName name="T4_Ref4_Abfrage04_Erl">'TN-Antrag'!#REF!</definedName>
    <definedName name="T4_Ref4_Abfrage04_Erl2">'TN-Antrag'!#REF!</definedName>
    <definedName name="T4_Ref4_Abfrage04_ja">'TN-Antrag'!#REF!</definedName>
    <definedName name="T4_Ref4_Abfrage04_nein">'TN-Antrag'!#REF!</definedName>
    <definedName name="T4_Ref4_AbfrageMulti01_Erl">'TN-Antrag'!#REF!</definedName>
    <definedName name="T4_Ref4_AbfrageMulti01_Opt1">'TN-Antrag'!#REF!</definedName>
    <definedName name="T4_Ref4_AbfrageMulti01_Opt2">'TN-Antrag'!#REF!</definedName>
    <definedName name="T4_Ref4_AbfrageMulti01_Opt3">'TN-Antrag'!#REF!</definedName>
    <definedName name="T4_Ref4_AbfrageMulti01_Opt4">'TN-Antrag'!#REF!</definedName>
    <definedName name="T4_Ref4_AbfrageMulti02_Erl">'TN-Antrag'!#REF!</definedName>
    <definedName name="T4_Ref4_AbfrageMulti02_Opt1">'TN-Antrag'!#REF!</definedName>
    <definedName name="T4_Ref4_AbfrageMulti02_Opt2">'TN-Antrag'!#REF!</definedName>
    <definedName name="T4_Ref4_AbfrageMulti02_Opt3">'TN-Antrag'!#REF!</definedName>
    <definedName name="T4_Ref4_AbfrageMulti02_Opt4">'TN-Antrag'!#REF!</definedName>
    <definedName name="T4_Ref4_Abschluss">'TN-Antrag'!#REF!</definedName>
    <definedName name="T4_Ref4_AG_Anschrift">'TN-Antrag'!#REF!</definedName>
    <definedName name="T4_Ref4_AG_Ansprechpartner">'TN-Antrag'!#REF!</definedName>
    <definedName name="T4_Ref4_AG_Name">'TN-Antrag'!#REF!</definedName>
    <definedName name="T4_Ref4_AG_Telefon">'TN-Antrag'!#REF!</definedName>
    <definedName name="T4_Ref4_ALGsEinzeln_ALG1_beauftragt">'TN-Antrag'!#REF!</definedName>
    <definedName name="T4_Ref4_ALGsEinzeln_ALG1_erbracht">'TN-Antrag'!#REF!</definedName>
    <definedName name="T4_Ref4_ALGsEinzeln_ALG2_beauftragt">'TN-Antrag'!#REF!</definedName>
    <definedName name="T4_Ref4_ALGsEinzeln_ALG2_erbracht">'TN-Antrag'!#REF!</definedName>
    <definedName name="T4_Ref4_ALGsEinzeln_ALG3_beauftragt">'TN-Antrag'!#REF!</definedName>
    <definedName name="T4_Ref4_ALGsEinzeln_ALG3_erbracht">'TN-Antrag'!#REF!</definedName>
    <definedName name="T4_Ref4_ALGsEinzeln_ALG4_beauftragt">'TN-Antrag'!#REF!</definedName>
    <definedName name="T4_Ref4_ALGsEinzeln_ALG4_erbracht">'TN-Antrag'!#REF!</definedName>
    <definedName name="T4_Ref4_ALGsEinzeln_ALG5_beauftragt">'TN-Antrag'!#REF!</definedName>
    <definedName name="T4_Ref4_ALGsEinzeln_ALG5_erbracht">'TN-Antrag'!#REF!</definedName>
    <definedName name="T4_Ref4_ALGsEinzeln_ALG6_beauftragt">'TN-Antrag'!#REF!</definedName>
    <definedName name="T4_Ref4_ALGsEinzeln_ALG6_erbracht">'TN-Antrag'!#REF!</definedName>
    <definedName name="T4_Ref4_ALGsEinzeln_ALG7_beauftragt">'TN-Antrag'!#REF!</definedName>
    <definedName name="T4_Ref4_ALGsEinzeln_ALG7_erbracht">'TN-Antrag'!#REF!</definedName>
    <definedName name="T4_Ref4_ALGsEinzeln_ALG8_beauftragt">'TN-Antrag'!#REF!</definedName>
    <definedName name="T4_Ref4_ALGsEinzeln_ALG8_erbracht">'TN-Antrag'!#REF!</definedName>
    <definedName name="T4_Ref4_ALGsEinzeln_ALGSieben_beauftragt">'TN-Antrag'!#REF!</definedName>
    <definedName name="T4_Ref4_ALGsEinzeln_ALGSieben_erbracht">'TN-Antrag'!#REF!</definedName>
    <definedName name="T4_Ref4_ALGsEinzeln_Erl">'TN-Antrag'!#REF!</definedName>
    <definedName name="T4_Ref4_ALGsEinzeln_Erl2">'TN-Antrag'!#REF!</definedName>
    <definedName name="T4_Ref4_ALGsZusammen_beauftragt_Erl">'TN-Antrag'!#REF!</definedName>
    <definedName name="T4_Ref4_ALGsZusammen_beauftragt_ja">'TN-Antrag'!#REF!</definedName>
    <definedName name="T4_Ref4_ALGsZusammen_beauftragt_nein">'TN-Antrag'!#REF!</definedName>
    <definedName name="T4_Ref4_ALGsZusammen_erbracht_Erl">'TN-Antrag'!#REF!</definedName>
    <definedName name="T4_Ref4_ALGsZusammen_erbracht_ja">'TN-Antrag'!#REF!</definedName>
    <definedName name="T4_Ref4_ALGsZusammen_erbracht_nein">'TN-Antrag'!#REF!</definedName>
    <definedName name="T4_Ref4_AnbauBestand_Erl">'TN-Antrag'!#REF!</definedName>
    <definedName name="T4_Ref4_AnbauBestand_ja">'TN-Antrag'!#REF!</definedName>
    <definedName name="T4_Ref4_AnbauBestand_nein">'TN-Antrag'!#REF!</definedName>
    <definedName name="T4_Ref4_Barrierefreiheit_Erl">'TN-Antrag'!#REF!</definedName>
    <definedName name="T4_Ref4_Barrierefreiheit_ja">'TN-Antrag'!#REF!</definedName>
    <definedName name="T4_Ref4_Barrierefreiheit_nein">'TN-Antrag'!#REF!</definedName>
    <definedName name="T4_Ref4_Bauvol">'TN-Antrag'!#REF!</definedName>
    <definedName name="T4_Ref4_Bauvol_410">'TN-Antrag'!#REF!</definedName>
    <definedName name="T4_Ref4_Bauvol_420">'TN-Antrag'!#REF!</definedName>
    <definedName name="T4_Ref4_Bauvol_430">'TN-Antrag'!#REF!</definedName>
    <definedName name="T4_Ref4_Bauvol_440">'TN-Antrag'!#REF!</definedName>
    <definedName name="T4_Ref4_Bauvol_450">'TN-Antrag'!#REF!</definedName>
    <definedName name="T4_Ref4_Bauvol_460">'TN-Antrag'!#REF!</definedName>
    <definedName name="T4_Ref4_Bauvol_470">'TN-Antrag'!#REF!</definedName>
    <definedName name="T4_Ref4_Bauvol_470_ELT">'TN-Antrag'!#REF!</definedName>
    <definedName name="T4_Ref4_Bauvol_480">'TN-Antrag'!#REF!</definedName>
    <definedName name="T4_Ref4_Bauvol_ELT_Erl">'TN-Antrag'!#REF!</definedName>
    <definedName name="T4_Ref4_Bauvol_Erl">'TN-Antrag'!#REF!</definedName>
    <definedName name="T4_Ref4_Bauvol_HLS_Erl">'TN-Antrag'!#REF!</definedName>
    <definedName name="T4_Ref4_Beginn">'TN-Antrag'!#REF!</definedName>
    <definedName name="T4_Ref4_betrieblGeb_Erl">'TN-Antrag'!#REF!</definedName>
    <definedName name="T4_Ref4_betrieblGeb_ja">'TN-Antrag'!#REF!</definedName>
    <definedName name="T4_Ref4_betrieblGeb_nein">'TN-Antrag'!#REF!</definedName>
    <definedName name="T4_Ref4_Brandschutz_Erl">'TN-Antrag'!#REF!</definedName>
    <definedName name="T4_Ref4_Brandschutz_ja">'TN-Antrag'!#REF!</definedName>
    <definedName name="T4_Ref4_Brandschutz_nein">'TN-Antrag'!#REF!</definedName>
    <definedName name="T4_Ref4_BSertüchtigung_Erl">'TN-Antrag'!#REF!</definedName>
    <definedName name="T4_Ref4_BSertüchtigung_ja">'TN-Antrag'!#REF!</definedName>
    <definedName name="T4_Ref4_BSertüchtigung_nein">'TN-Antrag'!#REF!</definedName>
    <definedName name="T4_Ref4_BüroVerw_Erl">'TN-Antrag'!#REF!</definedName>
    <definedName name="T4_Ref4_BüroVerw_ja">'TN-Antrag'!#REF!</definedName>
    <definedName name="T4_Ref4_BüroVerw_nein">'TN-Antrag'!#REF!</definedName>
    <definedName name="T4_Ref4_EinbauAufzug_Erl">'TN-Antrag'!#REF!</definedName>
    <definedName name="T4_Ref4_EinbauAufzug_ja">'TN-Antrag'!#REF!</definedName>
    <definedName name="T4_Ref4_EinbauAufzug_nein">'TN-Antrag'!#REF!</definedName>
    <definedName name="T4_Ref4_energSan_Erl">'TN-Antrag'!#REF!</definedName>
    <definedName name="T4_Ref4_energSan_ja">'TN-Antrag'!#REF!</definedName>
    <definedName name="T4_Ref4_energSan_nein">'TN-Antrag'!#REF!</definedName>
    <definedName name="T4_Ref4_ErschließungBaugebiet_Erl">'TN-Antrag'!#REF!</definedName>
    <definedName name="T4_Ref4_ErschließungBaugebiet_ja">'TN-Antrag'!#REF!</definedName>
    <definedName name="T4_Ref4_ErschließungBaugebiet_nein">'TN-Antrag'!#REF!</definedName>
    <definedName name="T4_Ref4_FördMittel_ja">'TN-Antrag'!#REF!</definedName>
    <definedName name="T4_Ref4_FördMittel_Name">'TN-Antrag'!#REF!</definedName>
    <definedName name="T4_Ref4_FördMittel_nein">'TN-Antrag'!#REF!</definedName>
    <definedName name="T4_Ref4_freieLüftung_Erl">'TN-Antrag'!#REF!</definedName>
    <definedName name="T4_Ref4_freieLüftung_ja">'TN-Antrag'!#REF!</definedName>
    <definedName name="T4_Ref4_freieLüftung_nein">'TN-Antrag'!#REF!</definedName>
    <definedName name="T4_Ref4_HZ_Erl">'TN-Antrag'!#REF!</definedName>
    <definedName name="T4_Ref4_HZ_ja">'TN-Antrag'!#REF!</definedName>
    <definedName name="T4_Ref4_HZ_nein">'TN-Antrag'!#REF!</definedName>
    <definedName name="T4_Ref4_IngTecKontrolle_Erl">'TN-Antrag'!#REF!</definedName>
    <definedName name="T4_Ref4_IngTecKontrolle_ja">'TN-Antrag'!#REF!</definedName>
    <definedName name="T4_Ref4_IngTecKontrolle_nein">'TN-Antrag'!#REF!</definedName>
    <definedName name="T4_Ref4_kein_VA_Erl">'TN-Antrag'!#REF!</definedName>
    <definedName name="T4_Ref4_kein_VA_ja">'TN-Antrag'!#REF!</definedName>
    <definedName name="T4_Ref4_Kinder_Erl">'TN-Antrag'!#REF!</definedName>
    <definedName name="T4_Ref4_Kinder_Erl2">'TN-Antrag'!#REF!</definedName>
    <definedName name="T4_Ref4_Kinder_ja">'TN-Antrag'!#REF!</definedName>
    <definedName name="T4_Ref4_Kinder_nein">'TN-Antrag'!#REF!</definedName>
    <definedName name="T4_Ref4_KoordGesamtProjekt_Erl">'TN-Antrag'!#REF!</definedName>
    <definedName name="T4_Ref4_KoordGesamtProjekt_ja">'TN-Antrag'!#REF!</definedName>
    <definedName name="T4_Ref4_KoordGesamtProjekt_nein">'TN-Antrag'!#REF!</definedName>
    <definedName name="T4_Ref4_laufBetr_Erl">'TN-Antrag'!#REF!</definedName>
    <definedName name="T4_Ref4_laufBetr_ja">'TN-Antrag'!#REF!</definedName>
    <definedName name="T4_Ref4_laufBetr_nein">'TN-Antrag'!#REF!</definedName>
    <definedName name="T4_Ref4_Laufzeit_Erl">'TN-Antrag'!#REF!</definedName>
    <definedName name="T4_Ref4_Lernhaus_Erl">'TN-Antrag'!#REF!</definedName>
    <definedName name="T4_Ref4_Lernhaus_ja">'TN-Antrag'!#REF!</definedName>
    <definedName name="T4_Ref4_Lernhaus_nein">'TN-Antrag'!#REF!</definedName>
    <definedName name="T4_Ref4_LP2_beauftragt">'TN-Antrag'!#REF!</definedName>
    <definedName name="T4_Ref4_LP2_erbracht">'TN-Antrag'!#REF!</definedName>
    <definedName name="T4_Ref4_LP3_beauftragt">'TN-Antrag'!#REF!</definedName>
    <definedName name="T4_Ref4_LP3_erbracht">'TN-Antrag'!#REF!</definedName>
    <definedName name="T4_Ref4_LP4_beauftragt">'TN-Antrag'!#REF!</definedName>
    <definedName name="T4_Ref4_LP4_erbracht">'TN-Antrag'!#REF!</definedName>
    <definedName name="T4_Ref4_LP5_beauftragt">'TN-Antrag'!#REF!</definedName>
    <definedName name="T4_Ref4_LP5_erbracht">'TN-Antrag'!#REF!</definedName>
    <definedName name="T4_Ref4_LP6_beauftragt">'TN-Antrag'!#REF!</definedName>
    <definedName name="T4_Ref4_LP6_erbracht">'TN-Antrag'!#REF!</definedName>
    <definedName name="T4_Ref4_LP7_beauftragt">'TN-Antrag'!#REF!</definedName>
    <definedName name="T4_Ref4_LP7_erbracht">'TN-Antrag'!#REF!</definedName>
    <definedName name="T4_Ref4_LP8_beauftragt">'TN-Antrag'!#REF!</definedName>
    <definedName name="T4_Ref4_LP8_erbracht">'TN-Antrag'!#REF!</definedName>
    <definedName name="T4_Ref4_LPs_Erl">'TN-Antrag'!#REF!</definedName>
    <definedName name="T4_Ref4_LPsZusammen_beauftragt_Erl">'TN-Antrag'!#REF!</definedName>
    <definedName name="T4_Ref4_LPsZusammen_beauftragt_ja">'TN-Antrag'!#REF!</definedName>
    <definedName name="T4_Ref4_LPsZusammen_beauftragt_nein">'TN-Antrag'!#REF!</definedName>
    <definedName name="T4_Ref4_LPsZusammen_erbracht_Erl">'TN-Antrag'!#REF!</definedName>
    <definedName name="T4_Ref4_LPsZusammen_erbracht_ja">'TN-Antrag'!#REF!</definedName>
    <definedName name="T4_Ref4_LPsZusammen_erbracht_nein">'TN-Antrag'!#REF!</definedName>
    <definedName name="T4_Ref4_Neubau_Erl">'TN-Antrag'!#REF!</definedName>
    <definedName name="T4_Ref4_Neubau_ja">'TN-Antrag'!#REF!</definedName>
    <definedName name="T4_Ref4_Neubau_nein">'TN-Antrag'!#REF!</definedName>
    <definedName name="T4_Ref4_NeubErwAnbau_Erl">'TN-Antrag'!#REF!</definedName>
    <definedName name="T4_Ref4_NeubErwAnbau_ja">'TN-Antrag'!#REF!</definedName>
    <definedName name="T4_Ref4_NeubErwAnbau_keinHochbau">'TN-Antrag'!#REF!</definedName>
    <definedName name="T4_Ref4_NeubErwAnbau_UmbauSan">'TN-Antrag'!#REF!</definedName>
    <definedName name="T4_Ref4_öffAG_Erl">'TN-Antrag'!#REF!</definedName>
    <definedName name="T4_Ref4_öffAG_ja">'TN-Antrag'!#REF!</definedName>
    <definedName name="T4_Ref4_öffAG_nein">'TN-Antrag'!#REF!</definedName>
    <definedName name="T4_Ref4_örtlBÜ_Erl">'TN-Antrag'!#REF!</definedName>
    <definedName name="T4_Ref4_örtlBÜ_ja">'TN-Antrag'!#REF!</definedName>
    <definedName name="T4_Ref4_örtlBÜ_nein">'TN-Antrag'!#REF!</definedName>
    <definedName name="T4_Ref4_Publikumsverkehr_Erl">'TN-Antrag'!#REF!</definedName>
    <definedName name="T4_Ref4_Publikumsverkehr_ja">'TN-Antrag'!#REF!</definedName>
    <definedName name="T4_Ref4_Publikumsverkehr_nein">'TN-Antrag'!#REF!</definedName>
    <definedName name="T4_Ref4_San_öffentlichesGebäude_Erl">'TN-Antrag'!#REF!</definedName>
    <definedName name="T4_Ref4_San_öffentlichesGebäude_ja">'TN-Antrag'!#REF!</definedName>
    <definedName name="T4_Ref4_San_öffentlichesGebäude_nein">'TN-Antrag'!#REF!</definedName>
    <definedName name="T4_Ref4_San_öffentlichesGebäude_nichtÖff">'TN-Antrag'!#REF!</definedName>
    <definedName name="T4_Ref4_Sanierung_Erl">'TN-Antrag'!#REF!</definedName>
    <definedName name="T4_Ref4_Sanierung_ja">'TN-Antrag'!#REF!</definedName>
    <definedName name="T4_Ref4_Sanierung_nein">'TN-Antrag'!#REF!</definedName>
    <definedName name="T4_Ref4_Schiene_Luft_Erl">'TN-Antrag'!#REF!</definedName>
    <definedName name="T4_Ref4_Schiene_Luft_ja">'TN-Antrag'!#REF!</definedName>
    <definedName name="T4_Ref4_Schiene_Luft_nein">'TN-Antrag'!#REF!</definedName>
    <definedName name="T4_Ref4_sonst_Str_Erl">'TN-Antrag'!#REF!</definedName>
    <definedName name="T4_Ref4_sonst_Str_ja">'TN-Antrag'!#REF!</definedName>
    <definedName name="T4_Ref4_sonst_Str_nein">'TN-Antrag'!#REF!</definedName>
    <definedName name="T4_Ref4_Spielgeräte_Erl">'TN-Antrag'!#REF!</definedName>
    <definedName name="T4_Ref4_Spielgeräte_ja">'TN-Antrag'!#REF!</definedName>
    <definedName name="T4_Ref4_Spielgeräte_nein">'TN-Antrag'!#REF!</definedName>
    <definedName name="T4_Ref4_Str_Platz_Erl">'TN-Antrag'!#REF!</definedName>
    <definedName name="T4_Ref4_Str_Platz_ja">'TN-Antrag'!#REF!</definedName>
    <definedName name="T4_Ref4_Str_Platz_nein">'TN-Antrag'!#REF!</definedName>
    <definedName name="T4_Ref4_Tragsystem_Dachtragwerk">'TN-Antrag'!#REF!</definedName>
    <definedName name="T4_Ref4_Tragsystem_Erl">'TN-Antrag'!#REF!</definedName>
    <definedName name="T4_Ref4_Tragsystem_Holz">'TN-Antrag'!#REF!</definedName>
    <definedName name="T4_Ref4_Tragsystem_Holzhybrid">'TN-Antrag'!#REF!</definedName>
    <definedName name="T4_Ref4_Tragsystem_keinHolz">'TN-Antrag'!#REF!</definedName>
    <definedName name="T4_Ref4_Unfallverhütung_Erl">'TN-Antrag'!#REF!</definedName>
    <definedName name="T4_Ref4_Unfallverhütung_ja">'TN-Antrag'!#REF!</definedName>
    <definedName name="T4_Ref4_Unfallverhütung_nein">'TN-Antrag'!#REF!</definedName>
    <definedName name="T4_Ref4_VergRi_Erl">'TN-Antrag'!#REF!</definedName>
    <definedName name="T4_Ref4_VergRi_ja">'TN-Antrag'!#REF!</definedName>
    <definedName name="T4_Ref4_VergRi_nein">'TN-Antrag'!#REF!</definedName>
    <definedName name="T4_Ref4_weitereErl_1">'TN-Antrag'!#REF!</definedName>
    <definedName name="T4_Ref4_weitereErl_2">'TN-Antrag'!#REF!</definedName>
    <definedName name="T4_Ref4_weitereErl_3">'TN-Antrag'!#REF!</definedName>
    <definedName name="T4_Ref4_weitereErl_4">'TN-Antrag'!#REF!</definedName>
    <definedName name="T4_Ref4_weitereErl_5">'TN-Antrag'!#REF!</definedName>
    <definedName name="T5_Anl_08" localSheetId="0">'TN-Antrag'!$F$777</definedName>
    <definedName name="T5_Anl_09" localSheetId="0">'TN-Antrag'!$F$779</definedName>
    <definedName name="Verfahrenstyp">'TN-Antrag'!$P$9</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8" i="2" l="1"/>
  <c r="H597" i="2"/>
  <c r="P15" i="2"/>
  <c r="C558" i="2"/>
  <c r="C458" i="2"/>
  <c r="C606" i="2" l="1"/>
  <c r="C602" i="2"/>
  <c r="C707" i="2"/>
  <c r="C703" i="2"/>
  <c r="P9" i="2" a="1"/>
  <c r="P9" i="2" s="1"/>
  <c r="C564" i="2" l="1"/>
  <c r="P8" i="2" l="1" a="1"/>
  <c r="P8" i="2" s="1"/>
  <c r="C215" i="2" s="1"/>
  <c r="C450" i="2" l="1"/>
  <c r="G468" i="2"/>
  <c r="G474" i="2"/>
  <c r="C560" i="2"/>
  <c r="D48" i="2"/>
  <c r="C465" i="2"/>
  <c r="D43" i="2"/>
  <c r="D44" i="2"/>
  <c r="D46" i="2"/>
  <c r="D47" i="2"/>
  <c r="D50" i="2"/>
  <c r="D53" i="2"/>
  <c r="D49" i="2"/>
  <c r="C118" i="2"/>
  <c r="C84" i="2"/>
  <c r="F669" i="2"/>
  <c r="F568" i="2"/>
  <c r="D122" i="2"/>
  <c r="D286" i="2"/>
  <c r="C668" i="2"/>
  <c r="D804" i="2"/>
  <c r="C567" i="2"/>
  <c r="D546" i="2"/>
  <c r="C74" i="2"/>
  <c r="C200" i="2"/>
  <c r="D536" i="2"/>
  <c r="D61" i="2"/>
  <c r="G206" i="2"/>
  <c r="F451" i="2"/>
  <c r="D52" i="2"/>
  <c r="C117" i="2"/>
  <c r="F454" i="2"/>
  <c r="C40" i="2"/>
  <c r="C90" i="2"/>
  <c r="G417" i="2"/>
  <c r="C91" i="2"/>
  <c r="D788" i="2"/>
  <c r="D60" i="2"/>
  <c r="C110" i="2"/>
  <c r="C281" i="2"/>
  <c r="C377" i="2"/>
  <c r="F499" i="2"/>
  <c r="D51" i="2"/>
  <c r="C111" i="2"/>
  <c r="D415" i="2"/>
  <c r="D511" i="2"/>
  <c r="D37" i="2"/>
  <c r="C284" i="2"/>
  <c r="D516" i="2"/>
  <c r="D42" i="2"/>
  <c r="D65" i="2"/>
  <c r="G253" i="2"/>
  <c r="G423" i="2"/>
  <c r="C66" i="2"/>
  <c r="C495" i="2"/>
  <c r="C76" i="2"/>
  <c r="C282" i="2"/>
  <c r="D541" i="2"/>
  <c r="D62" i="2"/>
  <c r="G415" i="2"/>
  <c r="D63" i="2"/>
  <c r="D253" i="2"/>
  <c r="D54" i="2"/>
  <c r="C120" i="2"/>
  <c r="C361" i="2"/>
  <c r="C487" i="2"/>
  <c r="C764" i="2"/>
  <c r="D57" i="2"/>
  <c r="C95" i="2"/>
  <c r="G255" i="2"/>
  <c r="G361" i="2"/>
  <c r="G426" i="2"/>
  <c r="C488" i="2"/>
  <c r="D521" i="2"/>
  <c r="D58" i="2"/>
  <c r="C67" i="2"/>
  <c r="C103" i="2"/>
  <c r="C199" i="2"/>
  <c r="G261" i="2"/>
  <c r="C362" i="2"/>
  <c r="C443" i="2"/>
  <c r="D526" i="2"/>
  <c r="D800" i="2"/>
  <c r="D59" i="2"/>
  <c r="C70" i="2"/>
  <c r="C109" i="2"/>
  <c r="G199" i="2"/>
  <c r="G264" i="2"/>
  <c r="G368" i="2"/>
  <c r="C444" i="2"/>
  <c r="F496" i="2"/>
  <c r="D531" i="2"/>
  <c r="F769" i="2" l="1"/>
  <c r="C554" i="2" l="1"/>
  <c r="F770" i="2"/>
  <c r="C503" i="2" l="1"/>
  <c r="H74" i="2" l="1"/>
  <c r="H7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<sst xmlns="http://schemas.openxmlformats.org/spreadsheetml/2006/main" count="661" uniqueCount="360">
  <si>
    <t>ausführende Niederlassung:</t>
  </si>
  <si>
    <t>-</t>
  </si>
  <si>
    <t>Ansprechpartner:</t>
  </si>
  <si>
    <t>Straße:</t>
  </si>
  <si>
    <t xml:space="preserve">PLZ: </t>
  </si>
  <si>
    <t xml:space="preserve">Ort: </t>
  </si>
  <si>
    <t>Land:</t>
  </si>
  <si>
    <t>Telefon:</t>
  </si>
  <si>
    <t>Fax:</t>
  </si>
  <si>
    <t>E-Mail:</t>
  </si>
  <si>
    <t>Homepage:</t>
  </si>
  <si>
    <t>das Unternehmen besteht seit:</t>
  </si>
  <si>
    <t>Rechtsform des Unternehmens:</t>
  </si>
  <si>
    <t>liegen nicht vor.</t>
  </si>
  <si>
    <t xml:space="preserve">liegen vor, und zwar Ausschlussgründe nach: </t>
  </si>
  <si>
    <t>§ 123 Abs.</t>
  </si>
  <si>
    <t>Nr.</t>
  </si>
  <si>
    <t>GWB</t>
  </si>
  <si>
    <t xml:space="preserve">Erläuterung: </t>
  </si>
  <si>
    <t>§ 124 Abs.</t>
  </si>
  <si>
    <t>Eintragungen im Wettbewerbsregister:</t>
  </si>
  <si>
    <t>liegen vor.</t>
  </si>
  <si>
    <t>Ordnungswidrigkeiten gem. § 21 Mindestlohngesetz:</t>
  </si>
  <si>
    <t>Bestehen wirtschaftliche Verknüpfungen mit anderen Unternehmen?</t>
  </si>
  <si>
    <t>nein</t>
  </si>
  <si>
    <t>ja</t>
  </si>
  <si>
    <t>Wenn ja:</t>
  </si>
  <si>
    <t>Gesellschafter / Inhaber</t>
  </si>
  <si>
    <t>Anteile in %</t>
  </si>
  <si>
    <t>sämtliche vertragsgegenständliche Leistungen selbst zu erbringen.</t>
  </si>
  <si>
    <t>die unten aufgeführten verantwortlichen Nachunternehmer einzusetzen.</t>
  </si>
  <si>
    <t>Wir beabsichtigen:</t>
  </si>
  <si>
    <t xml:space="preserve">Summe: </t>
  </si>
  <si>
    <t>Auftraggeber:</t>
  </si>
  <si>
    <t>für das Projekt:</t>
  </si>
  <si>
    <t>für folgende Dienstleistung:</t>
  </si>
  <si>
    <t>Änderungen an den Vergabeunterlagen sind unzulässig.</t>
  </si>
  <si>
    <t>Gliederung des Teilnahmeantrags:</t>
  </si>
  <si>
    <t>Teil 1</t>
  </si>
  <si>
    <t>Teil 2</t>
  </si>
  <si>
    <t>Teil 3</t>
  </si>
  <si>
    <t>Teil 4</t>
  </si>
  <si>
    <t>Die grau hinterlegten Felder sind auszufüllen!</t>
  </si>
  <si>
    <t>Zu III.1.1 der Veröffentlichung – Befähigung zur Berufsausübung einschließlich Auflagen 
hinsichtlich der Eintragung in einem Berufs- oder Handelsregister</t>
  </si>
  <si>
    <t>a) Ausschlussgründe</t>
  </si>
  <si>
    <t>d) Wirtschaftliche Verknüpfung mit anderen Unternehmen</t>
  </si>
  <si>
    <t>e) Juristische Person</t>
  </si>
  <si>
    <t>Büro 2 der BIEGE</t>
  </si>
  <si>
    <t>Unterauftrag-nehmer</t>
  </si>
  <si>
    <t>Die grau hinterlegten Felder sind auszufüllen bzw. anzukreuzen!</t>
  </si>
  <si>
    <t>drittletztes 
GJ</t>
  </si>
  <si>
    <t>vorletztes 
GJ</t>
  </si>
  <si>
    <t>letztes 
GJ</t>
  </si>
  <si>
    <t>(Die Unterlagen sind ausschließlich verschlüsselt elektronisch über die Vergabeplattform einzureichen)</t>
  </si>
  <si>
    <t>Ort, Datum</t>
  </si>
  <si>
    <t>Anlage 4</t>
  </si>
  <si>
    <t>ggf. weitere eingereichte Anlagen</t>
  </si>
  <si>
    <t>Teil 0</t>
  </si>
  <si>
    <t>Vor- und Nachname</t>
  </si>
  <si>
    <t>Name, Anschrift der verantwortlichen Nachunternehmer / 
freie Mitarbeiter:</t>
  </si>
  <si>
    <t>g) Erklärung zum Verpflichtungsgesetz</t>
  </si>
  <si>
    <t>i) Erklärung Bezug Russland</t>
  </si>
  <si>
    <t>Befähigung zur Berufsausübung einschließlich Auflagen hinsichtlich der Eintragung in einem Berufs- oder Handelsregister</t>
  </si>
  <si>
    <t>Verpflichtungserklärung zu Teilleistungen durch andere Unternehmen</t>
  </si>
  <si>
    <t>Dienststelle</t>
  </si>
  <si>
    <t>Name/Kürzel</t>
  </si>
  <si>
    <t xml:space="preserve"> Qualifikation und Fachrichtung </t>
  </si>
  <si>
    <t>Festanstellung / freiberuflich</t>
  </si>
  <si>
    <t>das / die die Teilleistung erbringt/en</t>
  </si>
  <si>
    <t>Name des Unternehmens / der freien Mitarbeiter,</t>
  </si>
  <si>
    <t xml:space="preserve">Hinweis: </t>
  </si>
  <si>
    <t>(Bitte in dieser Reihenfolge und mit der gleichen Anlagennummerierung dem Teilnahmeantrag beifügen)</t>
  </si>
  <si>
    <t>liegen nicht vor. Wir erklären, dass wir in den letzten zwei Jahren nicht wegen eines Verstoßes nach § 21 MiLoG mit einer Geldbuße von wenigstens 2.500 EUR belegt worden sind.</t>
  </si>
  <si>
    <t>Entsprechend der Verordnung (EU) 2022/576 dürfen öffentliche Aufträge und Konzessionen nach dem 9. April 2022 nicht an Personen oder Unternehmen vergeben werden, die einen Bezug zu Russland i. S. d. Vorschrift aufweisen.</t>
  </si>
  <si>
    <t>c) Ausschlussgründe gem. § 21 Mindestlohngesetz</t>
  </si>
  <si>
    <t>f) Unteraufträge gem. § 36 Abs. 1 VgV und § 46 Abs. 3 Nr. 10 VgV</t>
  </si>
  <si>
    <t>sowie gem. § 124 Abs. 1 und Abs. 2 GWB</t>
  </si>
  <si>
    <t xml:space="preserve">Ausschlussgründe gem. § 123 Abs. 1 bis Abs. 5 GWB </t>
  </si>
  <si>
    <r>
      <t xml:space="preserve">Name </t>
    </r>
    <r>
      <rPr>
        <sz val="16"/>
        <rFont val="Arial"/>
        <family val="2"/>
      </rPr>
      <t xml:space="preserve">und Berufsbezeichnung des Geschäftsführers / der Führungskraft mit der geforderten Qualifikation </t>
    </r>
  </si>
  <si>
    <t>(von freien Mitarbeitern oder Unterauftragnehmer auszufüllen und einzureichen)</t>
  </si>
  <si>
    <t>Teil 5</t>
  </si>
  <si>
    <t>Projektbezeichnung:</t>
  </si>
  <si>
    <t>Name des beauftragten Büros:</t>
  </si>
  <si>
    <t>ggf. Name des ARGE-Partners:</t>
  </si>
  <si>
    <t>Aufgabenverteilung mit ARGE-Partner:</t>
  </si>
  <si>
    <t>ggf. Name des Unterauftragnehmers:</t>
  </si>
  <si>
    <t>Aufgabenverteilung mit UnterAN:</t>
  </si>
  <si>
    <t>Name der Projektbearbeiter:</t>
  </si>
  <si>
    <t>Angaben zum Referenzgeber</t>
  </si>
  <si>
    <t>Anschrift:</t>
  </si>
  <si>
    <t>Projektdarstellung des Referenzprojektes:</t>
  </si>
  <si>
    <t>ggf. weitere Erläuterungen:</t>
  </si>
  <si>
    <t>Referenzdatenblätter</t>
  </si>
  <si>
    <t xml:space="preserve">Firmenname </t>
  </si>
  <si>
    <t>Im Falle einer BIEGE wird Mitglied 1 folgende Leistungsbilder bearbeiten:</t>
  </si>
  <si>
    <t>Im Falle einer BIEGE wird Mitglied 2 folgende Leistungsbilder bearbeiten:</t>
  </si>
  <si>
    <r>
      <rPr>
        <sz val="16"/>
        <rFont val="Arial"/>
        <family val="2"/>
      </rPr>
      <t>Verpflichtungserklärung bei Unteraufträgen</t>
    </r>
    <r>
      <rPr>
        <u/>
        <sz val="16"/>
        <color rgb="FF0070C0"/>
        <rFont val="Arial"/>
        <family val="2"/>
      </rPr>
      <t xml:space="preserve">
</t>
    </r>
    <r>
      <rPr>
        <sz val="16"/>
        <color theme="1"/>
        <rFont val="Arial"/>
        <family val="2"/>
      </rPr>
      <t>(siehe Vordruck in diesem Formular, bitte ggf. als pdf einreichen)</t>
    </r>
  </si>
  <si>
    <r>
      <t xml:space="preserve">Verpflichtungserklärung gem. § 1 des Verpflichtungsgesetzes
</t>
    </r>
    <r>
      <rPr>
        <sz val="16"/>
        <color theme="1"/>
        <rFont val="Arial"/>
        <family val="2"/>
      </rPr>
      <t>(siehe Muster in diesem Formular - nur informativ)</t>
    </r>
  </si>
  <si>
    <t>WICHTIGER HINWEIS:
Die Informationen in diesem Dokument sind geistiges Eigentum von Meixner+Partner GmbH / der Verfahrensbetreuung.
Die Weiterverwendung oder eigenmächtige Veröffentlichung dieses Dokuments ist nicht gestattet.</t>
  </si>
  <si>
    <t>j) Erklärung Masernschutz</t>
  </si>
  <si>
    <t>Vor- und Nachname des gesamtverantwortlichen und bevollmächtigten Vertreters</t>
  </si>
  <si>
    <t>Erbrachte Leistungsbilder nach HOAI</t>
  </si>
  <si>
    <t>Planungsleistungen</t>
  </si>
  <si>
    <t>Befähigung zur Berufsausübung einschließlich Auflagen 
hinsichtlich der Eintragung in einem Berufs- oder Handelsregister</t>
  </si>
  <si>
    <t>Durchschnitt</t>
  </si>
  <si>
    <t>Gesamtumsatz / Geschäftsjahr (GJ)</t>
  </si>
  <si>
    <t xml:space="preserve">ggf. Erläuterung: </t>
  </si>
  <si>
    <t>(Erklärung ist unverzüglich nach Aufforderung durch den Auftraggeber bei Beauftragung vorzulegen)</t>
  </si>
  <si>
    <t xml:space="preserve">    </t>
  </si>
  <si>
    <t>Name des Förderprogramms:</t>
  </si>
  <si>
    <t>Vor- und Nachname des verantwortlichen Vertreters</t>
  </si>
  <si>
    <r>
      <t xml:space="preserve">Im Auftragsfall werden wir eine Arbeitsgemeinschaft bilden, 
deren Mitglieder dem Auftraggeber </t>
    </r>
    <r>
      <rPr>
        <b/>
        <sz val="16"/>
        <rFont val="Arial"/>
        <family val="2"/>
      </rPr>
      <t>gesamtschuldnerisch haften</t>
    </r>
    <r>
      <rPr>
        <sz val="16"/>
        <rFont val="Arial"/>
        <family val="2"/>
      </rPr>
      <t>.</t>
    </r>
  </si>
  <si>
    <r>
      <t xml:space="preserve">Im Auftragsfall werden wir eine Arbeitsgemeinschaft bilden,
deren Mitglieder dem Auftraggeber </t>
    </r>
    <r>
      <rPr>
        <b/>
        <sz val="16"/>
        <rFont val="Arial"/>
        <family val="2"/>
      </rPr>
      <t>gesamtschuldnerisch haften</t>
    </r>
    <r>
      <rPr>
        <sz val="16"/>
        <rFont val="Arial"/>
        <family val="2"/>
      </rPr>
      <t>.</t>
    </r>
  </si>
  <si>
    <r>
      <t xml:space="preserve">Wir stimmen der Verpflichtung nicht zu.
Uns ist bekannt, dass wir bei </t>
    </r>
    <r>
      <rPr>
        <b/>
        <sz val="16"/>
        <rFont val="Arial"/>
        <family val="2"/>
      </rPr>
      <t>Nichtabgabe der Erklärung</t>
    </r>
    <r>
      <rPr>
        <sz val="16"/>
        <rFont val="Arial"/>
        <family val="2"/>
      </rPr>
      <t xml:space="preserve">, bei </t>
    </r>
    <r>
      <rPr>
        <b/>
        <sz val="16"/>
        <rFont val="Arial"/>
        <family val="2"/>
      </rPr>
      <t>unvollständiger oder nicht rechtzeitiger Abgabe</t>
    </r>
    <r>
      <rPr>
        <sz val="16"/>
        <rFont val="Arial"/>
        <family val="2"/>
      </rPr>
      <t xml:space="preserve"> bei der betreffenden Auftragsvergabe </t>
    </r>
    <r>
      <rPr>
        <b/>
        <u/>
        <sz val="16"/>
        <rFont val="Arial"/>
        <family val="2"/>
      </rPr>
      <t>unberücksichtigt bleiben</t>
    </r>
    <r>
      <rPr>
        <sz val="16"/>
        <rFont val="Arial"/>
        <family val="2"/>
      </rPr>
      <t xml:space="preserve">.
Wir sind uns bewusst, dass eine wissentlich falsche Abgabe der vorstehenden Erklärung </t>
    </r>
    <r>
      <rPr>
        <b/>
        <sz val="16"/>
        <rFont val="Arial"/>
        <family val="2"/>
      </rPr>
      <t>unseren Ausschluss</t>
    </r>
    <r>
      <rPr>
        <sz val="16"/>
        <rFont val="Arial"/>
        <family val="2"/>
      </rPr>
      <t xml:space="preserve"> von diesem und weiteren Vergabeverfahren zur Folge hat.</t>
    </r>
  </si>
  <si>
    <t>Wir versichern die Anforderungen zu erfüllen und sind bereit,
im Auftragsfall die Erklärung Bezug Russland (Formblatt 127) zu unterschreiben.
Wir sind uns bewusst, dass eine wissentlich falsche Abgabe der vorstehenden Erklärung unseren Ausschluss von diesem und weiteren Vergabeverfahren zur Folge hat.</t>
  </si>
  <si>
    <t>Entsprechend des Gesetzes für den Schutz vor Masern und zur Stärkung der Impfprävention (Masernschutzgesetz) darf nur Personal mit Impfschutz, Immunität oder medizinischer Kontraindikation eingesetzt werden.
Dies betrifft nur ab 01.01.1971 geborene Personen.</t>
  </si>
  <si>
    <r>
      <t xml:space="preserve">Wir verpflichten uns, im Falle der Angebotsabgabe nur Personen einzusetzen, die – bei einem evtl. Zuschlag – eine Erklärung 
gem. § 1 des Verpflichtungsgesetzes entsprechend dem Muster in der Anlage </t>
    </r>
    <r>
      <rPr>
        <b/>
        <sz val="16"/>
        <rFont val="Arial"/>
        <family val="2"/>
      </rPr>
      <t>(Anlage 2)</t>
    </r>
    <r>
      <rPr>
        <sz val="16"/>
        <rFont val="Arial"/>
        <family val="2"/>
      </rPr>
      <t xml:space="preserve"> abgeben werden.
Uns ist bekannt, dass wir bei Nichtabgabe der Erklärung, bei unvollständiger oder nicht rechtzeitiger Abgabe bei der betreffenden Auftragsvergabe unberücksichtigt bleiben.
Wir sind uns bewusst, dass eine wissentlich falsche Abgabe der vorstehenden Erklärung unseren Ausschluss von diesem und weiteren Vergabeverfahren zur Folge hat.</t>
    </r>
  </si>
  <si>
    <t>Technische
festangestellte Vollzeit-Mitar-beiter / Jahr</t>
  </si>
  <si>
    <r>
      <rPr>
        <sz val="16"/>
        <color rgb="FF009BD9"/>
        <rFont val="Arial"/>
        <family val="2"/>
      </rPr>
      <t>Jahre</t>
    </r>
    <r>
      <rPr>
        <sz val="16"/>
        <rFont val="Arial"/>
        <family val="2"/>
      </rPr>
      <t xml:space="preserve"> der Berufserfahrung des Geschäftsführers / der Führungskraft
mit der geforderten Berufserfahrung (seit Studienabschluss)</t>
    </r>
  </si>
  <si>
    <t xml:space="preserve">Referenzkategorie 1: </t>
  </si>
  <si>
    <r>
      <t xml:space="preserve">Bitte reichen Sie ihre Projektdarstellung als separate pdf-Datei über die Vergabeplattform mit ein (als </t>
    </r>
    <r>
      <rPr>
        <b/>
        <sz val="16"/>
        <color theme="1"/>
        <rFont val="Arial"/>
        <family val="2"/>
      </rPr>
      <t>Anlage 5</t>
    </r>
    <r>
      <rPr>
        <sz val="16"/>
        <color theme="1"/>
        <rFont val="Arial"/>
        <family val="2"/>
      </rPr>
      <t>)</t>
    </r>
  </si>
  <si>
    <t xml:space="preserve">Referenzkategorie 2: </t>
  </si>
  <si>
    <t>Anlage 1:</t>
  </si>
  <si>
    <r>
      <t>Verpflichtungserklärung bei Unteraufträgen</t>
    </r>
    <r>
      <rPr>
        <sz val="16"/>
        <rFont val="Arial"/>
        <family val="2"/>
      </rPr>
      <t xml:space="preserve"> (gem. § 47 Abs. 1 VgV)</t>
    </r>
  </si>
  <si>
    <t>Gegenstand der Teilleistung:</t>
  </si>
  <si>
    <t xml:space="preserve">alternativ: </t>
  </si>
  <si>
    <t>Vor- und Nachname der verantwortl. Person des Unterauftragnehmers
bzw. des freien Mitarbeiters</t>
  </si>
  <si>
    <t>Anlage 2:</t>
  </si>
  <si>
    <r>
      <t>Verpflichtungserklärung gem. § 1 Verpflichtungsgesetz</t>
    </r>
    <r>
      <rPr>
        <sz val="16"/>
        <rFont val="Arial"/>
        <family val="2"/>
      </rPr>
      <t xml:space="preserve"> (gem. VHF Bayern - Stand Januar 2022)</t>
    </r>
  </si>
  <si>
    <t>(im Moment nur informativ als Muster)</t>
  </si>
  <si>
    <t>Niederschrift über die Verpflichtung
zur gewissenhaften Erfüllung von Obliegenheiten nach dem Verpflichtungsgesetz</t>
  </si>
  <si>
    <t xml:space="preserve">nach § 1 des Verpflichtungsgesetzes vom 02. März 1974 (BGBI. S. 547) </t>
  </si>
  <si>
    <t>zuletzt geändert durch das Gesetz vom 15. August 1974 (BGBI. I. S. 1942)</t>
  </si>
  <si>
    <t>Vor der verpflichtenden Person erschienen</t>
  </si>
  <si>
    <t>heute zum Zwecke der Verpflichtung nach § 1 des Verpflichtungsgesetzes</t>
  </si>
  <si>
    <t>Vorname, Name:</t>
  </si>
  <si>
    <t>Geburtsdatum:</t>
  </si>
  <si>
    <t>Geburtsort:</t>
  </si>
  <si>
    <t>ausgewiesen durch:</t>
  </si>
  <si>
    <t>tätig für Firma / Büro:</t>
  </si>
  <si>
    <t xml:space="preserve">Die Person wurde auf die gewissenhafte Erfüllung ihrer Obliegenheiten verpflichtet. 
Sie wurde auf folgende Strafvorschriften des Strafgesetzbuches hingewiesen: </t>
  </si>
  <si>
    <t>§ 133 Abs. 3 - Verwahrungsbruch</t>
  </si>
  <si>
    <t>§ 201 Abs. 3 - Verletzung der Vertraulichkeit des Wortes</t>
  </si>
  <si>
    <t>§ 203 Abs. 2, 4, 5 - Verletzung von Privatgeheimnissen</t>
  </si>
  <si>
    <t>§ 204 - Verwertung fremder Geheimnisse</t>
  </si>
  <si>
    <t>§ 331, 332 - Vorteilsannahme und Bestechlichkeit</t>
  </si>
  <si>
    <t>§ 353b - Verletzung des Dienstgeheimnisses und einer besonderen Geheimhaltungspflicht</t>
  </si>
  <si>
    <t>§ 358 - Nebenfolgen</t>
  </si>
  <si>
    <t>§ 97b Abs. 2 in Verbindung mit §§ 94 bis 97 - Verrat in irriger Annahme eines illegalen Geheimnisses</t>
  </si>
  <si>
    <t>§ 120 Abs. 2 - Gefangenenbefreiung</t>
  </si>
  <si>
    <t>§ 355 - Verletzung des Steuergeheimnisses</t>
  </si>
  <si>
    <t>Die Person wurde darüber belehrt, dass die vorgenannten Strafvorschriften auf Grund der Verpflichtung für sie anzuwenden sind.</t>
  </si>
  <si>
    <t xml:space="preserve">Sie erklärt, auf die genannten Bestimmungen hingewiesen worden zu sein. 
Sie unterzeichnet dieses Protokoll nach Vorlesung zum Zeichen der Genehmigung und bestätigt gleichzeitig den Empfang einer 
Abschrift der Niederschrift. </t>
  </si>
  <si>
    <t>v.g.u.</t>
  </si>
  <si>
    <t>(Unterschrift der verpflichtenden Person)</t>
  </si>
  <si>
    <t>(Unterschrift der verpflichteten Person)</t>
  </si>
  <si>
    <t>Leistungsbild</t>
  </si>
  <si>
    <t>Objektplanung Gebäude und Innenräume gem. §§ 33 ff HOAI 2021</t>
  </si>
  <si>
    <t>Technische Ausrüstung ALG 1, 2, 3, 7 und 8 (HLS) gem. §§ 53 ff HOAI 2021</t>
  </si>
  <si>
    <t>Technische Ausrüstung ALG 1, 2, 3 und 8 (HLS) gem. §§ 53 ff HOAI 2021</t>
  </si>
  <si>
    <t>Technische Ausrüstung ALG 1, 2, 3 und 7 (HLS) gem. §§ 53 ff HOAI 2021</t>
  </si>
  <si>
    <t xml:space="preserve">Auftraggeber: </t>
  </si>
  <si>
    <t xml:space="preserve">Bauvorhaben: </t>
  </si>
  <si>
    <t>Leistungsphasen:</t>
  </si>
  <si>
    <t>Leistungsbild:</t>
  </si>
  <si>
    <t>Adresse Auftraggeber:</t>
  </si>
  <si>
    <t>bei Bedarf löschen</t>
  </si>
  <si>
    <t>im Leistungsbild:</t>
  </si>
  <si>
    <t>Bei festangestellten Teilzeitkräften werden die Wochenarbeitsstunden addiert.</t>
  </si>
  <si>
    <t>Berufsqualifikation</t>
  </si>
  <si>
    <t>Ein Nachweis der im Bekanntmachungstext geforderten Berufsqualifikation -</t>
  </si>
  <si>
    <t>Eignungsnachweis im offenen Verfahren nach § 15 VgV</t>
  </si>
  <si>
    <t>Tragwerksplanung gem. §§ 49 ff HOAI 2021</t>
  </si>
  <si>
    <t>Objektplanung der Verkehrsanlagen gem. §§ 45 ff HOAI 2021</t>
  </si>
  <si>
    <t>Objektplanung der Ingenieurbauwerke gem. §§ 41 ff HOAI 2021</t>
  </si>
  <si>
    <t>einer Eintragung in die Ingenieurkammer
und</t>
  </si>
  <si>
    <t>Nachweis durch Vorlage […] einer Abschlussurkunde…</t>
  </si>
  <si>
    <t>"Architekt"</t>
  </si>
  <si>
    <t>Nachweis durch Vorlage:</t>
  </si>
  <si>
    <t xml:space="preserve"> und ggf. Eintrag in Architektenkammer</t>
  </si>
  <si>
    <r>
      <t xml:space="preserve">Angaben zum </t>
    </r>
    <r>
      <rPr>
        <b/>
        <sz val="16"/>
        <rFont val="Arial"/>
        <family val="2"/>
      </rPr>
      <t>Mitarbeiter 1</t>
    </r>
  </si>
  <si>
    <t>OBJ</t>
  </si>
  <si>
    <t>TWP</t>
  </si>
  <si>
    <t>VA</t>
  </si>
  <si>
    <t>ING</t>
  </si>
  <si>
    <t>FA</t>
  </si>
  <si>
    <t>TA-ELT</t>
  </si>
  <si>
    <t>TA-HLS</t>
  </si>
  <si>
    <t>Name</t>
  </si>
  <si>
    <r>
      <t xml:space="preserve">Angaben zum </t>
    </r>
    <r>
      <rPr>
        <b/>
        <sz val="16"/>
        <rFont val="Arial"/>
        <family val="2"/>
      </rPr>
      <t>Mitarbeiter 2</t>
    </r>
  </si>
  <si>
    <t>Abfrage Mitarbeiter</t>
  </si>
  <si>
    <t>(aus Mindestanforderung)</t>
  </si>
  <si>
    <t>Abfrage weitere Mitarbeiter</t>
  </si>
  <si>
    <t>Verknüpfung</t>
  </si>
  <si>
    <t>ALG 4</t>
  </si>
  <si>
    <t>ALG 7</t>
  </si>
  <si>
    <r>
      <rPr>
        <b/>
        <sz val="16"/>
        <rFont val="Arial"/>
        <family val="2"/>
      </rPr>
      <t>Beauftragte ALG</t>
    </r>
    <r>
      <rPr>
        <sz val="16"/>
        <rFont val="Arial"/>
        <family val="2"/>
      </rPr>
      <t xml:space="preserve"> des Leistungsbildes, nach HOAI:</t>
    </r>
  </si>
  <si>
    <t>ALG 5</t>
  </si>
  <si>
    <t>ALG 6</t>
  </si>
  <si>
    <r>
      <rPr>
        <b/>
        <sz val="16"/>
        <rFont val="Arial"/>
        <family val="2"/>
      </rPr>
      <t>gesamtschuldnerisch zu haften</t>
    </r>
    <r>
      <rPr>
        <sz val="16"/>
        <rFont val="Arial"/>
        <family val="2"/>
      </rPr>
      <t xml:space="preserve"> und haben mit dem</t>
    </r>
  </si>
  <si>
    <t xml:space="preserve">in der alle Mitglieder aufgeführt sind und der bevollmächtigte Vertreter genannt ist, der die Mitglieder gegenüber der Vergabestelle rechtsverbindlich vertritt.
Uns ist bewusst, dass Mehrfachbeteiligungen einzelner </t>
  </si>
  <si>
    <t xml:space="preserve">Erklärung über den </t>
  </si>
  <si>
    <t>Durch-
schnitt</t>
  </si>
  <si>
    <t>manuell eintragen</t>
  </si>
  <si>
    <t>Anzahl der technischen festangestellten Mitarbeiter</t>
  </si>
  <si>
    <t xml:space="preserve">Erklärung über die </t>
  </si>
  <si>
    <t>(freiwillige Angabe des Bewerbers / Bieters)</t>
  </si>
  <si>
    <r>
      <t xml:space="preserve">optional Angabe zu </t>
    </r>
    <r>
      <rPr>
        <b/>
        <sz val="16"/>
        <rFont val="Arial"/>
        <family val="2"/>
      </rPr>
      <t>weiterem Mitarbeiter 1</t>
    </r>
  </si>
  <si>
    <r>
      <t xml:space="preserve">optional Angabe zu </t>
    </r>
    <r>
      <rPr>
        <b/>
        <sz val="16"/>
        <rFont val="Arial"/>
        <family val="2"/>
      </rPr>
      <t>weiterem Mitarbeiter 2</t>
    </r>
  </si>
  <si>
    <r>
      <t xml:space="preserve">optional Angabe zu </t>
    </r>
    <r>
      <rPr>
        <b/>
        <sz val="16"/>
        <rFont val="Arial"/>
        <family val="2"/>
      </rPr>
      <t>weiterem Mitarbeiter 3</t>
    </r>
  </si>
  <si>
    <r>
      <t xml:space="preserve">optional Angabe zu </t>
    </r>
    <r>
      <rPr>
        <b/>
        <sz val="16"/>
        <rFont val="Arial"/>
        <family val="2"/>
      </rPr>
      <t>weiterem Mitarbeiter 4</t>
    </r>
  </si>
  <si>
    <r>
      <t xml:space="preserve">optional Angabe zu </t>
    </r>
    <r>
      <rPr>
        <b/>
        <sz val="16"/>
        <rFont val="Arial"/>
        <family val="2"/>
      </rPr>
      <t>weiterem Mitarbeiter 5</t>
    </r>
  </si>
  <si>
    <r>
      <t xml:space="preserve">optional Angabe zu </t>
    </r>
    <r>
      <rPr>
        <b/>
        <sz val="16"/>
        <rFont val="Arial"/>
        <family val="2"/>
      </rPr>
      <t>weiterem Mitarbeiter 6</t>
    </r>
  </si>
  <si>
    <t>Projektlaufzeit - 
LPHs manuell anpassen</t>
  </si>
  <si>
    <r>
      <rPr>
        <b/>
        <sz val="16"/>
        <rFont val="Arial"/>
        <family val="2"/>
      </rPr>
      <t xml:space="preserve">ja / nein Abfrage </t>
    </r>
    <r>
      <rPr>
        <sz val="16"/>
        <rFont val="Arial"/>
        <family val="2"/>
      </rPr>
      <t xml:space="preserve">
(OBJ/TWP/TA/FA/ING/…)</t>
    </r>
  </si>
  <si>
    <r>
      <rPr>
        <b/>
        <sz val="16"/>
        <rFont val="Arial"/>
        <family val="2"/>
      </rPr>
      <t>ja / nein Abfrage mit erf. Bennennung</t>
    </r>
    <r>
      <rPr>
        <sz val="16"/>
        <rFont val="Arial"/>
        <family val="2"/>
      </rPr>
      <t xml:space="preserve">
(OBJ/TWP/TA/FA/ING/…)</t>
    </r>
  </si>
  <si>
    <r>
      <rPr>
        <b/>
        <sz val="16"/>
        <rFont val="Arial"/>
        <family val="2"/>
      </rPr>
      <t xml:space="preserve">ja / nein Abfrage </t>
    </r>
    <r>
      <rPr>
        <sz val="16"/>
        <rFont val="Arial"/>
        <family val="2"/>
      </rPr>
      <t xml:space="preserve">
(OBJ)</t>
    </r>
  </si>
  <si>
    <r>
      <t>LPHs zusammengefasst</t>
    </r>
    <r>
      <rPr>
        <sz val="16"/>
        <rFont val="Arial"/>
        <family val="2"/>
      </rPr>
      <t xml:space="preserve"> (alternativ zu LPHs einzeln)</t>
    </r>
    <r>
      <rPr>
        <b/>
        <sz val="16"/>
        <rFont val="Arial"/>
        <family val="2"/>
      </rPr>
      <t xml:space="preserve">
LPHs manuell anpassen</t>
    </r>
  </si>
  <si>
    <t>Vor Veröffentlichung die Zellen zuklappen (durch Klicken auf die beiden grauen Felder "1" oben links). Die Zellen können mit Blattschutz nicht aufgeklappt werden.</t>
  </si>
  <si>
    <t>Erklärungen, die unvollständig oder ohne Angabe der verantwortlichen Person des Unterauftragnehmers sind, gelten als nicht abgegeben.</t>
  </si>
  <si>
    <r>
      <t xml:space="preserve">Gegenstand des Referenzprojekts war die </t>
    </r>
    <r>
      <rPr>
        <b/>
        <sz val="16"/>
        <rFont val="Arial"/>
        <family val="2"/>
      </rPr>
      <t>Einhaltung einschlägiger Vergaberichtlinien</t>
    </r>
    <r>
      <rPr>
        <sz val="16"/>
        <rFont val="Arial"/>
        <family val="2"/>
      </rPr>
      <t xml:space="preserve"> analog eines öffentl. AG (Anl. 3 zu Art.44 BayHO (AN-Best-K)):</t>
    </r>
  </si>
  <si>
    <t>das Leistungsbild enthält immer den Verweis auf die HOAI</t>
  </si>
  <si>
    <r>
      <t xml:space="preserve">Falls beabsichtigt wird, Teile des Auftrags als </t>
    </r>
    <r>
      <rPr>
        <b/>
        <sz val="16"/>
        <rFont val="Arial"/>
        <family val="2"/>
      </rPr>
      <t>Unteraufträge</t>
    </r>
    <r>
      <rPr>
        <sz val="16"/>
        <rFont val="Arial"/>
        <family val="2"/>
      </rPr>
      <t xml:space="preserve"> zu vergeben, muss eine entsprechende Verpflichtungserklärung dieser Unternehmen </t>
    </r>
    <r>
      <rPr>
        <b/>
        <sz val="16"/>
        <rFont val="Arial"/>
        <family val="2"/>
      </rPr>
      <t>(Anlage 1)</t>
    </r>
    <r>
      <rPr>
        <sz val="16"/>
        <rFont val="Arial"/>
        <family val="2"/>
      </rPr>
      <t xml:space="preserve"> </t>
    </r>
  </si>
  <si>
    <t>Freie Mitarbeiter sind wie Unterauftragnehmer aufzuführen.
Die (Anlage 1) ist auch von den freien Mitarbeitern auszufüllen.</t>
  </si>
  <si>
    <t xml:space="preserve">einer Eintragung als Nachweisberechtigter für Standsicherheit in die Ingenieurkammer
und </t>
  </si>
  <si>
    <t>Firmenstempel / rechtsverbindliche Unterschrift des Unterauftragnehmers bzw. des freien Mitarbeiters</t>
  </si>
  <si>
    <t>(bitte als pdf einreichen)</t>
  </si>
  <si>
    <t>Leistungsbild aus Dropdown wählen</t>
  </si>
  <si>
    <t>Verfahren aus Dropdownmenü wählen</t>
  </si>
  <si>
    <t>Staatsangehörigkeit des Inhabers 
bzw. des gesamtverantwortlichen Vertreters der Firma:</t>
  </si>
  <si>
    <t>Umsatzsteuer-Identifikationsnummer (UST-IdNr.), 
falls nicht vorhanden: Steuernummer (St.-Nr.):</t>
  </si>
  <si>
    <t>b) Erklärung über das Nichtvorliegen von 
Eintragungen im Wettbewerbsregister</t>
  </si>
  <si>
    <r>
      <t xml:space="preserve">Wir stimmen der Verpflichtung </t>
    </r>
    <r>
      <rPr>
        <u/>
        <sz val="16"/>
        <rFont val="Arial"/>
        <family val="2"/>
      </rPr>
      <t>nicht</t>
    </r>
    <r>
      <rPr>
        <sz val="16"/>
        <rFont val="Arial"/>
        <family val="2"/>
      </rPr>
      <t xml:space="preserve"> zu.
Uns ist bekannt, dass wir bei </t>
    </r>
    <r>
      <rPr>
        <b/>
        <sz val="16"/>
        <rFont val="Arial"/>
        <family val="2"/>
      </rPr>
      <t>Nichtabgabe der Erklärung</t>
    </r>
    <r>
      <rPr>
        <sz val="16"/>
        <rFont val="Arial"/>
        <family val="2"/>
      </rPr>
      <t xml:space="preserve">, bei </t>
    </r>
    <r>
      <rPr>
        <b/>
        <sz val="16"/>
        <rFont val="Arial"/>
        <family val="2"/>
      </rPr>
      <t>unvollständiger oder nicht rechtzeitiger Abgabe</t>
    </r>
    <r>
      <rPr>
        <sz val="16"/>
        <rFont val="Arial"/>
        <family val="2"/>
      </rPr>
      <t xml:space="preserve"> bei der betreffenden Auftragsvergabe </t>
    </r>
    <r>
      <rPr>
        <b/>
        <u/>
        <sz val="16"/>
        <rFont val="Arial"/>
        <family val="2"/>
      </rPr>
      <t>unberücksichtigt bleiben</t>
    </r>
    <r>
      <rPr>
        <sz val="16"/>
        <rFont val="Arial"/>
        <family val="2"/>
      </rPr>
      <t xml:space="preserve">.
Wir sind uns bewusst, dass eine wissentlich falsche Abgabe der vorstehenden Erklärung </t>
    </r>
    <r>
      <rPr>
        <b/>
        <sz val="16"/>
        <rFont val="Arial"/>
        <family val="2"/>
      </rPr>
      <t>unseren Ausschluss</t>
    </r>
    <r>
      <rPr>
        <sz val="16"/>
        <rFont val="Arial"/>
        <family val="2"/>
      </rPr>
      <t xml:space="preserve"> von diesem und weiteren Vergabeverfahren zur Folge hat.</t>
    </r>
  </si>
  <si>
    <t>Wir versichern die Anforderungen zu erfüllen und sind bereit,
im Auftragsfall die Erklärung zum Masernschutzgesetz (Formblatt VI.17) zu unterschreiben.</t>
  </si>
  <si>
    <t xml:space="preserve">(bei Eignungsleihe ggf. auch des Unterauftragnehmers) 
in den letzten 3 abgeschlossenen Geschäftsjahren 
i. S. v. § 45 Abs. 1 Nr. 1 VgV. </t>
  </si>
  <si>
    <t xml:space="preserve">(bei Eignungsleihe ggf. auch des Unterauftragnehmers) 
in den letzten 3 abgeschlossenen Jahren. </t>
  </si>
  <si>
    <t xml:space="preserve"> Vollzeit/Teilzeit (mit Angabe Wo.arb.std.)</t>
  </si>
  <si>
    <t xml:space="preserve">„Ingenieur" oder „staatlich geprüfter Techniker" oder „Meister“ 
der Fachrichtung Heizungs-, Lüftungs-, Sanitär-, Klima-, Versorgungstechnik 
o. vgl. </t>
  </si>
  <si>
    <r>
      <t xml:space="preserve">(i. S. d. § 75 VgV) für einen Geschäftsführer oder für eine Führungskraft
ist </t>
    </r>
    <r>
      <rPr>
        <b/>
        <sz val="16"/>
        <rFont val="Arial"/>
        <family val="2"/>
      </rPr>
      <t xml:space="preserve">(als Anlage 3) </t>
    </r>
    <r>
      <rPr>
        <sz val="16"/>
        <rFont val="Arial"/>
        <family val="2"/>
      </rPr>
      <t>beizulegen.</t>
    </r>
  </si>
  <si>
    <t>(z.B. Objektplanung Gebäude, Objektpl. Freianlagen, Tragwerk, Techn. Ausrüst., ...)</t>
  </si>
  <si>
    <t>bitte Zutreffendes ankreuzen:</t>
  </si>
  <si>
    <r>
      <rPr>
        <b/>
        <sz val="16"/>
        <rFont val="Arial"/>
        <family val="2"/>
      </rPr>
      <t xml:space="preserve">vom Bewerber / Bieter vollständig erbrachte ALG </t>
    </r>
    <r>
      <rPr>
        <sz val="16"/>
        <rFont val="Arial"/>
        <family val="2"/>
      </rPr>
      <t xml:space="preserve"> d. Leist.bildes, nach HOAI: </t>
    </r>
  </si>
  <si>
    <r>
      <t xml:space="preserve">Eine aussagekräftige Darstellung z.B. mit Grundrissen, Ansichten, Fotos etc. und eine Beschreibung in Textform des Referenzprojektes auf höchstens 
</t>
    </r>
    <r>
      <rPr>
        <b/>
        <sz val="16"/>
        <rFont val="Arial"/>
        <family val="2"/>
      </rPr>
      <t>zwei DIN A4-Seiten</t>
    </r>
    <r>
      <rPr>
        <sz val="16"/>
        <rFont val="Arial"/>
        <family val="2"/>
      </rPr>
      <t xml:space="preserve"> oder </t>
    </r>
    <r>
      <rPr>
        <b/>
        <sz val="16"/>
        <rFont val="Arial"/>
        <family val="2"/>
      </rPr>
      <t>einer DIN A3</t>
    </r>
    <r>
      <rPr>
        <sz val="16"/>
        <rFont val="Arial"/>
        <family val="2"/>
      </rPr>
      <t>-Seiten ist der Einreichung beizulegen.</t>
    </r>
  </si>
  <si>
    <t>Objektplanung der Freianlagen gem. §§ 38 ff HOAI 2021</t>
  </si>
  <si>
    <t>Freitext</t>
  </si>
  <si>
    <t>Ist das schlecht?</t>
  </si>
  <si>
    <r>
      <t xml:space="preserve">Diese Spalte zuklappen, </t>
    </r>
    <r>
      <rPr>
        <u/>
        <sz val="18"/>
        <color rgb="FFFF0000"/>
        <rFont val="Arial"/>
        <family val="2"/>
      </rPr>
      <t>nicht löschen!</t>
    </r>
  </si>
  <si>
    <r>
      <rPr>
        <b/>
        <sz val="16"/>
        <rFont val="Arial"/>
        <family val="2"/>
      </rPr>
      <t xml:space="preserve">ja / nein Abfrage01  - manuell 
</t>
    </r>
    <r>
      <rPr>
        <sz val="16"/>
        <rFont val="Arial"/>
        <family val="2"/>
      </rPr>
      <t>mit 2 Erläuterungsfeldern (bei Bedarf löschen)</t>
    </r>
  </si>
  <si>
    <r>
      <rPr>
        <b/>
        <sz val="16"/>
        <rFont val="Arial"/>
        <family val="2"/>
      </rPr>
      <t xml:space="preserve">ja / nein Abfrage02 - manuell
</t>
    </r>
    <r>
      <rPr>
        <sz val="16"/>
        <rFont val="Arial"/>
        <family val="2"/>
      </rPr>
      <t>mit 2 Erläuterungsfeldern (bei Bedarf löschen)</t>
    </r>
  </si>
  <si>
    <r>
      <t xml:space="preserve">Wir erklären, dass eine Berufshaftpflichtversicherung mit nebenstehenden Anforderungen </t>
    </r>
    <r>
      <rPr>
        <b/>
        <sz val="16"/>
        <rFont val="Arial"/>
        <family val="2"/>
      </rPr>
      <t>bereits ständig abgeschlossen ist</t>
    </r>
    <r>
      <rPr>
        <sz val="16"/>
        <rFont val="Arial"/>
        <family val="2"/>
      </rPr>
      <t xml:space="preserve"> und werden den </t>
    </r>
    <r>
      <rPr>
        <b/>
        <sz val="16"/>
        <rFont val="Arial"/>
        <family val="2"/>
      </rPr>
      <t>Nachweis</t>
    </r>
    <r>
      <rPr>
        <sz val="16"/>
        <rFont val="Arial"/>
        <family val="2"/>
      </rPr>
      <t xml:space="preserve"> des Versicherungsunternehmens</t>
    </r>
  </si>
  <si>
    <t>bei Bedarf von unten löschen (wegen</t>
  </si>
  <si>
    <t>Nummerierung im Feldnamen)</t>
  </si>
  <si>
    <t>Insgesamt ca. 8 Abfragefelder vorsehen</t>
  </si>
  <si>
    <t>(MA aus Mindestanforderung+weitere MA)</t>
  </si>
  <si>
    <t>Nummerierung der Mitarbeiter nicht</t>
  </si>
  <si>
    <t>ändern (entsprechen den Feldnamen)</t>
  </si>
  <si>
    <t>LPH manuell anpassen</t>
  </si>
  <si>
    <t>Verknüpfung (Leistungsbild)</t>
  </si>
  <si>
    <t>manuell eintragen (gef. Berufsjahre)</t>
  </si>
  <si>
    <r>
      <rPr>
        <b/>
        <sz val="16"/>
        <rFont val="Arial"/>
        <family val="2"/>
      </rPr>
      <t>ALGs  einzeln</t>
    </r>
    <r>
      <rPr>
        <sz val="16"/>
        <rFont val="Arial"/>
        <family val="2"/>
      </rPr>
      <t xml:space="preserve">
ELT
LPH bei Bedarf löschen</t>
    </r>
  </si>
  <si>
    <t>Nr. Anlage bei Bedarf anpassen</t>
  </si>
  <si>
    <t>Per Videokonferenz zwischen der verpflichtenden und der zu verpflichentden Person wurde zugeschaltet</t>
  </si>
  <si>
    <t>Die geforderte Berufserfahrung für o.g. Geschäftsführer oder o.g. Führungskraft von</t>
  </si>
  <si>
    <t>MUSTER_UNIVERSAL</t>
  </si>
  <si>
    <t>Zeile nicht löschen!</t>
  </si>
  <si>
    <t>Bauvolumen ELT</t>
  </si>
  <si>
    <t>KG 470:</t>
  </si>
  <si>
    <t>KG 440:</t>
  </si>
  <si>
    <t>KG 460:</t>
  </si>
  <si>
    <t>KG 450:</t>
  </si>
  <si>
    <t>„Ingenieur“ der Fachrichtung Bauingenieurwesen</t>
  </si>
  <si>
    <t>„Ingenieur“ oder „staatl. geprüfter Techniker“ oder „Meister“
der Fachrichtung Elektrotechnik o. vgl.</t>
  </si>
  <si>
    <t>„Verkehrsanlagenplaner“ bzw. „Bauingenieur" im Bereich Objektplanung Verkehrsanlagen</t>
  </si>
  <si>
    <t>"Bauingenieur" im Bereich Objektplanung Ingenieurbauwerke</t>
  </si>
  <si>
    <t>„Landschaftsarchitekt" / Dipl.-Ing. Landespflege o. vgl.</t>
  </si>
  <si>
    <t>Projektsteuerungsleistungen gem. AHO-Heft Nr. 9</t>
  </si>
  <si>
    <t>"Wirtschaftsingenieur-Bau" oder "Ingenieur" der Fachrichtung Architektur oder Bauingenieurwesen</t>
  </si>
  <si>
    <t xml:space="preserve">einer Eintragung in die Architektenkammer/Ingenieurkammer-Bau und </t>
  </si>
  <si>
    <t>PS</t>
  </si>
  <si>
    <r>
      <t xml:space="preserve">Wir erklären, dass </t>
    </r>
    <r>
      <rPr>
        <b/>
        <sz val="16"/>
        <rFont val="Arial"/>
        <family val="2"/>
      </rPr>
      <t>im Auftragsfall</t>
    </r>
    <r>
      <rPr>
        <sz val="16"/>
        <rFont val="Arial"/>
        <family val="2"/>
      </rPr>
      <t xml:space="preserve"> eine Berufshaftpflichtversicherung mit nebenstehenden Anforderungen </t>
    </r>
    <r>
      <rPr>
        <b/>
        <sz val="16"/>
        <rFont val="Arial"/>
        <family val="2"/>
      </rPr>
      <t>abgeschlossen wird</t>
    </r>
    <r>
      <rPr>
        <sz val="16"/>
        <rFont val="Arial"/>
        <family val="2"/>
      </rPr>
      <t xml:space="preserve"> und werden eine Bestätigung des Versicherungsunternehmens über die Bereitschaft zum Abschluss</t>
    </r>
  </si>
  <si>
    <r>
      <rPr>
        <b/>
        <sz val="16"/>
        <rFont val="Arial"/>
        <family val="2"/>
      </rPr>
      <t>dem Bewerber/Bieter beauftragte ALG</t>
    </r>
    <r>
      <rPr>
        <sz val="16"/>
        <rFont val="Arial"/>
        <family val="2"/>
      </rPr>
      <t xml:space="preserve"> des Leistungsbildes, nach HOAI:</t>
    </r>
  </si>
  <si>
    <r>
      <t>dem Bewerber / Bieter</t>
    </r>
    <r>
      <rPr>
        <b/>
        <sz val="16"/>
        <rFont val="Arial"/>
        <family val="2"/>
      </rPr>
      <t xml:space="preserve"> beauftragt</t>
    </r>
    <r>
      <rPr>
        <sz val="16"/>
        <rFont val="Arial"/>
        <family val="2"/>
      </rPr>
      <t>:</t>
    </r>
  </si>
  <si>
    <r>
      <t xml:space="preserve">vom Bewerber / Bieter </t>
    </r>
    <r>
      <rPr>
        <b/>
        <sz val="16"/>
        <rFont val="Arial"/>
        <family val="2"/>
      </rPr>
      <t>vollständig erbracht</t>
    </r>
    <r>
      <rPr>
        <sz val="16"/>
        <rFont val="Arial"/>
        <family val="2"/>
      </rPr>
      <t>:</t>
    </r>
  </si>
  <si>
    <r>
      <t xml:space="preserve">Bitte reichen Sie ihre Projektdarstellung als separate pdf-Datei über die Vergabeplattform mit ein (als </t>
    </r>
    <r>
      <rPr>
        <b/>
        <sz val="16"/>
        <color theme="1"/>
        <rFont val="Arial"/>
        <family val="2"/>
      </rPr>
      <t>Anlage 6</t>
    </r>
    <r>
      <rPr>
        <sz val="16"/>
        <color theme="1"/>
        <rFont val="Arial"/>
        <family val="2"/>
      </rPr>
      <t>)</t>
    </r>
  </si>
  <si>
    <t>über den verschlüsselten (Angebots-)Bereich der Vergabeplattform einzureichen.</t>
  </si>
  <si>
    <t>als Excel-Datei einzureichen.</t>
  </si>
  <si>
    <t>Teilnahmeantrag im Verhandlungsverfahren 
mit Teilnahmewettbewerb nach § 17 VgV</t>
  </si>
  <si>
    <t>&lt; nicht löschen ("MUSTER_UNIVERSAL")</t>
  </si>
  <si>
    <t>Spezifischer durchschnittlicher Jahresumsatz</t>
  </si>
  <si>
    <t>Berufliche Risikohaftpflichtversicherung</t>
  </si>
  <si>
    <t>Durchschnittliche jährliche Belegschaft</t>
  </si>
  <si>
    <t>Relevante Bildungs- und Berufsqualifikation</t>
  </si>
  <si>
    <t>a) Nachweis der geforderten Berufsqualifikation
eines Geschäftsführers / einer Führungskraft</t>
  </si>
  <si>
    <t xml:space="preserve">einer Eintragung in die Architektenkammer 
und </t>
  </si>
  <si>
    <r>
      <t xml:space="preserve">ist durch Vorlage eines </t>
    </r>
    <r>
      <rPr>
        <b/>
        <sz val="16"/>
        <rFont val="Arial"/>
        <family val="2"/>
      </rPr>
      <t>aussagekräftigen</t>
    </r>
    <r>
      <rPr>
        <sz val="16"/>
        <rFont val="Arial"/>
        <family val="2"/>
      </rPr>
      <t xml:space="preserve"> </t>
    </r>
    <r>
      <rPr>
        <b/>
        <sz val="16"/>
        <rFont val="Arial"/>
        <family val="2"/>
      </rPr>
      <t>Lebenslaufes</t>
    </r>
    <r>
      <rPr>
        <sz val="16"/>
        <rFont val="Arial"/>
        <family val="2"/>
      </rPr>
      <t xml:space="preserve"> </t>
    </r>
    <r>
      <rPr>
        <b/>
        <sz val="16"/>
        <rFont val="Arial"/>
        <family val="2"/>
      </rPr>
      <t>(als Anlage 4)</t>
    </r>
    <r>
      <rPr>
        <sz val="16"/>
        <rFont val="Arial"/>
        <family val="2"/>
      </rPr>
      <t xml:space="preserve"> nachzuweisen. [Hier muss es sich um dieselbe Person handeln 
wie unter a) Relevante Bildungs- und Berufsqualifikation]</t>
    </r>
  </si>
  <si>
    <r>
      <t xml:space="preserve">Gegenstand des Referenzprojekts war die Zusammenarbeit mit einem </t>
    </r>
    <r>
      <rPr>
        <b/>
        <sz val="16"/>
        <rFont val="Arial"/>
        <family val="2"/>
      </rPr>
      <t>öffentl. AG</t>
    </r>
    <r>
      <rPr>
        <sz val="16"/>
        <rFont val="Arial"/>
        <family val="2"/>
      </rPr>
      <t>:</t>
    </r>
  </si>
  <si>
    <r>
      <t xml:space="preserve">Gegenstand des Referenzprojekts war die </t>
    </r>
    <r>
      <rPr>
        <b/>
        <sz val="16"/>
        <rFont val="Arial"/>
        <family val="2"/>
      </rPr>
      <t>Zusammenarbeit mit einem öffentl. AG</t>
    </r>
    <r>
      <rPr>
        <sz val="16"/>
        <rFont val="Arial"/>
        <family val="2"/>
      </rPr>
      <t>:</t>
    </r>
  </si>
  <si>
    <r>
      <t xml:space="preserve">Nachweise der Berufsqualifikation des Geschäftsführers / der Führungskraft (zu Teil 3) </t>
    </r>
    <r>
      <rPr>
        <sz val="16"/>
        <color theme="1"/>
        <rFont val="Arial"/>
        <family val="2"/>
      </rPr>
      <t>(siehe 5.1.9. a)  der Bekanntmachung)</t>
    </r>
  </si>
  <si>
    <r>
      <t>Nachweis der</t>
    </r>
    <r>
      <rPr>
        <b/>
        <sz val="16"/>
        <rFont val="Arial"/>
        <family val="2"/>
      </rPr>
      <t xml:space="preserve"> Berufserfahrung</t>
    </r>
    <r>
      <rPr>
        <sz val="16"/>
        <rFont val="Arial"/>
        <family val="2"/>
      </rPr>
      <t xml:space="preserve"> des Geschäftsführers / der Führungskraft </t>
    </r>
    <r>
      <rPr>
        <b/>
        <sz val="16"/>
        <rFont val="Arial"/>
        <family val="2"/>
      </rPr>
      <t>(zu Teil 3)</t>
    </r>
    <r>
      <rPr>
        <sz val="16"/>
        <color theme="1"/>
        <rFont val="Arial"/>
        <family val="2"/>
      </rPr>
      <t xml:space="preserve"> (siehe 5.1.9. b) der Bekanntmachung)</t>
    </r>
    <r>
      <rPr>
        <sz val="16"/>
        <rFont val="Arial"/>
        <family val="2"/>
      </rPr>
      <t xml:space="preserve">
Nachweis: Vorlage eines </t>
    </r>
    <r>
      <rPr>
        <b/>
        <sz val="16"/>
        <rFont val="Arial"/>
        <family val="2"/>
      </rPr>
      <t>aussagekräftigen Lebenslauf</t>
    </r>
    <r>
      <rPr>
        <sz val="16"/>
        <rFont val="Arial"/>
        <family val="2"/>
      </rPr>
      <t xml:space="preserve">
</t>
    </r>
    <r>
      <rPr>
        <sz val="16"/>
        <color theme="1"/>
        <rFont val="Arial"/>
        <family val="2"/>
      </rPr>
      <t>(bitte als pdf einreichen)</t>
    </r>
  </si>
  <si>
    <r>
      <rPr>
        <b/>
        <sz val="16"/>
        <rFont val="Arial"/>
        <family val="2"/>
      </rPr>
      <t xml:space="preserve">Referenzdarstellung der Referenz 1 (zu Teil 4)
</t>
    </r>
    <r>
      <rPr>
        <sz val="16"/>
        <color theme="1"/>
        <rFont val="Arial"/>
        <family val="2"/>
      </rPr>
      <t>(siehe 5.1.9 (Referenzen) der Bekanntmachung)</t>
    </r>
    <r>
      <rPr>
        <sz val="16"/>
        <rFont val="Arial"/>
        <family val="2"/>
      </rPr>
      <t xml:space="preserve">
Alle Referenzprojekte sind aussagekräftig auf jeweils höchstens zwei DIN A4-Seiten oder einer DIN A3-Seite darzustellen und zu beschreiben. Die graphische Darstellung (z.B. mit Grundrissen, Ansichten, Fotos etc.) und eine kurze Beschreibung in Textform sollen Ihr Vorgehen bei den Referenzprojekten erläutern und uns die Wertung ermöglichen.
</t>
    </r>
    <r>
      <rPr>
        <sz val="16"/>
        <color theme="1"/>
        <rFont val="Arial"/>
        <family val="2"/>
      </rPr>
      <t>(bitte als pdf einreichen)</t>
    </r>
  </si>
  <si>
    <r>
      <rPr>
        <b/>
        <sz val="16"/>
        <rFont val="Arial"/>
        <family val="2"/>
      </rPr>
      <t xml:space="preserve">Referenzdarstellung der Referenz 2 (zu Teil 4)
</t>
    </r>
    <r>
      <rPr>
        <sz val="16"/>
        <color theme="1"/>
        <rFont val="Arial"/>
        <family val="2"/>
      </rPr>
      <t xml:space="preserve">(siehe 5.1.9 (Referenzen) der Bekanntmachung)
</t>
    </r>
    <r>
      <rPr>
        <sz val="16"/>
        <rFont val="Arial"/>
        <family val="2"/>
      </rPr>
      <t xml:space="preserve">Alle Referenzprojekte sind aussagekräftig auf jeweils höchstens zwei DIN A4-Seiten oder einer DIN A3-Seite darzustellen und zu beschreiben. Die graphische Darstellung (z.B. mit Grundrissen, Ansichten, Fotos etc.) und eine kurze Beschreibung in Textform sollen Ihr Vorgehen bei den Referenzprojekten erläutern und uns die Wertung ermöglichen.
</t>
    </r>
    <r>
      <rPr>
        <sz val="16"/>
        <color theme="1"/>
        <rFont val="Arial"/>
        <family val="2"/>
      </rPr>
      <t>(bitte als pdf einreichen)</t>
    </r>
  </si>
  <si>
    <t xml:space="preserve"> und Eintrag in Architektenkammer</t>
  </si>
  <si>
    <t xml:space="preserve">Rathausplatz 1 
</t>
  </si>
  <si>
    <t>86150 Augsburg</t>
  </si>
  <si>
    <t xml:space="preserve">Stadt Augsburg
</t>
  </si>
  <si>
    <t xml:space="preserve">„Landschaftsarchitekt" / Dipl.-Ing. Landespflege o. vgl. 
</t>
  </si>
  <si>
    <t>Zweites Leistungsbild "Verkehrsanlagen muss im Formular an den jeweiligen Stellen manuell eingetragen werden (Gesamtumsatz, Anzahl Mitarbeiter, Berufsqualifkation, Berufserfahrung</t>
  </si>
  <si>
    <t>FA+VA</t>
  </si>
  <si>
    <t>Objektplanung der Freianlagen gem. §§ 38 ff HOAI 2021 
und Verkehrsanlagen gem. §§ 45 ff HOAI 2021</t>
  </si>
  <si>
    <t>Bauphysik</t>
  </si>
  <si>
    <t>Leistungen der Bauphysik</t>
  </si>
  <si>
    <t>„Ingenieur“ der Fachrichtung Bauphysik oder Architektur oder Bauingenieurwesen o. vgl.</t>
  </si>
  <si>
    <t xml:space="preserve">1. Eintragung als Sachverständiger gem. AVEn § 3 oder glw. und 
2. Eintragung in die Energieeffizienz-Experten-Liste für Förderprogramme des Bundes (BAFA) und
 </t>
  </si>
  <si>
    <t>Hinweis</t>
  </si>
  <si>
    <t>Kurzbezeichnung für Überschriften, Betreffzeilen etc.</t>
  </si>
  <si>
    <t>Objektplanung Gebäude und Innenräume</t>
  </si>
  <si>
    <t>Tragwerksplanung</t>
  </si>
  <si>
    <t>Technische Ausrüstung ALG 1, 2, 3, 7 und 8 (HLS)</t>
  </si>
  <si>
    <t>Technische Ausrüstung ALG 1, 2, 3 und 8 (HLS)</t>
  </si>
  <si>
    <t>Technische Ausrüstung ALG 1, 2, 3 und 7 (HLS)</t>
  </si>
  <si>
    <t>Technische Ausrüstung ALG 4, 5 und 6 (ELT)</t>
  </si>
  <si>
    <t>Objektplanung der Verkehrsanlagen</t>
  </si>
  <si>
    <t>Objektplanung der Ingenieurbauwerke</t>
  </si>
  <si>
    <t>Objektplanung der Freianlagen</t>
  </si>
  <si>
    <t>Projektsteuerungsleistungen</t>
  </si>
  <si>
    <t>Objektplanung der Freianlagen und Verkehrsanlagen</t>
  </si>
  <si>
    <t>Kurzbezeichnung - nicht löschen:</t>
  </si>
  <si>
    <t>Mindestanforderung ist ein spezifischer Jahresumsatz (Jahresmittel) im Leistungsbild von:</t>
  </si>
  <si>
    <t>Angaben zum Spezifischer Jahresumsatz</t>
  </si>
  <si>
    <t>Straße</t>
  </si>
  <si>
    <t>Ort</t>
  </si>
  <si>
    <t>PLZ</t>
  </si>
  <si>
    <t>Gegenstand der Teilleistung</t>
  </si>
  <si>
    <t>Name Nachunternehmer 1 / freier Mitarbeiter 1</t>
  </si>
  <si>
    <t>Name Nachunternehmer 2 / freier Mitarbeiter 2</t>
  </si>
  <si>
    <t>Name Nachunternehmer 3 / freier Mitarbeiter 3</t>
  </si>
  <si>
    <r>
      <t xml:space="preserve">Bei dem Referenzprojekt wurden die Vorgaben der </t>
    </r>
    <r>
      <rPr>
        <b/>
        <sz val="16"/>
        <rFont val="Arial"/>
        <family val="2"/>
      </rPr>
      <t xml:space="preserve">Barrierefreiheit </t>
    </r>
    <r>
      <rPr>
        <sz val="16"/>
        <rFont val="Arial"/>
        <family val="2"/>
      </rPr>
      <t>eingehalten:</t>
    </r>
  </si>
  <si>
    <t xml:space="preserve">einer Eintragung in die Ingenieurkammer als Nachweisberechtigter für die Standsicherheit und </t>
  </si>
  <si>
    <t>Gemeinde Karlshuld</t>
  </si>
  <si>
    <t>Sanierung Mehrzweckhalle</t>
  </si>
  <si>
    <t>LPH 6-9</t>
  </si>
  <si>
    <t>200.000 EUR brutto</t>
  </si>
  <si>
    <t>Technische Ausrüstung ALG 4, 5, 6 und 7 (ELT) gem. §§ 53 ff HOAI 2021</t>
  </si>
  <si>
    <t>Referenz 1: LPH 6-8</t>
  </si>
  <si>
    <r>
      <t xml:space="preserve">Projektlaufzeit - Beginn </t>
    </r>
    <r>
      <rPr>
        <b/>
        <sz val="16"/>
        <rFont val="Arial"/>
        <family val="2"/>
      </rPr>
      <t xml:space="preserve">LPH 6 </t>
    </r>
    <r>
      <rPr>
        <sz val="16"/>
        <rFont val="Arial"/>
        <family val="2"/>
      </rPr>
      <t>(MM/JJJJ):</t>
    </r>
  </si>
  <si>
    <r>
      <t xml:space="preserve">Projektlaufzeit - Abschluss </t>
    </r>
    <r>
      <rPr>
        <b/>
        <sz val="16"/>
        <rFont val="Arial"/>
        <family val="2"/>
      </rPr>
      <t>LPH 8</t>
    </r>
    <r>
      <rPr>
        <sz val="16"/>
        <rFont val="Arial"/>
        <family val="2"/>
      </rPr>
      <t xml:space="preserve"> (MM/JJJJ):</t>
    </r>
  </si>
  <si>
    <t>Es wurden mind. die LPH 6-8 des Leistungsbildes</t>
  </si>
  <si>
    <r>
      <t xml:space="preserve">Gegenstand des Referenzprojekts war eine </t>
    </r>
    <r>
      <rPr>
        <b/>
        <sz val="16"/>
        <rFont val="Arial"/>
        <family val="2"/>
      </rPr>
      <t>TGA-Leistung im Bereich ALG 4-6 und 7 (ELT) bei einer Umbau- bzw. Sanierungsmaßnahme</t>
    </r>
    <r>
      <rPr>
        <sz val="16"/>
        <rFont val="Arial"/>
        <family val="2"/>
      </rPr>
      <t xml:space="preserve"> im Bereich Hochbau</t>
    </r>
    <r>
      <rPr>
        <b/>
        <sz val="16"/>
        <rFont val="Arial"/>
        <family val="2"/>
      </rPr>
      <t>:</t>
    </r>
  </si>
  <si>
    <r>
      <t xml:space="preserve">Beim Referenzprojekt wurde bei der </t>
    </r>
    <r>
      <rPr>
        <b/>
        <sz val="16"/>
        <rFont val="Arial"/>
        <family val="2"/>
      </rPr>
      <t xml:space="preserve">Zuarbeit des Verwendungsnachweises mitgewirkt </t>
    </r>
    <r>
      <rPr>
        <sz val="16"/>
        <rFont val="Arial"/>
        <family val="2"/>
      </rPr>
      <t>(Das Förderprogramm ist zu benennen):</t>
    </r>
  </si>
  <si>
    <r>
      <t xml:space="preserve">Gegenstand des Referenzprojekts war eine </t>
    </r>
    <r>
      <rPr>
        <b/>
        <sz val="16"/>
        <rFont val="Arial"/>
        <family val="2"/>
      </rPr>
      <t>Medienanlage</t>
    </r>
  </si>
  <si>
    <r>
      <t xml:space="preserve">Gegenstand des Referenzprojekts war eine </t>
    </r>
    <r>
      <rPr>
        <b/>
        <sz val="16"/>
        <rFont val="Arial"/>
        <family val="2"/>
      </rPr>
      <t>Brandmeldeanlage</t>
    </r>
  </si>
  <si>
    <r>
      <t xml:space="preserve">Eine aussagekräftige Darstellung z.B. mit Grundrissen, Ansichten, Fotos etc. und eine Beschreibung in Textform des Referenzprojektes auf höchstens 
</t>
    </r>
    <r>
      <rPr>
        <b/>
        <sz val="16"/>
        <rFont val="Arial"/>
        <family val="2"/>
      </rPr>
      <t>zwei DIN A4-Seiten</t>
    </r>
    <r>
      <rPr>
        <sz val="16"/>
        <rFont val="Arial"/>
        <family val="2"/>
      </rPr>
      <t xml:space="preserve"> oder </t>
    </r>
    <r>
      <rPr>
        <b/>
        <sz val="16"/>
        <rFont val="Arial"/>
        <family val="2"/>
      </rPr>
      <t>einer DIN A3</t>
    </r>
    <r>
      <rPr>
        <sz val="16"/>
        <rFont val="Arial"/>
        <family val="2"/>
      </rPr>
      <t>-Seite ist der Einreichung beizulegen.</t>
    </r>
  </si>
  <si>
    <t>Referenz 2: LPH 6-8</t>
  </si>
  <si>
    <r>
      <t xml:space="preserve">Gegenstand des Referenzprojekts war eine </t>
    </r>
    <r>
      <rPr>
        <b/>
        <sz val="16"/>
        <rFont val="Arial"/>
        <family val="2"/>
      </rPr>
      <t>TGA-Leistung im Bereich ALG 4-6 und 7 (ELT) bei einer Umbau- bzw. Sanierungsmaßnahme</t>
    </r>
    <r>
      <rPr>
        <sz val="16"/>
        <rFont val="Arial"/>
        <family val="2"/>
      </rPr>
      <t xml:space="preserve"> im Bereich Hochbau:</t>
    </r>
  </si>
  <si>
    <r>
      <rPr>
        <b/>
        <sz val="16"/>
        <rFont val="Arial"/>
        <family val="2"/>
      </rPr>
      <t>Bauvolumen</t>
    </r>
    <r>
      <rPr>
        <sz val="16"/>
        <rFont val="Arial"/>
        <family val="2"/>
      </rPr>
      <t xml:space="preserve"> brutto (KG 400, ALG 4-7 (ELT)): </t>
    </r>
  </si>
  <si>
    <r>
      <rPr>
        <b/>
        <sz val="16"/>
        <rFont val="Arial"/>
        <family val="2"/>
      </rPr>
      <t>Bauvolumen</t>
    </r>
    <r>
      <rPr>
        <sz val="16"/>
        <rFont val="Arial"/>
        <family val="2"/>
      </rPr>
      <t xml:space="preserve"> brutto (KG 400, ALG 4-7 (ELT))): </t>
    </r>
  </si>
  <si>
    <r>
      <t xml:space="preserve">Die Berufshaftpflichtversicherung </t>
    </r>
    <r>
      <rPr>
        <b/>
        <sz val="16"/>
        <rFont val="Arial"/>
        <family val="2"/>
      </rPr>
      <t xml:space="preserve">über 3.000.000 EUR für Personenschäden </t>
    </r>
    <r>
      <rPr>
        <sz val="16"/>
        <rFont val="Arial"/>
        <family val="2"/>
      </rPr>
      <t xml:space="preserve">und </t>
    </r>
    <r>
      <rPr>
        <b/>
        <sz val="16"/>
        <rFont val="Arial"/>
        <family val="2"/>
      </rPr>
      <t xml:space="preserve">über 3.000.000 EUR für Sachschäden 
</t>
    </r>
    <r>
      <rPr>
        <sz val="16"/>
        <rFont val="Arial"/>
        <family val="2"/>
      </rPr>
      <t xml:space="preserve">darf nicht älter als 6 Monate sein, gerechnet vom Tag der Bekanntmachung an. 
Das Versicherungsunternehmen ist in einem Mitgliedsstaat der EU oder 
eines Vertragsstaates des Abkommens über den Europäischen Wirtschaftsraum zugelassen. 
Die Ersatzleistung des Versicherers muss </t>
    </r>
    <r>
      <rPr>
        <b/>
        <sz val="16"/>
        <rFont val="Arial"/>
        <family val="2"/>
      </rPr>
      <t>mindestens das Zweifache der Deckungssumme pro Jahr</t>
    </r>
    <r>
      <rPr>
        <sz val="16"/>
        <rFont val="Arial"/>
        <family val="2"/>
      </rPr>
      <t xml:space="preserve"> betragen. Die Deckung muss über die</t>
    </r>
    <r>
      <rPr>
        <b/>
        <sz val="16"/>
        <rFont val="Arial"/>
        <family val="2"/>
      </rPr>
      <t xml:space="preserve"> Vertragslaufzeit uneingeschränkt erhalten</t>
    </r>
    <r>
      <rPr>
        <sz val="16"/>
        <rFont val="Arial"/>
        <family val="2"/>
      </rPr>
      <t xml:space="preserve"> bleiben. 
Die Versicherung kann bereits ständig abgeschlossen sein
oder im Auftragsfall projektbezogen abgeschlossen werden. 
Bei Versicherungsverträgen mit Pauschaldeckungen (d.h. ohne Unterscheidung nach Personen- und Sachschäden) ist eine Erklärung des Versicherungsunternehmens erforderlich, dass beide Schadenskategorien im Auftragsfall parallel zueinander mit den geforderten Deckungssummen abgesichert sind.
Die geforderte Sicherheit kann auch durch eine Erklärung des Versicherungsunternehmens nachgewiesen werden, in der sie den Abschluss der geforderten Haftpflichtleistungen und Deckungsnachweise im Auftragsfall zusichert.</t>
    </r>
  </si>
  <si>
    <r>
      <rPr>
        <b/>
        <sz val="16"/>
        <rFont val="Arial"/>
        <family val="2"/>
      </rPr>
      <t>Mindestanforderung ist ein jährliches Mittel von:</t>
    </r>
    <r>
      <rPr>
        <sz val="16"/>
        <rFont val="Arial"/>
        <family val="2"/>
      </rPr>
      <t xml:space="preserve">
</t>
    </r>
    <r>
      <rPr>
        <b/>
        <sz val="16"/>
        <rFont val="Arial"/>
        <family val="2"/>
      </rPr>
      <t xml:space="preserve">2 technischen festangestellten Vollzeit-Mitarbeitern
</t>
    </r>
    <r>
      <rPr>
        <sz val="16"/>
        <rFont val="Arial"/>
        <family val="2"/>
      </rPr>
      <t xml:space="preserve">inkl. Geschäftsführung (bei 40 h / Woche) 
</t>
    </r>
    <r>
      <rPr>
        <b/>
        <sz val="16"/>
        <rFont val="Arial"/>
        <family val="2"/>
      </rPr>
      <t>im Leistungsbild:</t>
    </r>
  </si>
  <si>
    <r>
      <t xml:space="preserve">mindestens </t>
    </r>
    <r>
      <rPr>
        <b/>
        <sz val="16"/>
        <rFont val="Arial"/>
        <family val="2"/>
      </rPr>
      <t>8 Jahren</t>
    </r>
    <r>
      <rPr>
        <sz val="16"/>
        <rFont val="Arial"/>
        <family val="2"/>
      </rPr>
      <t xml:space="preserve"> im Leistungsbild</t>
    </r>
  </si>
  <si>
    <r>
      <rPr>
        <sz val="15"/>
        <rFont val="Symbol"/>
        <family val="1"/>
        <charset val="2"/>
      </rPr>
      <t xml:space="preserve">S </t>
    </r>
    <r>
      <rPr>
        <sz val="15"/>
        <rFont val="Arial"/>
        <family val="2"/>
      </rPr>
      <t>KG 440-470: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</si>
</sst>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 &quot;€&quot;"/>
    <numFmt numFmtId="166" formatCode="0.0"/>
    <numFmt numFmtId="167" formatCode="#,##0.0"/>
    <numFmt numFmtId="168" formatCode="&quot;Anlage&quot;\ 0"/>
    <numFmt numFmtId="169" formatCode="mm/yyyy"/>
    <numFmt numFmtId="170" formatCode="#,##0\ &quot;€&quot;"/>
  </numFmts>
  <fonts count="67">
    <font>
      <sz val="11"/>
      <color theme="1"/>
      <name val="Calibri"/>
      <family val="2"/>
      <scheme val="minor"/>
    </font>
    <font>
      <b/>
      <sz val="12"/>
      <name val="Arial"/>
      <family val="2"/>
    </font>
    <font>
      <sz val="12"/>
      <name val="Arial"/>
      <family val="2"/>
    </font>
    <font>
      <sz val="11"/>
      <color theme="1"/>
      <name val="Arial"/>
      <family val="2"/>
    </font>
    <font>
      <sz val="12"/>
      <color theme="1"/>
      <name val="Arial"/>
      <family val="2"/>
    </font>
    <font>
      <sz val="12"/>
      <color rgb="FF009BD9"/>
      <name val="Arial"/>
      <family val="2"/>
    </font>
    <font>
      <b/>
      <sz val="14"/>
      <name val="Arial"/>
      <family val="2"/>
    </font>
    <font>
      <b/>
      <sz val="20"/>
      <name val="Arial"/>
      <family val="2"/>
    </font>
    <font>
      <sz val="14"/>
      <name val="Arial"/>
      <family val="2"/>
    </font>
    <font>
      <b/>
      <sz val="24"/>
      <name val="Arial"/>
      <family val="2"/>
    </font>
    <font>
      <b/>
      <sz val="18"/>
      <name val="Arial"/>
      <family val="2"/>
    </font>
    <font>
      <b/>
      <sz val="34"/>
      <color rgb="FF000000"/>
      <name val="Arial"/>
      <family val="2"/>
    </font>
    <font>
      <sz val="16"/>
      <name val="Arial"/>
      <family val="2"/>
    </font>
    <font>
      <u/>
      <sz val="16"/>
      <name val="Arial"/>
      <family val="2"/>
    </font>
    <font>
      <u/>
      <sz val="16"/>
      <color rgb="FF0070C0"/>
      <name val="Arial"/>
      <family val="2"/>
    </font>
    <font>
      <sz val="16"/>
      <color rgb="FF0070C0"/>
      <name val="Arial"/>
      <family val="2"/>
    </font>
    <font>
      <u/>
      <sz val="18"/>
      <color rgb="FF0070C0"/>
      <name val="Arial"/>
      <family val="2"/>
    </font>
    <font>
      <b/>
      <sz val="16"/>
      <name val="Arial"/>
      <family val="2"/>
    </font>
    <font>
      <sz val="16"/>
      <color theme="1"/>
      <name val="Arial"/>
      <family val="2"/>
    </font>
    <font>
      <sz val="16"/>
      <color rgb="FFFF0000"/>
      <name val="Arial"/>
      <family val="2"/>
    </font>
    <font>
      <sz val="18"/>
      <name val="Arial"/>
      <family val="2"/>
    </font>
    <font>
      <sz val="16"/>
      <color rgb="FFD9D9D9"/>
      <name val="Arial"/>
      <family val="2"/>
    </font>
    <font>
      <b/>
      <u/>
      <sz val="16"/>
      <name val="Arial"/>
      <family val="2"/>
    </font>
    <font>
      <sz val="16"/>
      <color rgb="FF009BD9"/>
      <name val="Arial"/>
      <family val="2"/>
    </font>
    <font>
      <sz val="16"/>
      <color rgb="FF00B0F0"/>
      <name val="Arial"/>
      <family val="2"/>
    </font>
    <font>
      <b/>
      <sz val="22"/>
      <name val="Arial"/>
      <family val="2"/>
    </font>
    <font>
      <sz val="11"/>
      <color rgb="FFFF0000"/>
      <name val="Arial"/>
      <family val="2"/>
    </font>
    <font>
      <sz val="11"/>
      <name val="Arial"/>
      <family val="2"/>
    </font>
    <font>
      <u/>
      <sz val="16"/>
      <color rgb="FFFF0000"/>
      <name val="Arial"/>
      <family val="2"/>
    </font>
    <font>
      <u/>
      <sz val="16"/>
      <color rgb="FFD9D9D9"/>
      <name val="Arial"/>
      <family val="2"/>
    </font>
    <font>
      <b/>
      <sz val="16"/>
      <color theme="1"/>
      <name val="Arial"/>
      <family val="2"/>
    </font>
    <font>
      <sz val="10"/>
      <name val="Arial"/>
      <family val="2"/>
    </font>
    <font>
      <u/>
      <sz val="18"/>
      <color theme="3"/>
      <name val="Arial"/>
      <family val="2"/>
    </font>
    <font>
      <u/>
      <sz val="18"/>
      <color theme="1"/>
      <name val="Arial"/>
      <family val="2"/>
    </font>
    <font>
      <u/>
      <sz val="16"/>
      <color theme="1"/>
      <name val="Arial"/>
      <family val="2"/>
    </font>
    <font>
      <sz val="14"/>
      <color theme="1"/>
      <name val="Arial"/>
      <family val="2"/>
    </font>
    <font>
      <i/>
      <sz val="14"/>
      <name val="Arial"/>
      <family val="2"/>
    </font>
    <font>
      <i/>
      <sz val="16"/>
      <color theme="1"/>
      <name val="Arial"/>
      <family val="2"/>
    </font>
    <font>
      <b/>
      <sz val="24"/>
      <color theme="1"/>
      <name val="Arial"/>
      <family val="2"/>
    </font>
    <font>
      <b/>
      <sz val="30"/>
      <color theme="1"/>
      <name val="Arial"/>
      <family val="2"/>
    </font>
    <font>
      <b/>
      <sz val="16"/>
      <color rgb="FFFF0000"/>
      <name val="Arial"/>
      <family val="2"/>
    </font>
    <font>
      <b/>
      <sz val="16"/>
      <color theme="3"/>
      <name val="Arial"/>
      <family val="2"/>
    </font>
    <font>
      <b/>
      <u/>
      <sz val="16"/>
      <color theme="3"/>
      <name val="Arial"/>
      <family val="2"/>
    </font>
    <font>
      <sz val="20"/>
      <color theme="1"/>
      <name val="Arial"/>
      <family val="2"/>
    </font>
    <font>
      <sz val="18"/>
      <color theme="3"/>
      <name val="Arial"/>
      <family val="2"/>
    </font>
    <font>
      <sz val="20"/>
      <color rgb="FFFF0000"/>
      <name val="Arial"/>
      <family val="2"/>
    </font>
    <font>
      <sz val="18"/>
      <color rgb="FFFF0000"/>
      <name val="Arial"/>
      <family val="2"/>
    </font>
    <font>
      <sz val="18"/>
      <color rgb="FF00B050"/>
      <name val="Arial"/>
      <family val="2"/>
    </font>
    <font>
      <sz val="11"/>
      <color rgb="FF00B050"/>
      <name val="Arial"/>
      <family val="2"/>
    </font>
    <font>
      <b/>
      <sz val="18"/>
      <color rgb="FF00B050"/>
      <name val="Arial"/>
      <family val="2"/>
    </font>
    <font>
      <b/>
      <sz val="14"/>
      <color rgb="FF00B050"/>
      <name val="Arial"/>
      <family val="2"/>
    </font>
    <font>
      <sz val="12"/>
      <color rgb="FF7030A0"/>
      <name val="Arial"/>
      <family val="2"/>
    </font>
    <font>
      <sz val="11"/>
      <color rgb="FF7030A0"/>
      <name val="Arial"/>
      <family val="2"/>
    </font>
    <font>
      <sz val="14"/>
      <color rgb="FF7030A0"/>
      <name val="Arial"/>
      <family val="2"/>
    </font>
    <font>
      <i/>
      <sz val="10"/>
      <name val="Arial"/>
      <family val="2"/>
    </font>
    <font>
      <b/>
      <sz val="35"/>
      <color rgb="FFFF0000"/>
      <name val="Arial"/>
      <family val="2"/>
    </font>
    <font>
      <sz val="18"/>
      <color rgb="FFCC66FF"/>
      <name val="Arial"/>
      <family val="2"/>
    </font>
    <font>
      <u/>
      <sz val="18"/>
      <color rgb="FFFF0000"/>
      <name val="Arial"/>
      <family val="2"/>
    </font>
    <font>
      <sz val="18"/>
      <color theme="1"/>
      <name val="Arial"/>
      <family val="2"/>
    </font>
    <font>
      <b/>
      <sz val="18"/>
      <color theme="1"/>
      <name val="Arial"/>
      <family val="2"/>
    </font>
    <font>
      <sz val="12"/>
      <color theme="9"/>
      <name val="Arial"/>
      <family val="2"/>
    </font>
    <font>
      <sz val="12"/>
      <color rgb="FFFF0000"/>
      <name val="Arial"/>
      <family val="2"/>
    </font>
    <font>
      <sz val="15"/>
      <name val="Arial"/>
      <family val="2"/>
    </font>
    <font>
      <sz val="16"/>
      <color rgb="FF7030A0"/>
      <name val="Arial"/>
      <family val="2"/>
    </font>
    <font>
      <sz val="18"/>
      <color rgb="FF7030A0"/>
      <name val="Arial"/>
      <family val="2"/>
    </font>
    <font>
      <sz val="15"/>
      <name val="Arial"/>
      <family val="1"/>
      <charset val="2"/>
    </font>
    <font>
      <sz val="15"/>
      <name val="Symbol"/>
      <family val="1"/>
      <charset val="2"/>
    </font>
  </fonts>
  <fills count="17">
    <fill>
      <patternFill patternType="none"/>
    </fill>
    <fill>
      <patternFill patternType="gray125"/>
    </fill>
    <fill>
      <patternFill patternType="solid">
        <fgColor rgb="FFD9D9D9"/>
        <bgColor rgb="FF000000"/>
      </patternFill>
    </fill>
    <fill>
      <patternFill patternType="solid">
        <fgColor theme="9"/>
        <bgColor indexed="64"/>
      </patternFill>
    </fill>
    <fill>
      <patternFill patternType="solid">
        <fgColor rgb="FFD9D9D9"/>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00B0F0"/>
        <bgColor indexed="64"/>
      </patternFill>
    </fill>
    <fill>
      <patternFill patternType="solid">
        <fgColor rgb="FFA5A5C3"/>
        <bgColor indexed="64"/>
      </patternFill>
    </fill>
    <fill>
      <patternFill patternType="solid">
        <fgColor theme="3"/>
        <bgColor indexed="64"/>
      </patternFill>
    </fill>
    <fill>
      <patternFill patternType="solid">
        <fgColor rgb="FF00B050"/>
        <bgColor indexed="64"/>
      </patternFill>
    </fill>
    <fill>
      <patternFill patternType="solid">
        <fgColor rgb="FFFF99FF"/>
        <bgColor indexed="64"/>
      </patternFill>
    </fill>
    <fill>
      <patternFill patternType="solid">
        <fgColor rgb="FFCC66FF"/>
        <bgColor indexed="64"/>
      </patternFill>
    </fill>
    <fill>
      <patternFill patternType="solid">
        <fgColor theme="4" tint="0.79998168889431442"/>
        <bgColor indexed="64"/>
      </patternFill>
    </fill>
    <fill>
      <patternFill patternType="solid">
        <fgColor rgb="FFB8E2C8"/>
        <bgColor indexed="64"/>
      </patternFill>
    </fill>
  </fills>
  <borders count="44">
    <border>
      <left/>
      <right/>
      <top/>
      <bottom/>
      <diagonal/>
    </border>
    <border>
      <left/>
      <right/>
      <top/>
      <bottom style="medium">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theme="8"/>
      </left>
      <right/>
      <top style="medium">
        <color theme="8"/>
      </top>
      <bottom/>
      <diagonal/>
    </border>
    <border>
      <left/>
      <right/>
      <top style="medium">
        <color theme="8"/>
      </top>
      <bottom/>
      <diagonal/>
    </border>
    <border>
      <left style="medium">
        <color theme="8"/>
      </left>
      <right/>
      <top/>
      <bottom style="medium">
        <color theme="8"/>
      </bottom>
      <diagonal/>
    </border>
    <border>
      <left/>
      <right/>
      <top/>
      <bottom style="medium">
        <color theme="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top/>
      <bottom style="hair">
        <color auto="1"/>
      </bottom>
      <diagonal/>
    </border>
    <border>
      <left/>
      <right/>
      <top style="hair">
        <color auto="1"/>
      </top>
      <bottom style="hair">
        <color auto="1"/>
      </bottom>
      <diagonal/>
    </border>
    <border>
      <left/>
      <right/>
      <top style="thin">
        <color indexed="64"/>
      </top>
      <bottom style="hair">
        <color auto="1"/>
      </bottom>
      <diagonal/>
    </border>
    <border>
      <left style="medium">
        <color indexed="64"/>
      </left>
      <right/>
      <top/>
      <bottom/>
      <diagonal/>
    </border>
    <border>
      <left/>
      <right style="medium">
        <color theme="8"/>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hair">
        <color auto="1"/>
      </top>
      <bottom style="thin">
        <color auto="1"/>
      </bottom>
      <diagonal/>
    </border>
    <border>
      <left/>
      <right style="medium">
        <color indexed="64"/>
      </right>
      <top/>
      <bottom/>
      <diagonal/>
    </border>
    <border>
      <left/>
      <right style="medium">
        <color theme="8"/>
      </right>
      <top style="medium">
        <color theme="8"/>
      </top>
      <bottom/>
      <diagonal/>
    </border>
    <border>
      <left/>
      <right style="medium">
        <color theme="8"/>
      </right>
      <top/>
      <bottom style="medium">
        <color theme="8"/>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1">
    <xf numFmtId="0" fontId="0" fillId="0" borderId="0"/>
  </cellStyleXfs>
  <cellXfs count="490">
    <xf numFmtId="0" fontId="0" fillId="0" borderId="0" xfId="0"/>
    <xf numFmtId="0" fontId="3" fillId="0" borderId="0" xfId="0" applyFont="1"/>
    <xf numFmtId="0" fontId="4" fillId="0" borderId="0" xfId="0" applyFont="1"/>
    <xf numFmtId="0" fontId="5" fillId="0" borderId="0" xfId="0" applyFont="1" applyAlignment="1">
      <alignment vertical="center"/>
    </xf>
    <xf numFmtId="164"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0" fontId="1" fillId="0" borderId="0" xfId="0" applyFont="1" applyAlignment="1">
      <alignment horizontal="right" vertical="center"/>
    </xf>
    <xf numFmtId="0" fontId="1" fillId="0" borderId="0" xfId="0" applyFont="1" applyAlignment="1">
      <alignment vertical="center" wrapText="1"/>
    </xf>
    <xf numFmtId="0" fontId="6" fillId="0" borderId="0" xfId="0" applyFont="1" applyAlignment="1">
      <alignment horizontal="right" vertical="center"/>
    </xf>
    <xf numFmtId="0" fontId="1" fillId="0" borderId="0" xfId="0" applyFont="1" applyAlignment="1">
      <alignment horizontal="center" vertical="center" wrapText="1"/>
    </xf>
    <xf numFmtId="0" fontId="9" fillId="0" borderId="0" xfId="0" applyFont="1" applyAlignment="1">
      <alignment horizontal="left" vertical="top"/>
    </xf>
    <xf numFmtId="0" fontId="9"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vertical="center" wrapText="1"/>
    </xf>
    <xf numFmtId="0" fontId="20" fillId="0" borderId="0" xfId="0" applyFont="1"/>
    <xf numFmtId="0" fontId="20" fillId="0" borderId="0" xfId="0" applyFont="1" applyAlignment="1">
      <alignment horizontal="right" vertical="top"/>
    </xf>
    <xf numFmtId="0" fontId="20" fillId="0" borderId="10" xfId="0" applyFont="1" applyBorder="1" applyAlignment="1">
      <alignment vertical="top"/>
    </xf>
    <xf numFmtId="0" fontId="21" fillId="0" borderId="0" xfId="0" applyFont="1" applyAlignment="1">
      <alignment vertical="center" wrapText="1"/>
    </xf>
    <xf numFmtId="0" fontId="12" fillId="0" borderId="0" xfId="0" applyFont="1" applyAlignment="1">
      <alignment horizontal="right" vertical="center"/>
    </xf>
    <xf numFmtId="0" fontId="12" fillId="0" borderId="0" xfId="0" applyFont="1"/>
    <xf numFmtId="49" fontId="12" fillId="0" borderId="0" xfId="0" applyNumberFormat="1" applyFont="1" applyAlignment="1">
      <alignment horizontal="left" vertical="center"/>
    </xf>
    <xf numFmtId="0" fontId="23" fillId="0" borderId="0" xfId="0" applyFont="1"/>
    <xf numFmtId="0" fontId="15" fillId="0" borderId="0" xfId="0" applyFont="1" applyAlignment="1">
      <alignment vertical="center"/>
    </xf>
    <xf numFmtId="164" fontId="17" fillId="0" borderId="0" xfId="0" applyNumberFormat="1" applyFont="1" applyAlignment="1">
      <alignment vertical="center" wrapText="1"/>
    </xf>
    <xf numFmtId="164" fontId="17" fillId="0" borderId="0" xfId="0" applyNumberFormat="1" applyFont="1" applyAlignment="1">
      <alignment horizontal="right" vertical="center" wrapText="1"/>
    </xf>
    <xf numFmtId="164" fontId="17" fillId="0" borderId="0" xfId="0" applyNumberFormat="1" applyFont="1" applyAlignment="1">
      <alignment horizontal="left" vertical="center" wrapText="1"/>
    </xf>
    <xf numFmtId="0" fontId="23" fillId="0" borderId="0" xfId="0" applyFont="1" applyAlignment="1">
      <alignment vertical="center"/>
    </xf>
    <xf numFmtId="49" fontId="17" fillId="0" borderId="0" xfId="0" applyNumberFormat="1" applyFont="1" applyAlignment="1">
      <alignment horizontal="left" vertical="center" wrapText="1"/>
    </xf>
    <xf numFmtId="49" fontId="12" fillId="0" borderId="0" xfId="0" applyNumberFormat="1" applyFont="1" applyAlignment="1">
      <alignment horizontal="right" vertical="center" wrapText="1"/>
    </xf>
    <xf numFmtId="49" fontId="12" fillId="2" borderId="3" xfId="0" applyNumberFormat="1" applyFont="1" applyFill="1" applyBorder="1" applyAlignment="1" applyProtection="1">
      <alignment horizontal="center" vertical="center" wrapText="1"/>
      <protection locked="0"/>
    </xf>
    <xf numFmtId="49" fontId="12" fillId="0" borderId="0" xfId="0" applyNumberFormat="1" applyFont="1" applyAlignment="1">
      <alignment horizontal="left" vertical="center" wrapText="1"/>
    </xf>
    <xf numFmtId="164" fontId="12" fillId="0" borderId="0" xfId="0" applyNumberFormat="1" applyFont="1" applyAlignment="1">
      <alignment horizontal="left" vertical="center" wrapText="1"/>
    </xf>
    <xf numFmtId="49" fontId="12" fillId="2" borderId="1" xfId="0" applyNumberFormat="1" applyFont="1" applyFill="1" applyBorder="1" applyAlignment="1" applyProtection="1">
      <alignment horizontal="left" vertical="center" wrapText="1"/>
      <protection locked="0"/>
    </xf>
    <xf numFmtId="49" fontId="12" fillId="0" borderId="0" xfId="0" applyNumberFormat="1" applyFont="1" applyAlignment="1">
      <alignment horizontal="right" vertical="center"/>
    </xf>
    <xf numFmtId="164" fontId="17" fillId="0" borderId="0" xfId="0" applyNumberFormat="1" applyFont="1" applyAlignment="1">
      <alignment horizontal="right" vertical="center"/>
    </xf>
    <xf numFmtId="164" fontId="12" fillId="0" borderId="0" xfId="0" applyNumberFormat="1" applyFont="1" applyAlignment="1">
      <alignment horizontal="right" vertical="center"/>
    </xf>
    <xf numFmtId="49" fontId="12" fillId="0" borderId="0" xfId="0" applyNumberFormat="1" applyFont="1" applyAlignment="1">
      <alignment horizontal="left" vertical="top" wrapText="1"/>
    </xf>
    <xf numFmtId="49" fontId="12" fillId="0" borderId="0" xfId="0" applyNumberFormat="1" applyFont="1" applyAlignment="1">
      <alignment vertical="center" wrapText="1"/>
    </xf>
    <xf numFmtId="164" fontId="12" fillId="0" borderId="0" xfId="0" applyNumberFormat="1" applyFont="1" applyAlignment="1">
      <alignment horizontal="right" vertical="center" wrapText="1"/>
    </xf>
    <xf numFmtId="0" fontId="18" fillId="0" borderId="0" xfId="0" applyFont="1"/>
    <xf numFmtId="0" fontId="17" fillId="0" borderId="0" xfId="0" applyFont="1" applyAlignment="1">
      <alignment horizontal="right"/>
    </xf>
    <xf numFmtId="0" fontId="18" fillId="0" borderId="4" xfId="0" applyFont="1" applyBorder="1"/>
    <xf numFmtId="0" fontId="18" fillId="0" borderId="5" xfId="0" applyFont="1" applyBorder="1"/>
    <xf numFmtId="0" fontId="18" fillId="0" borderId="11" xfId="0" applyFont="1" applyBorder="1"/>
    <xf numFmtId="0" fontId="18" fillId="0" borderId="6" xfId="0" applyFont="1" applyBorder="1"/>
    <xf numFmtId="0" fontId="18" fillId="0" borderId="7" xfId="0" applyFont="1" applyBorder="1"/>
    <xf numFmtId="0" fontId="18" fillId="0" borderId="8" xfId="0" applyFont="1" applyBorder="1"/>
    <xf numFmtId="0" fontId="12" fillId="0" borderId="0" xfId="0" applyFont="1" applyAlignment="1">
      <alignment horizontal="right"/>
    </xf>
    <xf numFmtId="164" fontId="12" fillId="0" borderId="0" xfId="0" applyNumberFormat="1" applyFont="1" applyAlignment="1">
      <alignment horizontal="left" wrapText="1"/>
    </xf>
    <xf numFmtId="0" fontId="20" fillId="0" borderId="25" xfId="0" applyFont="1" applyBorder="1" applyAlignment="1">
      <alignment vertical="top"/>
    </xf>
    <xf numFmtId="0" fontId="12" fillId="0" borderId="0" xfId="0" applyFont="1" applyAlignment="1">
      <alignment wrapText="1"/>
    </xf>
    <xf numFmtId="0" fontId="12" fillId="0" borderId="0" xfId="0" applyFont="1" applyAlignment="1">
      <alignment horizontal="left" vertical="top" wrapText="1"/>
    </xf>
    <xf numFmtId="166" fontId="12" fillId="2" borderId="12" xfId="0" applyNumberFormat="1" applyFont="1" applyFill="1" applyBorder="1" applyAlignment="1" applyProtection="1">
      <alignment horizontal="center" vertical="center" wrapText="1"/>
      <protection locked="0"/>
    </xf>
    <xf numFmtId="0" fontId="20" fillId="0" borderId="0" xfId="0" applyFont="1" applyAlignment="1">
      <alignment horizontal="left" vertical="center" wrapText="1"/>
    </xf>
    <xf numFmtId="0" fontId="20" fillId="0" borderId="10" xfId="0" applyFont="1" applyBorder="1" applyAlignment="1">
      <alignment horizontal="left" vertical="center" wrapText="1"/>
    </xf>
    <xf numFmtId="0" fontId="10" fillId="0" borderId="28" xfId="0" applyFont="1" applyBorder="1" applyAlignment="1">
      <alignment horizontal="center" vertical="center"/>
    </xf>
    <xf numFmtId="0" fontId="20" fillId="0" borderId="28" xfId="0" applyFont="1" applyBorder="1" applyAlignment="1">
      <alignment horizontal="center" vertical="center" wrapText="1"/>
    </xf>
    <xf numFmtId="164" fontId="12" fillId="0" borderId="0" xfId="0" applyNumberFormat="1" applyFont="1" applyAlignment="1">
      <alignment horizontal="right" vertical="top" wrapText="1"/>
    </xf>
    <xf numFmtId="49" fontId="12" fillId="2" borderId="29" xfId="0" applyNumberFormat="1" applyFont="1" applyFill="1" applyBorder="1" applyAlignment="1" applyProtection="1">
      <alignment horizontal="center" vertical="center" wrapText="1"/>
      <protection locked="0"/>
    </xf>
    <xf numFmtId="164" fontId="12" fillId="0" borderId="0" xfId="0" applyNumberFormat="1" applyFont="1" applyAlignment="1">
      <alignment horizontal="left" vertical="top" wrapText="1"/>
    </xf>
    <xf numFmtId="0" fontId="9" fillId="0" borderId="0" xfId="0" applyFont="1" applyAlignment="1">
      <alignment horizontal="left" vertical="top" wrapText="1"/>
    </xf>
    <xf numFmtId="167" fontId="12" fillId="2" borderId="1" xfId="0" applyNumberFormat="1" applyFont="1" applyFill="1" applyBorder="1" applyAlignment="1" applyProtection="1">
      <alignment horizontal="center" vertical="center" wrapText="1"/>
      <protection locked="0"/>
    </xf>
    <xf numFmtId="0" fontId="3" fillId="0" borderId="0" xfId="0" applyFont="1" applyAlignment="1">
      <alignment horizontal="left" vertical="top"/>
    </xf>
    <xf numFmtId="49" fontId="12" fillId="0" borderId="0" xfId="0" applyNumberFormat="1" applyFont="1" applyAlignment="1">
      <alignment vertical="top" wrapText="1"/>
    </xf>
    <xf numFmtId="49" fontId="18" fillId="0" borderId="0" xfId="0" applyNumberFormat="1" applyFont="1"/>
    <xf numFmtId="49" fontId="12" fillId="0" borderId="0" xfId="0" applyNumberFormat="1" applyFont="1" applyAlignment="1">
      <alignment horizontal="center" vertical="center" wrapText="1"/>
    </xf>
    <xf numFmtId="49" fontId="12" fillId="0" borderId="30" xfId="0" applyNumberFormat="1" applyFont="1" applyBorder="1" applyAlignment="1">
      <alignment horizontal="center" vertical="center" wrapText="1"/>
    </xf>
    <xf numFmtId="164" fontId="12" fillId="0" borderId="1" xfId="0" applyNumberFormat="1" applyFont="1" applyBorder="1" applyAlignment="1">
      <alignment horizontal="left" vertical="top" wrapText="1"/>
    </xf>
    <xf numFmtId="49" fontId="12" fillId="0" borderId="0" xfId="0" applyNumberFormat="1" applyFont="1" applyAlignment="1">
      <alignment vertical="center"/>
    </xf>
    <xf numFmtId="49" fontId="12" fillId="0" borderId="0" xfId="0" applyNumberFormat="1" applyFont="1" applyAlignment="1">
      <alignment horizontal="left" vertical="top"/>
    </xf>
    <xf numFmtId="49" fontId="12" fillId="4" borderId="3" xfId="0" applyNumberFormat="1" applyFont="1" applyFill="1" applyBorder="1" applyAlignment="1" applyProtection="1">
      <alignment horizontal="left" vertical="center" wrapText="1"/>
      <protection locked="0"/>
    </xf>
    <xf numFmtId="49" fontId="19" fillId="2" borderId="3" xfId="0" applyNumberFormat="1" applyFont="1" applyFill="1" applyBorder="1" applyAlignment="1" applyProtection="1">
      <alignment horizontal="center" vertical="center" wrapText="1"/>
      <protection locked="0"/>
    </xf>
    <xf numFmtId="49" fontId="19" fillId="0" borderId="0" xfId="0" applyNumberFormat="1" applyFont="1" applyAlignment="1">
      <alignment horizontal="center" vertical="center" wrapText="1"/>
    </xf>
    <xf numFmtId="0" fontId="26" fillId="0" borderId="0" xfId="0" applyFont="1"/>
    <xf numFmtId="0" fontId="19" fillId="0" borderId="0" xfId="0" applyFont="1" applyAlignment="1">
      <alignment vertical="center"/>
    </xf>
    <xf numFmtId="49" fontId="12" fillId="0" borderId="23" xfId="0" applyNumberFormat="1" applyFont="1" applyBorder="1" applyAlignment="1">
      <alignment horizontal="left" vertical="center" wrapText="1"/>
    </xf>
    <xf numFmtId="164" fontId="22" fillId="0" borderId="0" xfId="0" applyNumberFormat="1" applyFont="1" applyAlignment="1">
      <alignment horizontal="right" vertical="center" wrapText="1"/>
    </xf>
    <xf numFmtId="49" fontId="19" fillId="4" borderId="3" xfId="0" applyNumberFormat="1" applyFont="1" applyFill="1" applyBorder="1" applyAlignment="1" applyProtection="1">
      <alignment horizontal="center" vertical="center" wrapText="1"/>
      <protection locked="0"/>
    </xf>
    <xf numFmtId="49" fontId="12" fillId="0" borderId="0" xfId="0" applyNumberFormat="1" applyFont="1" applyAlignment="1">
      <alignment horizontal="center" vertical="center"/>
    </xf>
    <xf numFmtId="49" fontId="3" fillId="0" borderId="0" xfId="0" applyNumberFormat="1" applyFont="1"/>
    <xf numFmtId="49" fontId="23" fillId="4" borderId="3" xfId="0" applyNumberFormat="1" applyFont="1" applyFill="1" applyBorder="1" applyAlignment="1" applyProtection="1">
      <alignment vertical="center"/>
      <protection locked="0"/>
    </xf>
    <xf numFmtId="49" fontId="12" fillId="0" borderId="23" xfId="0" applyNumberFormat="1" applyFont="1" applyBorder="1" applyAlignment="1">
      <alignment horizontal="left" vertical="top"/>
    </xf>
    <xf numFmtId="0" fontId="6" fillId="0" borderId="0" xfId="0" applyFont="1" applyAlignment="1">
      <alignment horizontal="left" vertical="top"/>
    </xf>
    <xf numFmtId="0" fontId="16" fillId="0" borderId="0" xfId="0" applyFont="1" applyAlignment="1">
      <alignment horizontal="left" vertical="top" wrapText="1"/>
    </xf>
    <xf numFmtId="0" fontId="20" fillId="0" borderId="25" xfId="0" applyFont="1" applyBorder="1" applyAlignment="1">
      <alignment horizontal="left" vertical="center" wrapText="1"/>
    </xf>
    <xf numFmtId="0" fontId="20" fillId="0" borderId="25" xfId="0" applyFont="1" applyBorder="1" applyAlignment="1">
      <alignment horizontal="left" vertical="center"/>
    </xf>
    <xf numFmtId="0" fontId="9" fillId="0" borderId="0" xfId="0" applyFont="1" applyAlignment="1">
      <alignment vertical="top" wrapText="1"/>
    </xf>
    <xf numFmtId="164" fontId="12" fillId="0" borderId="0" xfId="0" applyNumberFormat="1" applyFont="1" applyAlignment="1">
      <alignment horizontal="left" vertical="center"/>
    </xf>
    <xf numFmtId="0" fontId="20" fillId="0" borderId="25" xfId="0" applyFont="1" applyBorder="1" applyAlignment="1">
      <alignment vertical="center" wrapText="1"/>
    </xf>
    <xf numFmtId="0" fontId="20" fillId="0" borderId="25" xfId="0" applyFont="1" applyBorder="1" applyAlignment="1">
      <alignment vertical="center"/>
    </xf>
    <xf numFmtId="0" fontId="20" fillId="0" borderId="25" xfId="0" applyFont="1" applyBorder="1" applyAlignment="1">
      <alignment horizontal="right" vertical="center" wrapText="1"/>
    </xf>
    <xf numFmtId="0" fontId="20" fillId="0" borderId="24" xfId="0" applyFont="1" applyBorder="1" applyAlignment="1">
      <alignment horizontal="left" vertical="center" wrapText="1"/>
    </xf>
    <xf numFmtId="49" fontId="20" fillId="0" borderId="24" xfId="0" applyNumberFormat="1" applyFont="1" applyBorder="1" applyAlignment="1">
      <alignment horizontal="left" vertical="center" wrapText="1"/>
    </xf>
    <xf numFmtId="0" fontId="20" fillId="0" borderId="0" xfId="0" applyFont="1" applyAlignment="1">
      <alignment vertical="center"/>
    </xf>
    <xf numFmtId="0" fontId="12" fillId="0" borderId="0" xfId="0" applyFont="1" applyAlignment="1">
      <alignment horizontal="right" vertical="top" wrapText="1"/>
    </xf>
    <xf numFmtId="167" fontId="12" fillId="0" borderId="0" xfId="0" applyNumberFormat="1" applyFont="1" applyAlignment="1">
      <alignment horizontal="center" vertical="center" wrapText="1"/>
    </xf>
    <xf numFmtId="0" fontId="12" fillId="0" borderId="0" xfId="0" applyFont="1" applyAlignment="1">
      <alignment vertical="center"/>
    </xf>
    <xf numFmtId="0" fontId="27" fillId="0" borderId="0" xfId="0" applyFont="1"/>
    <xf numFmtId="164" fontId="17" fillId="0" borderId="0" xfId="0" applyNumberFormat="1" applyFont="1" applyAlignment="1">
      <alignment horizontal="right" vertical="top"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49" fontId="17" fillId="0" borderId="0" xfId="0" applyNumberFormat="1" applyFont="1" applyAlignment="1">
      <alignment horizontal="right" vertical="center" wrapText="1"/>
    </xf>
    <xf numFmtId="0" fontId="17" fillId="0" borderId="0" xfId="0" applyFont="1" applyAlignment="1">
      <alignment horizontal="right" vertical="top"/>
    </xf>
    <xf numFmtId="0" fontId="12" fillId="0" borderId="0" xfId="0" applyFont="1" applyAlignment="1">
      <alignment horizontal="right" vertical="top"/>
    </xf>
    <xf numFmtId="0" fontId="12" fillId="0" borderId="0" xfId="0" applyFont="1" applyAlignment="1">
      <alignment horizontal="center" vertical="center" wrapText="1"/>
    </xf>
    <xf numFmtId="0" fontId="12" fillId="0" borderId="17" xfId="0" applyFont="1" applyBorder="1" applyAlignment="1">
      <alignment horizontal="left" vertical="top" wrapText="1"/>
    </xf>
    <xf numFmtId="49" fontId="12" fillId="0" borderId="0" xfId="0" applyNumberFormat="1" applyFont="1" applyAlignment="1">
      <alignment horizontal="left"/>
    </xf>
    <xf numFmtId="49" fontId="12" fillId="0" borderId="0" xfId="0" applyNumberFormat="1" applyFont="1" applyAlignment="1">
      <alignment horizontal="left" wrapText="1"/>
    </xf>
    <xf numFmtId="0" fontId="12" fillId="0" borderId="0" xfId="0" applyFont="1" applyAlignment="1">
      <alignment horizontal="left" vertical="center"/>
    </xf>
    <xf numFmtId="1" fontId="12" fillId="0" borderId="0" xfId="0" applyNumberFormat="1" applyFont="1" applyAlignment="1">
      <alignment horizontal="left" vertical="center"/>
    </xf>
    <xf numFmtId="49" fontId="12" fillId="0" borderId="0" xfId="0" applyNumberFormat="1" applyFont="1" applyAlignment="1">
      <alignment wrapText="1"/>
    </xf>
    <xf numFmtId="49" fontId="28" fillId="0" borderId="0" xfId="0" applyNumberFormat="1" applyFont="1" applyAlignment="1">
      <alignment horizontal="center" vertical="center" wrapText="1"/>
    </xf>
    <xf numFmtId="1" fontId="15" fillId="0" borderId="0" xfId="0" applyNumberFormat="1" applyFont="1"/>
    <xf numFmtId="49" fontId="29" fillId="0" borderId="0" xfId="0" applyNumberFormat="1" applyFont="1" applyAlignment="1">
      <alignment horizontal="center" vertical="center" wrapText="1"/>
    </xf>
    <xf numFmtId="49" fontId="13" fillId="0" borderId="0" xfId="0" applyNumberFormat="1" applyFont="1" applyAlignment="1">
      <alignment vertical="top"/>
    </xf>
    <xf numFmtId="49" fontId="13" fillId="0" borderId="0" xfId="0" applyNumberFormat="1" applyFont="1" applyAlignment="1">
      <alignment horizontal="left" vertical="center" wrapText="1"/>
    </xf>
    <xf numFmtId="0" fontId="15" fillId="0" borderId="0" xfId="0" applyFont="1" applyAlignment="1">
      <alignment vertical="top" wrapText="1"/>
    </xf>
    <xf numFmtId="49" fontId="12" fillId="0" borderId="0" xfId="0" applyNumberFormat="1" applyFont="1" applyAlignment="1">
      <alignment horizontal="right"/>
    </xf>
    <xf numFmtId="49" fontId="8" fillId="0" borderId="0" xfId="0" applyNumberFormat="1" applyFont="1" applyAlignment="1">
      <alignment horizontal="left" vertical="center"/>
    </xf>
    <xf numFmtId="49" fontId="12" fillId="0" borderId="0" xfId="0" applyNumberFormat="1" applyFont="1" applyAlignment="1">
      <alignment horizontal="center" vertical="top" wrapText="1"/>
    </xf>
    <xf numFmtId="164" fontId="12" fillId="0" borderId="0" xfId="0" applyNumberFormat="1" applyFont="1" applyAlignment="1">
      <alignment vertical="top" wrapText="1"/>
    </xf>
    <xf numFmtId="0" fontId="18" fillId="0" borderId="0" xfId="0" applyFont="1" applyAlignment="1">
      <alignment vertical="center"/>
    </xf>
    <xf numFmtId="164" fontId="30" fillId="0" borderId="0" xfId="0" applyNumberFormat="1" applyFont="1" applyAlignment="1">
      <alignment vertical="center" wrapText="1"/>
    </xf>
    <xf numFmtId="164" fontId="8" fillId="0" borderId="0" xfId="0" applyNumberFormat="1" applyFont="1" applyAlignment="1">
      <alignment horizontal="left" vertical="center" wrapText="1"/>
    </xf>
    <xf numFmtId="49" fontId="8" fillId="2" borderId="3" xfId="0" applyNumberFormat="1" applyFont="1" applyFill="1" applyBorder="1" applyAlignment="1" applyProtection="1">
      <alignment horizontal="center" vertical="center" wrapText="1"/>
      <protection locked="0"/>
    </xf>
    <xf numFmtId="49" fontId="8" fillId="0" borderId="0" xfId="0" applyNumberFormat="1" applyFont="1" applyAlignment="1">
      <alignment horizontal="center" vertical="center" wrapText="1"/>
    </xf>
    <xf numFmtId="49" fontId="12" fillId="0" borderId="0" xfId="0" applyNumberFormat="1" applyFont="1" applyAlignment="1">
      <alignment horizontal="right" vertical="top" wrapText="1"/>
    </xf>
    <xf numFmtId="49" fontId="12" fillId="0" borderId="0" xfId="0" applyNumberFormat="1" applyFont="1"/>
    <xf numFmtId="49" fontId="13" fillId="0" borderId="0" xfId="0" applyNumberFormat="1" applyFont="1" applyAlignment="1">
      <alignment horizontal="center" vertical="center" wrapText="1"/>
    </xf>
    <xf numFmtId="0" fontId="20" fillId="0" borderId="24" xfId="0" applyFont="1" applyBorder="1" applyAlignment="1">
      <alignment vertical="center"/>
    </xf>
    <xf numFmtId="0" fontId="12" fillId="0" borderId="0" xfId="0" applyFont="1" applyAlignment="1">
      <alignment horizontal="right" vertical="center" wrapText="1"/>
    </xf>
    <xf numFmtId="164" fontId="19" fillId="0" borderId="0" xfId="0" applyNumberFormat="1" applyFont="1" applyAlignment="1">
      <alignment horizontal="left" vertical="center" wrapText="1"/>
    </xf>
    <xf numFmtId="168" fontId="20" fillId="0" borderId="25" xfId="0" applyNumberFormat="1" applyFont="1" applyBorder="1" applyAlignment="1">
      <alignment horizontal="right" vertical="center"/>
    </xf>
    <xf numFmtId="168" fontId="20" fillId="0" borderId="10" xfId="0" applyNumberFormat="1" applyFont="1" applyBorder="1" applyAlignment="1">
      <alignment horizontal="right" vertical="center"/>
    </xf>
    <xf numFmtId="49" fontId="12" fillId="2" borderId="1" xfId="0" applyNumberFormat="1" applyFont="1" applyFill="1" applyBorder="1" applyAlignment="1" applyProtection="1">
      <alignment horizontal="left" vertical="center"/>
      <protection locked="0"/>
    </xf>
    <xf numFmtId="49" fontId="13" fillId="0" borderId="0" xfId="0" applyNumberFormat="1" applyFont="1" applyAlignment="1">
      <alignment horizontal="left" vertical="top" wrapText="1"/>
    </xf>
    <xf numFmtId="0" fontId="3" fillId="0" borderId="21" xfId="0" applyFont="1" applyBorder="1"/>
    <xf numFmtId="0" fontId="8" fillId="0" borderId="0" xfId="0" applyFont="1" applyAlignment="1">
      <alignment horizontal="right" vertical="top" wrapText="1"/>
    </xf>
    <xf numFmtId="0" fontId="8" fillId="0" borderId="0" xfId="0" applyFont="1" applyAlignment="1">
      <alignment vertical="top" wrapText="1"/>
    </xf>
    <xf numFmtId="0" fontId="35" fillId="0" borderId="0" xfId="0" applyFont="1"/>
    <xf numFmtId="0" fontId="18" fillId="0" borderId="0" xfId="0" applyFont="1" applyAlignment="1">
      <alignment horizontal="right"/>
    </xf>
    <xf numFmtId="49" fontId="12" fillId="4" borderId="3" xfId="0" applyNumberFormat="1" applyFont="1" applyFill="1" applyBorder="1" applyAlignment="1" applyProtection="1">
      <alignment horizontal="center" vertical="center" wrapText="1"/>
      <protection locked="0"/>
    </xf>
    <xf numFmtId="49" fontId="18" fillId="0" borderId="0" xfId="0" applyNumberFormat="1" applyFont="1" applyAlignment="1">
      <alignment horizontal="left" vertical="center" wrapText="1"/>
    </xf>
    <xf numFmtId="0" fontId="37" fillId="0" borderId="0" xfId="0" applyFont="1" applyAlignment="1">
      <alignment horizontal="left" vertical="center"/>
    </xf>
    <xf numFmtId="49" fontId="13" fillId="0" borderId="0" xfId="0" applyNumberFormat="1" applyFont="1" applyAlignment="1">
      <alignment vertical="top" wrapText="1"/>
    </xf>
    <xf numFmtId="0" fontId="39" fillId="0" borderId="0" xfId="0" applyFont="1"/>
    <xf numFmtId="164" fontId="25" fillId="0" borderId="0" xfId="0" applyNumberFormat="1" applyFont="1" applyAlignment="1">
      <alignment horizontal="left" vertical="center"/>
    </xf>
    <xf numFmtId="49" fontId="12" fillId="0" borderId="1" xfId="0" applyNumberFormat="1" applyFont="1" applyBorder="1" applyAlignment="1">
      <alignment horizontal="left" vertical="top"/>
    </xf>
    <xf numFmtId="164" fontId="12" fillId="0" borderId="0" xfId="0" applyNumberFormat="1" applyFont="1" applyAlignment="1">
      <alignment horizontal="left" vertical="top"/>
    </xf>
    <xf numFmtId="0" fontId="3" fillId="0" borderId="0" xfId="0" applyFont="1" applyAlignment="1">
      <alignment horizontal="left"/>
    </xf>
    <xf numFmtId="0" fontId="11" fillId="0" borderId="0" xfId="0" applyFont="1" applyAlignment="1">
      <alignment horizontal="center" vertical="center" wrapText="1"/>
    </xf>
    <xf numFmtId="0" fontId="12" fillId="0" borderId="0" xfId="0" applyFont="1" applyAlignment="1">
      <alignment vertical="top" wrapText="1"/>
    </xf>
    <xf numFmtId="49" fontId="19" fillId="0" borderId="0" xfId="0" applyNumberFormat="1" applyFont="1" applyAlignment="1">
      <alignment horizontal="left" vertical="center"/>
    </xf>
    <xf numFmtId="164" fontId="22" fillId="0" borderId="0" xfId="0" applyNumberFormat="1" applyFont="1" applyAlignment="1">
      <alignment horizontal="right" vertical="top" wrapText="1"/>
    </xf>
    <xf numFmtId="0" fontId="10" fillId="0" borderId="0" xfId="0" applyFont="1" applyAlignment="1">
      <alignment vertical="top"/>
    </xf>
    <xf numFmtId="49" fontId="18" fillId="0" borderId="0" xfId="0" applyNumberFormat="1" applyFont="1" applyAlignment="1">
      <alignment horizontal="left" vertical="top" wrapText="1"/>
    </xf>
    <xf numFmtId="49" fontId="20" fillId="0" borderId="0" xfId="0" applyNumberFormat="1" applyFont="1" applyAlignment="1">
      <alignment horizontal="left" vertical="top" wrapText="1"/>
    </xf>
    <xf numFmtId="0" fontId="12" fillId="0" borderId="19" xfId="0" applyFont="1" applyBorder="1" applyAlignment="1">
      <alignment horizontal="left" vertical="top" wrapText="1"/>
    </xf>
    <xf numFmtId="0" fontId="3" fillId="0" borderId="0" xfId="0" applyFont="1" applyAlignment="1">
      <alignment vertical="center"/>
    </xf>
    <xf numFmtId="0" fontId="3" fillId="0" borderId="0" xfId="0" applyFont="1" applyAlignment="1">
      <alignment vertical="top"/>
    </xf>
    <xf numFmtId="0" fontId="20" fillId="0" borderId="26" xfId="0" applyFont="1" applyBorder="1" applyAlignment="1">
      <alignment vertical="top" wrapText="1"/>
    </xf>
    <xf numFmtId="0" fontId="4" fillId="0" borderId="0" xfId="0" applyFont="1" applyAlignment="1">
      <alignment horizontal="left"/>
    </xf>
    <xf numFmtId="0" fontId="6" fillId="0" borderId="0" xfId="0" applyFont="1" applyAlignment="1">
      <alignment horizontal="right" vertical="top"/>
    </xf>
    <xf numFmtId="0" fontId="1" fillId="0" borderId="0" xfId="0" applyFont="1" applyAlignment="1">
      <alignment horizontal="right" vertical="top"/>
    </xf>
    <xf numFmtId="0" fontId="18" fillId="0" borderId="0" xfId="0" applyFont="1" applyAlignment="1">
      <alignment vertical="top"/>
    </xf>
    <xf numFmtId="0" fontId="1" fillId="0" borderId="0" xfId="0" applyFont="1" applyAlignment="1">
      <alignment horizontal="center" vertical="top" wrapText="1"/>
    </xf>
    <xf numFmtId="0" fontId="12" fillId="0" borderId="0" xfId="0" applyFont="1" applyAlignment="1">
      <alignment horizontal="right" wrapText="1"/>
    </xf>
    <xf numFmtId="0" fontId="20" fillId="0" borderId="34" xfId="0" applyFont="1" applyBorder="1" applyAlignment="1">
      <alignment vertical="top"/>
    </xf>
    <xf numFmtId="0" fontId="41" fillId="0" borderId="0" xfId="0" applyFont="1" applyAlignment="1">
      <alignment vertical="top"/>
    </xf>
    <xf numFmtId="0" fontId="42" fillId="0" borderId="0" xfId="0" applyFont="1" applyAlignment="1">
      <alignment vertical="top"/>
    </xf>
    <xf numFmtId="0" fontId="13" fillId="0" borderId="0" xfId="0" applyFont="1" applyAlignment="1">
      <alignment horizontal="right" vertical="top" wrapText="1"/>
    </xf>
    <xf numFmtId="49" fontId="8" fillId="0" borderId="1" xfId="0" applyNumberFormat="1" applyFont="1" applyBorder="1" applyAlignment="1">
      <alignment horizontal="center" vertical="center" wrapText="1"/>
    </xf>
    <xf numFmtId="49" fontId="13" fillId="0" borderId="23" xfId="0" applyNumberFormat="1" applyFont="1" applyBorder="1" applyAlignment="1">
      <alignment horizontal="left" vertical="top" wrapText="1"/>
    </xf>
    <xf numFmtId="49" fontId="12" fillId="4" borderId="1" xfId="0" applyNumberFormat="1" applyFont="1" applyFill="1" applyBorder="1" applyAlignment="1" applyProtection="1">
      <alignment vertical="center" wrapText="1"/>
      <protection locked="0"/>
    </xf>
    <xf numFmtId="49" fontId="18" fillId="0" borderId="0" xfId="0" applyNumberFormat="1" applyFont="1" applyAlignment="1">
      <alignment vertical="top" wrapText="1"/>
    </xf>
    <xf numFmtId="0" fontId="4" fillId="0" borderId="0" xfId="0" applyFont="1" applyAlignment="1">
      <alignment vertical="center"/>
    </xf>
    <xf numFmtId="0" fontId="4" fillId="0" borderId="0" xfId="0" applyFont="1" applyAlignment="1">
      <alignment vertical="top"/>
    </xf>
    <xf numFmtId="164" fontId="43" fillId="0" borderId="0" xfId="0" applyNumberFormat="1" applyFont="1" applyAlignment="1">
      <alignment horizontal="center" vertical="top"/>
    </xf>
    <xf numFmtId="164" fontId="12" fillId="0" borderId="0" xfId="0" applyNumberFormat="1" applyFont="1" applyAlignment="1">
      <alignment vertical="center"/>
    </xf>
    <xf numFmtId="164" fontId="13" fillId="0" borderId="0" xfId="0" applyNumberFormat="1" applyFont="1" applyAlignment="1">
      <alignment vertical="center"/>
    </xf>
    <xf numFmtId="0" fontId="35" fillId="0" borderId="0" xfId="0" applyFont="1" applyAlignment="1">
      <alignment horizontal="center" vertical="center"/>
    </xf>
    <xf numFmtId="0" fontId="6" fillId="0" borderId="0" xfId="0" applyFont="1" applyAlignment="1">
      <alignment horizontal="center" vertical="center"/>
    </xf>
    <xf numFmtId="164" fontId="12" fillId="0" borderId="0" xfId="0" applyNumberFormat="1" applyFont="1" applyAlignment="1">
      <alignment vertical="center" wrapText="1"/>
    </xf>
    <xf numFmtId="164" fontId="25" fillId="0" borderId="0" xfId="0" applyNumberFormat="1" applyFont="1" applyAlignment="1">
      <alignment horizontal="left" vertical="center" wrapText="1"/>
    </xf>
    <xf numFmtId="164" fontId="12" fillId="0" borderId="0" xfId="0" quotePrefix="1" applyNumberFormat="1" applyFont="1" applyAlignment="1">
      <alignment horizontal="left" vertical="center"/>
    </xf>
    <xf numFmtId="0" fontId="3" fillId="0" borderId="1" xfId="0" applyFont="1" applyBorder="1"/>
    <xf numFmtId="164" fontId="12" fillId="0" borderId="23" xfId="0" applyNumberFormat="1" applyFont="1" applyBorder="1" applyAlignment="1">
      <alignment vertical="top" wrapText="1"/>
    </xf>
    <xf numFmtId="14" fontId="12" fillId="0" borderId="0" xfId="0" applyNumberFormat="1" applyFont="1"/>
    <xf numFmtId="0" fontId="18" fillId="0" borderId="0" xfId="0" applyFont="1" applyAlignment="1">
      <alignment horizontal="left" vertical="top" wrapText="1"/>
    </xf>
    <xf numFmtId="0" fontId="36" fillId="0" borderId="0" xfId="0" applyFont="1" applyAlignment="1">
      <alignment horizontal="center" vertical="center" wrapText="1"/>
    </xf>
    <xf numFmtId="15" fontId="20" fillId="0" borderId="0" xfId="0" applyNumberFormat="1"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vertical="center"/>
    </xf>
    <xf numFmtId="0" fontId="7" fillId="0" borderId="0" xfId="0" applyFont="1" applyAlignment="1">
      <alignment wrapText="1"/>
    </xf>
    <xf numFmtId="0" fontId="40" fillId="0" borderId="0" xfId="0" applyFont="1" applyAlignment="1">
      <alignment horizontal="left" vertical="top" wrapText="1"/>
    </xf>
    <xf numFmtId="0" fontId="20" fillId="0" borderId="24" xfId="0" applyFont="1" applyBorder="1" applyAlignment="1">
      <alignment vertical="top"/>
    </xf>
    <xf numFmtId="0" fontId="20" fillId="0" borderId="4" xfId="0" applyFont="1" applyBorder="1" applyAlignment="1">
      <alignment horizontal="left" vertical="top"/>
    </xf>
    <xf numFmtId="0" fontId="32" fillId="0" borderId="0" xfId="0" applyFont="1" applyAlignment="1">
      <alignment vertical="top" wrapText="1"/>
    </xf>
    <xf numFmtId="0" fontId="31" fillId="0" borderId="0" xfId="0" applyFont="1"/>
    <xf numFmtId="0" fontId="31" fillId="0" borderId="0" xfId="0" applyFont="1" applyAlignment="1">
      <alignment wrapText="1"/>
    </xf>
    <xf numFmtId="0" fontId="45" fillId="0" borderId="0" xfId="0" applyFont="1" applyAlignment="1">
      <alignment horizontal="center" vertical="center" textRotation="90"/>
    </xf>
    <xf numFmtId="0" fontId="45" fillId="0" borderId="0" xfId="0" applyFont="1" applyAlignment="1">
      <alignment vertical="center" textRotation="90"/>
    </xf>
    <xf numFmtId="0" fontId="18" fillId="0" borderId="0" xfId="0" applyFont="1" applyAlignment="1">
      <alignment horizontal="left" wrapText="1"/>
    </xf>
    <xf numFmtId="49" fontId="18" fillId="0" borderId="0" xfId="0" applyNumberFormat="1" applyFont="1" applyAlignment="1">
      <alignment horizontal="left" wrapText="1"/>
    </xf>
    <xf numFmtId="0" fontId="19" fillId="0" borderId="0" xfId="0" applyFont="1" applyAlignment="1">
      <alignment horizontal="left" wrapText="1"/>
    </xf>
    <xf numFmtId="49" fontId="8" fillId="0" borderId="23" xfId="0" applyNumberFormat="1" applyFont="1" applyBorder="1" applyAlignment="1">
      <alignment horizontal="center" vertical="center" wrapText="1"/>
    </xf>
    <xf numFmtId="49" fontId="13" fillId="0" borderId="0" xfId="0" applyNumberFormat="1" applyFont="1"/>
    <xf numFmtId="0" fontId="12" fillId="6" borderId="0" xfId="0" applyFont="1" applyFill="1" applyAlignment="1">
      <alignment horizontal="left" vertical="top" wrapText="1"/>
    </xf>
    <xf numFmtId="0" fontId="19" fillId="0" borderId="0" xfId="0" applyFont="1" applyAlignment="1">
      <alignment horizontal="left" vertical="center" textRotation="90"/>
    </xf>
    <xf numFmtId="0" fontId="19" fillId="3" borderId="0" xfId="0" applyFont="1" applyFill="1" applyAlignment="1">
      <alignment wrapText="1"/>
    </xf>
    <xf numFmtId="0" fontId="19" fillId="0" borderId="0" xfId="0" applyFont="1" applyAlignment="1">
      <alignment textRotation="90"/>
    </xf>
    <xf numFmtId="0" fontId="19" fillId="3" borderId="0" xfId="0" applyFont="1" applyFill="1" applyAlignment="1">
      <alignment horizontal="left" wrapText="1"/>
    </xf>
    <xf numFmtId="0" fontId="19" fillId="3" borderId="0" xfId="0" applyFont="1" applyFill="1" applyAlignment="1">
      <alignment horizontal="left"/>
    </xf>
    <xf numFmtId="0" fontId="40" fillId="3" borderId="0" xfId="0" applyFont="1" applyFill="1" applyAlignment="1">
      <alignment vertical="center" wrapText="1"/>
    </xf>
    <xf numFmtId="0" fontId="19" fillId="0" borderId="0" xfId="0" applyFont="1" applyAlignment="1">
      <alignment horizontal="left" vertical="center" wrapText="1"/>
    </xf>
    <xf numFmtId="0" fontId="12" fillId="0" borderId="0" xfId="0" applyFont="1" applyAlignment="1">
      <alignment horizontal="left" wrapText="1"/>
    </xf>
    <xf numFmtId="0" fontId="18" fillId="0" borderId="0" xfId="0" applyFont="1" applyAlignment="1">
      <alignment horizontal="left"/>
    </xf>
    <xf numFmtId="49" fontId="13" fillId="0" borderId="0" xfId="0" applyNumberFormat="1" applyFont="1" applyAlignment="1">
      <alignment horizontal="left"/>
    </xf>
    <xf numFmtId="49" fontId="13" fillId="0" borderId="0" xfId="0" applyNumberFormat="1" applyFont="1" applyAlignment="1">
      <alignment horizontal="left" wrapText="1"/>
    </xf>
    <xf numFmtId="0" fontId="12" fillId="0" borderId="0" xfId="0" applyFont="1" applyAlignment="1">
      <alignment horizontal="left"/>
    </xf>
    <xf numFmtId="0" fontId="18" fillId="0" borderId="0" xfId="0" applyFont="1" applyAlignment="1">
      <alignment wrapText="1"/>
    </xf>
    <xf numFmtId="0" fontId="18" fillId="0" borderId="0" xfId="0" applyFont="1" applyAlignment="1">
      <alignment vertical="center" wrapText="1"/>
    </xf>
    <xf numFmtId="0" fontId="18" fillId="0" borderId="0" xfId="0" applyFont="1" applyAlignment="1">
      <alignment vertical="top" wrapText="1"/>
    </xf>
    <xf numFmtId="0" fontId="18" fillId="0" borderId="0" xfId="0" applyFont="1" applyAlignment="1">
      <alignment horizontal="center" vertical="center" wrapText="1"/>
    </xf>
    <xf numFmtId="0" fontId="20" fillId="0" borderId="10" xfId="0" applyFont="1" applyBorder="1" applyAlignment="1">
      <alignment horizontal="left" vertical="center"/>
    </xf>
    <xf numFmtId="0" fontId="20" fillId="0" borderId="0" xfId="0" applyFont="1" applyAlignment="1">
      <alignment horizontal="left" vertical="center"/>
    </xf>
    <xf numFmtId="0" fontId="20" fillId="0" borderId="24" xfId="0" applyFont="1" applyBorder="1" applyAlignment="1">
      <alignment horizontal="left" vertical="center"/>
    </xf>
    <xf numFmtId="0" fontId="47" fillId="0" borderId="0" xfId="0" applyFont="1" applyAlignment="1">
      <alignment vertical="top" wrapText="1"/>
    </xf>
    <xf numFmtId="0" fontId="47" fillId="0" borderId="0" xfId="0" applyFont="1" applyAlignment="1">
      <alignment wrapText="1"/>
    </xf>
    <xf numFmtId="0" fontId="47" fillId="0" borderId="0" xfId="0" applyFont="1" applyAlignment="1">
      <alignment vertical="center" wrapText="1"/>
    </xf>
    <xf numFmtId="49" fontId="47" fillId="0" borderId="0" xfId="0" applyNumberFormat="1" applyFont="1" applyAlignment="1">
      <alignment wrapText="1"/>
    </xf>
    <xf numFmtId="0" fontId="48" fillId="0" borderId="0" xfId="0" applyFont="1"/>
    <xf numFmtId="0" fontId="47" fillId="0" borderId="0" xfId="0" applyFont="1" applyAlignment="1">
      <alignment horizontal="left" wrapText="1"/>
    </xf>
    <xf numFmtId="0" fontId="49" fillId="0" borderId="0" xfId="0" applyFont="1" applyAlignment="1">
      <alignment vertical="top" wrapText="1"/>
    </xf>
    <xf numFmtId="0" fontId="49" fillId="0" borderId="0" xfId="0" applyFont="1" applyAlignment="1">
      <alignment wrapText="1"/>
    </xf>
    <xf numFmtId="0" fontId="49" fillId="0" borderId="0" xfId="0" applyFont="1" applyAlignment="1">
      <alignment vertical="center" wrapText="1"/>
    </xf>
    <xf numFmtId="0" fontId="50" fillId="0" borderId="0" xfId="0" applyFont="1" applyAlignment="1">
      <alignment horizontal="center" vertical="center" wrapText="1"/>
    </xf>
    <xf numFmtId="164" fontId="49" fillId="0" borderId="0" xfId="0" applyNumberFormat="1" applyFont="1" applyAlignment="1">
      <alignment horizontal="left" vertical="center" wrapText="1"/>
    </xf>
    <xf numFmtId="0" fontId="47" fillId="0" borderId="0" xfId="0" applyFont="1" applyAlignment="1">
      <alignment horizontal="left" vertical="top" wrapText="1"/>
    </xf>
    <xf numFmtId="0" fontId="51" fillId="0" borderId="0" xfId="0" applyFont="1" applyAlignment="1">
      <alignment horizontal="left" vertical="center"/>
    </xf>
    <xf numFmtId="0" fontId="52" fillId="0" borderId="0" xfId="0" applyFont="1"/>
    <xf numFmtId="0" fontId="53" fillId="8" borderId="0" xfId="0" applyFont="1" applyFill="1" applyAlignment="1">
      <alignment horizontal="center" vertical="center"/>
    </xf>
    <xf numFmtId="0" fontId="53" fillId="11" borderId="0" xfId="0" applyFont="1" applyFill="1" applyAlignment="1">
      <alignment horizontal="center" vertical="center"/>
    </xf>
    <xf numFmtId="0" fontId="53" fillId="13" borderId="0" xfId="0" applyFont="1" applyFill="1" applyAlignment="1">
      <alignment horizontal="center" vertical="center"/>
    </xf>
    <xf numFmtId="0" fontId="53" fillId="7" borderId="0" xfId="0" applyFont="1" applyFill="1" applyAlignment="1">
      <alignment horizontal="center" vertical="center"/>
    </xf>
    <xf numFmtId="0" fontId="53" fillId="10" borderId="0" xfId="0" applyFont="1" applyFill="1" applyAlignment="1">
      <alignment horizontal="center" vertical="center"/>
    </xf>
    <xf numFmtId="0" fontId="53" fillId="9" borderId="0" xfId="0" applyFont="1" applyFill="1" applyAlignment="1">
      <alignment horizontal="center" vertical="center"/>
    </xf>
    <xf numFmtId="0" fontId="53" fillId="12" borderId="0" xfId="0" applyFont="1" applyFill="1" applyAlignment="1">
      <alignment horizontal="center" vertical="center"/>
    </xf>
    <xf numFmtId="0" fontId="3" fillId="0" borderId="0" xfId="0" applyFont="1" applyAlignment="1">
      <alignment wrapText="1"/>
    </xf>
    <xf numFmtId="0" fontId="54" fillId="0" borderId="0" xfId="0" applyFont="1" applyAlignment="1">
      <alignment horizontal="right" vertical="center"/>
    </xf>
    <xf numFmtId="0" fontId="55" fillId="0" borderId="0" xfId="0" applyFont="1" applyAlignment="1">
      <alignment horizontal="left" vertical="center" wrapText="1"/>
    </xf>
    <xf numFmtId="0" fontId="56" fillId="0" borderId="0" xfId="0" applyFont="1" applyAlignment="1">
      <alignment wrapText="1"/>
    </xf>
    <xf numFmtId="0" fontId="20" fillId="0" borderId="4" xfId="0" applyFont="1" applyBorder="1" applyAlignment="1">
      <alignment vertical="top"/>
    </xf>
    <xf numFmtId="0" fontId="20" fillId="0" borderId="0" xfId="0" applyFont="1" applyAlignment="1">
      <alignment vertical="top"/>
    </xf>
    <xf numFmtId="0" fontId="46" fillId="6" borderId="0" xfId="0" applyFont="1" applyFill="1" applyAlignment="1">
      <alignment vertical="top" wrapText="1"/>
    </xf>
    <xf numFmtId="0" fontId="24" fillId="0" borderId="0" xfId="0" applyFont="1" applyAlignment="1">
      <alignment horizontal="left" vertical="top" wrapText="1"/>
    </xf>
    <xf numFmtId="0" fontId="12" fillId="3" borderId="0" xfId="0" applyFont="1" applyFill="1" applyAlignment="1">
      <alignment horizontal="left" vertical="top"/>
    </xf>
    <xf numFmtId="0" fontId="12" fillId="3" borderId="0" xfId="0" applyFont="1" applyFill="1" applyAlignment="1">
      <alignment horizontal="left"/>
    </xf>
    <xf numFmtId="0" fontId="12" fillId="3" borderId="0" xfId="0" applyFont="1" applyFill="1" applyAlignment="1">
      <alignment horizontal="left" wrapText="1"/>
    </xf>
    <xf numFmtId="0" fontId="17" fillId="3" borderId="0" xfId="0" applyFont="1" applyFill="1" applyAlignment="1">
      <alignment horizontal="left"/>
    </xf>
    <xf numFmtId="0" fontId="12" fillId="0" borderId="0" xfId="0" applyFont="1" applyAlignment="1">
      <alignment textRotation="90"/>
    </xf>
    <xf numFmtId="0" fontId="12" fillId="3" borderId="0" xfId="0" applyFont="1" applyFill="1" applyAlignment="1">
      <alignment horizontal="left" vertical="center"/>
    </xf>
    <xf numFmtId="0" fontId="19" fillId="3" borderId="0" xfId="0" applyFont="1" applyFill="1" applyAlignment="1">
      <alignment vertical="top"/>
    </xf>
    <xf numFmtId="0" fontId="19" fillId="3" borderId="0" xfId="0" applyFont="1" applyFill="1" applyAlignment="1">
      <alignment vertical="center" wrapText="1"/>
    </xf>
    <xf numFmtId="0" fontId="20" fillId="0" borderId="10" xfId="0" applyFont="1" applyBorder="1" applyAlignment="1">
      <alignment vertical="center"/>
    </xf>
    <xf numFmtId="165" fontId="12" fillId="0" borderId="0" xfId="0" applyNumberFormat="1" applyFont="1" applyAlignment="1">
      <alignment horizontal="left" vertical="center"/>
    </xf>
    <xf numFmtId="165" fontId="12" fillId="0" borderId="0" xfId="0" applyNumberFormat="1" applyFont="1" applyAlignment="1">
      <alignment horizontal="left" vertical="center" wrapText="1"/>
    </xf>
    <xf numFmtId="0" fontId="17" fillId="7" borderId="0" xfId="0" applyFont="1" applyFill="1" applyAlignment="1">
      <alignment horizontal="left" wrapText="1"/>
    </xf>
    <xf numFmtId="0" fontId="18" fillId="7" borderId="0" xfId="0" applyFont="1" applyFill="1" applyAlignment="1">
      <alignment horizontal="left" wrapText="1"/>
    </xf>
    <xf numFmtId="0" fontId="12" fillId="0" borderId="0" xfId="0" applyFont="1" applyAlignment="1">
      <alignment horizontal="right" indent="2"/>
    </xf>
    <xf numFmtId="0" fontId="18" fillId="0" borderId="0" xfId="0" applyFont="1" applyAlignment="1">
      <alignment horizontal="right" indent="2"/>
    </xf>
    <xf numFmtId="0" fontId="53" fillId="14" borderId="0" xfId="0" applyFont="1" applyFill="1" applyAlignment="1">
      <alignment horizontal="center" vertical="center"/>
    </xf>
    <xf numFmtId="0" fontId="53" fillId="15" borderId="0" xfId="0" applyFont="1" applyFill="1" applyAlignment="1">
      <alignment horizontal="center" vertical="center"/>
    </xf>
    <xf numFmtId="0" fontId="19" fillId="0" borderId="0" xfId="0" applyFont="1" applyAlignment="1">
      <alignment horizontal="left" vertical="center"/>
    </xf>
    <xf numFmtId="0" fontId="17" fillId="0" borderId="0" xfId="0" applyFont="1" applyAlignment="1">
      <alignment wrapText="1"/>
    </xf>
    <xf numFmtId="0" fontId="17" fillId="0" borderId="0" xfId="0" applyFont="1" applyAlignment="1">
      <alignment vertical="top" wrapText="1"/>
    </xf>
    <xf numFmtId="0" fontId="51" fillId="0" borderId="0" xfId="0" applyFont="1" applyAlignment="1">
      <alignment horizontal="left" vertical="center" wrapText="1"/>
    </xf>
    <xf numFmtId="0" fontId="60" fillId="0" borderId="0" xfId="0" applyFont="1" applyAlignment="1">
      <alignment vertical="center"/>
    </xf>
    <xf numFmtId="0" fontId="46" fillId="0" borderId="0" xfId="0" applyFont="1"/>
    <xf numFmtId="0" fontId="7" fillId="5" borderId="0" xfId="0" applyFont="1" applyFill="1" applyAlignment="1">
      <alignment horizontal="left" vertical="top"/>
    </xf>
    <xf numFmtId="0" fontId="7" fillId="5" borderId="0" xfId="0" applyFont="1" applyFill="1" applyAlignment="1">
      <alignment horizontal="left" vertical="top" wrapText="1"/>
    </xf>
    <xf numFmtId="0" fontId="20" fillId="0" borderId="6" xfId="0" applyFont="1" applyBorder="1" applyAlignment="1">
      <alignment horizontal="left" wrapText="1"/>
    </xf>
    <xf numFmtId="0" fontId="8" fillId="0" borderId="6" xfId="0" applyFont="1" applyBorder="1"/>
    <xf numFmtId="0" fontId="27" fillId="0" borderId="6" xfId="0" applyFont="1" applyBorder="1"/>
    <xf numFmtId="0" fontId="18" fillId="3" borderId="0" xfId="0" applyFont="1" applyFill="1" applyAlignment="1">
      <alignment horizontal="left" wrapText="1"/>
    </xf>
    <xf numFmtId="0" fontId="53" fillId="16" borderId="0" xfId="0" applyFont="1" applyFill="1" applyAlignment="1">
      <alignment horizontal="center" vertical="center"/>
    </xf>
    <xf numFmtId="170" fontId="62" fillId="2" borderId="1" xfId="0" applyNumberFormat="1" applyFont="1" applyFill="1" applyBorder="1" applyAlignment="1" applyProtection="1">
      <alignment horizontal="center" vertical="center" wrapText="1"/>
      <protection locked="0"/>
    </xf>
    <xf numFmtId="170" fontId="62" fillId="2" borderId="12" xfId="0" applyNumberFormat="1" applyFont="1" applyFill="1" applyBorder="1" applyAlignment="1" applyProtection="1">
      <alignment horizontal="center" vertical="center" wrapText="1"/>
      <protection locked="0"/>
    </xf>
    <xf numFmtId="170" fontId="62" fillId="2" borderId="33" xfId="0" applyNumberFormat="1" applyFont="1" applyFill="1" applyBorder="1" applyAlignment="1" applyProtection="1">
      <alignment horizontal="center" vertical="center" wrapText="1"/>
      <protection locked="0"/>
    </xf>
    <xf numFmtId="0" fontId="31" fillId="0" borderId="6" xfId="0" applyFont="1" applyBorder="1" applyAlignment="1">
      <alignment wrapText="1"/>
    </xf>
    <xf numFmtId="0" fontId="2" fillId="0" borderId="38" xfId="0" applyFont="1" applyBorder="1" applyAlignment="1">
      <alignment horizontal="left" vertical="top" wrapText="1"/>
    </xf>
    <xf numFmtId="0" fontId="2" fillId="0" borderId="39" xfId="0" applyFont="1" applyBorder="1" applyAlignment="1">
      <alignment vertical="top" wrapText="1"/>
    </xf>
    <xf numFmtId="0" fontId="2" fillId="0" borderId="40" xfId="0" applyFont="1" applyBorder="1" applyAlignment="1">
      <alignment vertical="top" wrapText="1"/>
    </xf>
    <xf numFmtId="0" fontId="2" fillId="0" borderId="41" xfId="0" applyFont="1" applyBorder="1" applyAlignment="1">
      <alignment horizontal="left" vertical="top" wrapText="1"/>
    </xf>
    <xf numFmtId="0" fontId="2" fillId="0" borderId="42" xfId="0" applyFont="1" applyBorder="1" applyAlignment="1">
      <alignment vertical="top" wrapText="1"/>
    </xf>
    <xf numFmtId="0" fontId="2" fillId="0" borderId="43" xfId="0" applyFont="1" applyBorder="1" applyAlignment="1">
      <alignment vertical="top" wrapText="1"/>
    </xf>
    <xf numFmtId="0" fontId="2" fillId="0" borderId="26"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vertical="top" wrapText="1"/>
    </xf>
    <xf numFmtId="0" fontId="2" fillId="0" borderId="38" xfId="0" applyFont="1" applyBorder="1" applyAlignment="1">
      <alignment vertical="top" wrapText="1"/>
    </xf>
    <xf numFmtId="0" fontId="2" fillId="0" borderId="25" xfId="0" applyFont="1" applyBorder="1" applyAlignment="1">
      <alignment vertical="top" wrapText="1"/>
    </xf>
    <xf numFmtId="0" fontId="2" fillId="0" borderId="41" xfId="0" applyFont="1" applyBorder="1" applyAlignment="1">
      <alignment vertical="top" wrapText="1"/>
    </xf>
    <xf numFmtId="0" fontId="2" fillId="0" borderId="41" xfId="0" applyFont="1" applyBorder="1"/>
    <xf numFmtId="0" fontId="2" fillId="0" borderId="43" xfId="0" applyFont="1" applyBorder="1"/>
    <xf numFmtId="0" fontId="31" fillId="0" borderId="25" xfId="0" applyFont="1" applyBorder="1"/>
    <xf numFmtId="0" fontId="61" fillId="0" borderId="42" xfId="0" applyFont="1" applyBorder="1" applyAlignment="1">
      <alignment horizontal="left" vertical="top" wrapText="1"/>
    </xf>
    <xf numFmtId="0" fontId="20" fillId="0" borderId="0" xfId="0" applyFont="1" applyAlignment="1">
      <alignment wrapText="1"/>
    </xf>
    <xf numFmtId="49" fontId="12" fillId="2" borderId="1" xfId="0" applyNumberFormat="1" applyFont="1" applyFill="1" applyBorder="1" applyAlignment="1" applyProtection="1">
      <alignment vertical="center" wrapText="1"/>
      <protection locked="0"/>
    </xf>
    <xf numFmtId="49" fontId="12" fillId="2" borderId="9" xfId="0" applyNumberFormat="1" applyFont="1" applyFill="1" applyBorder="1" applyAlignment="1" applyProtection="1">
      <alignment vertical="center" wrapText="1"/>
      <protection locked="0"/>
    </xf>
    <xf numFmtId="49" fontId="12" fillId="0" borderId="1" xfId="0" applyNumberFormat="1" applyFont="1" applyBorder="1" applyAlignment="1">
      <alignment vertical="center" wrapText="1"/>
    </xf>
    <xf numFmtId="168" fontId="20" fillId="0" borderId="24" xfId="0" applyNumberFormat="1" applyFont="1" applyBorder="1" applyAlignment="1">
      <alignment horizontal="right" vertical="center"/>
    </xf>
    <xf numFmtId="0" fontId="64" fillId="0" borderId="0" xfId="0" applyFont="1" applyAlignment="1">
      <alignment wrapText="1"/>
    </xf>
    <xf numFmtId="0" fontId="63" fillId="0" borderId="0" xfId="0" applyFont="1" applyAlignment="1">
      <alignment horizontal="right"/>
    </xf>
    <xf numFmtId="0" fontId="63" fillId="0" borderId="0" xfId="0" applyFont="1"/>
    <xf numFmtId="0" fontId="63" fillId="0" borderId="0" xfId="0" applyFont="1" applyAlignment="1">
      <alignment horizontal="left" wrapText="1"/>
    </xf>
    <xf numFmtId="0" fontId="53" fillId="0" borderId="0" xfId="0" applyFont="1"/>
    <xf numFmtId="1" fontId="63" fillId="0" borderId="0" xfId="0" applyNumberFormat="1" applyFont="1"/>
    <xf numFmtId="0" fontId="19" fillId="0" borderId="0" xfId="0" applyFont="1" applyAlignment="1">
      <alignment horizontal="right" indent="2"/>
    </xf>
    <xf numFmtId="49" fontId="12" fillId="4" borderId="1" xfId="0" applyNumberFormat="1" applyFont="1" applyFill="1" applyBorder="1" applyAlignment="1" applyProtection="1">
      <alignment horizontal="left" vertical="center"/>
      <protection locked="0"/>
    </xf>
    <xf numFmtId="49" fontId="17" fillId="0" borderId="0" xfId="0" applyNumberFormat="1" applyFont="1" applyAlignment="1">
      <alignment horizontal="right" vertical="center" wrapText="1"/>
    </xf>
    <xf numFmtId="49" fontId="17" fillId="0" borderId="0" xfId="0" applyNumberFormat="1" applyFont="1" applyAlignment="1">
      <alignment horizontal="left" vertical="center"/>
    </xf>
    <xf numFmtId="164" fontId="17" fillId="0" borderId="0" xfId="0" applyNumberFormat="1" applyFont="1" applyAlignment="1">
      <alignment horizontal="right" vertical="center" wrapText="1"/>
    </xf>
    <xf numFmtId="0" fontId="32" fillId="0" borderId="0" xfId="0" applyFont="1" applyAlignment="1">
      <alignment horizontal="left" vertical="top" wrapText="1"/>
    </xf>
    <xf numFmtId="0" fontId="61" fillId="0" borderId="0" xfId="0" applyFont="1" applyAlignment="1">
      <alignment horizontal="left" vertical="top" wrapText="1"/>
    </xf>
    <xf numFmtId="0" fontId="12" fillId="0" borderId="23" xfId="0" applyFont="1" applyBorder="1" applyAlignment="1">
      <alignment horizontal="left" vertical="top" wrapText="1"/>
    </xf>
    <xf numFmtId="0" fontId="12" fillId="0" borderId="0" xfId="0" applyFont="1" applyAlignment="1">
      <alignment horizontal="left" vertical="top" wrapText="1"/>
    </xf>
    <xf numFmtId="49" fontId="12" fillId="4" borderId="1" xfId="0" applyNumberFormat="1" applyFont="1" applyFill="1" applyBorder="1" applyAlignment="1" applyProtection="1">
      <alignment vertical="top" wrapText="1"/>
      <protection locked="0"/>
    </xf>
    <xf numFmtId="0" fontId="12" fillId="0" borderId="23" xfId="0" applyFont="1" applyBorder="1" applyAlignment="1">
      <alignment wrapText="1"/>
    </xf>
    <xf numFmtId="0" fontId="33" fillId="0" borderId="0" xfId="0" applyFont="1" applyAlignment="1">
      <alignment horizontal="left" vertical="top" wrapText="1"/>
    </xf>
    <xf numFmtId="49" fontId="8" fillId="4" borderId="1" xfId="0" applyNumberFormat="1" applyFont="1" applyFill="1" applyBorder="1" applyAlignment="1" applyProtection="1">
      <alignment vertical="top" wrapText="1"/>
      <protection locked="0"/>
    </xf>
    <xf numFmtId="0" fontId="18" fillId="0" borderId="0" xfId="0" applyFont="1" applyAlignment="1">
      <alignment horizontal="left" vertical="top" wrapText="1"/>
    </xf>
    <xf numFmtId="0" fontId="34" fillId="0" borderId="0" xfId="0" applyFont="1" applyAlignment="1">
      <alignment horizontal="left" vertical="top" wrapText="1"/>
    </xf>
    <xf numFmtId="164" fontId="22" fillId="0" borderId="0" xfId="0" applyNumberFormat="1" applyFont="1" applyAlignment="1">
      <alignment horizontal="right" vertical="center" wrapText="1"/>
    </xf>
    <xf numFmtId="164" fontId="22" fillId="0" borderId="0" xfId="0" applyNumberFormat="1" applyFont="1" applyAlignment="1">
      <alignment horizontal="right" wrapText="1"/>
    </xf>
    <xf numFmtId="49" fontId="12" fillId="0" borderId="0" xfId="0" applyNumberFormat="1" applyFont="1" applyAlignment="1">
      <alignment horizontal="right" vertical="center" wrapText="1"/>
    </xf>
    <xf numFmtId="0" fontId="17" fillId="0" borderId="0" xfId="0" applyFont="1" applyAlignment="1">
      <alignment horizontal="right" vertical="top" wrapText="1"/>
    </xf>
    <xf numFmtId="0" fontId="47" fillId="0" borderId="0" xfId="0" applyFont="1" applyAlignment="1">
      <alignment horizontal="left" vertical="top" wrapText="1"/>
    </xf>
    <xf numFmtId="0" fontId="35" fillId="0" borderId="0" xfId="0" applyFont="1" applyAlignment="1">
      <alignment horizontal="left" vertical="top" wrapText="1"/>
    </xf>
    <xf numFmtId="49" fontId="12" fillId="2" borderId="1" xfId="0" applyNumberFormat="1" applyFont="1" applyFill="1" applyBorder="1" applyAlignment="1" applyProtection="1">
      <alignment horizontal="left" vertical="top"/>
      <protection locked="0"/>
    </xf>
    <xf numFmtId="49" fontId="12" fillId="2" borderId="1" xfId="0" applyNumberFormat="1" applyFont="1" applyFill="1" applyBorder="1" applyAlignment="1" applyProtection="1">
      <alignment horizontal="left" vertical="top" wrapText="1"/>
      <protection locked="0"/>
    </xf>
    <xf numFmtId="166" fontId="12" fillId="2" borderId="1" xfId="0" applyNumberFormat="1" applyFont="1" applyFill="1" applyBorder="1" applyAlignment="1" applyProtection="1">
      <alignment horizontal="center" vertical="center" wrapText="1"/>
      <protection locked="0"/>
    </xf>
    <xf numFmtId="166" fontId="12" fillId="2" borderId="9" xfId="0" applyNumberFormat="1" applyFont="1" applyFill="1" applyBorder="1" applyAlignment="1" applyProtection="1">
      <alignment horizontal="center" vertical="center" wrapText="1"/>
      <protection locked="0"/>
    </xf>
    <xf numFmtId="0" fontId="17" fillId="0" borderId="2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49" fontId="12" fillId="4" borderId="1" xfId="0" applyNumberFormat="1" applyFont="1" applyFill="1" applyBorder="1" applyAlignment="1" applyProtection="1">
      <alignment horizontal="left" vertical="top" wrapText="1"/>
      <protection locked="0"/>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15" fontId="20" fillId="0" borderId="0" xfId="0" applyNumberFormat="1" applyFont="1" applyAlignment="1">
      <alignment horizontal="left" vertical="top" wrapText="1"/>
    </xf>
    <xf numFmtId="15" fontId="58" fillId="0" borderId="0" xfId="0" applyNumberFormat="1" applyFont="1" applyAlignment="1">
      <alignment horizontal="left" vertical="top" wrapText="1"/>
    </xf>
    <xf numFmtId="15" fontId="59" fillId="0" borderId="0" xfId="0" applyNumberFormat="1" applyFont="1" applyAlignment="1">
      <alignment horizontal="left" vertical="top" wrapText="1"/>
    </xf>
    <xf numFmtId="49" fontId="12" fillId="4" borderId="1" xfId="0" applyNumberFormat="1" applyFont="1" applyFill="1" applyBorder="1" applyAlignment="1" applyProtection="1">
      <alignment horizontal="left" vertical="center" wrapText="1"/>
      <protection locked="0"/>
    </xf>
    <xf numFmtId="49" fontId="12" fillId="0" borderId="0" xfId="0" applyNumberFormat="1" applyFont="1" applyAlignment="1">
      <alignment horizontal="left" vertical="top" wrapText="1"/>
    </xf>
    <xf numFmtId="1" fontId="12" fillId="2" borderId="1" xfId="0" applyNumberFormat="1" applyFont="1" applyFill="1" applyBorder="1" applyAlignment="1" applyProtection="1">
      <alignment horizontal="left" vertical="center"/>
      <protection locked="0"/>
    </xf>
    <xf numFmtId="0" fontId="12" fillId="2" borderId="1" xfId="0" applyFont="1" applyFill="1" applyBorder="1" applyAlignment="1" applyProtection="1">
      <alignment horizontal="left" vertical="center"/>
      <protection locked="0"/>
    </xf>
    <xf numFmtId="49" fontId="12" fillId="4" borderId="30" xfId="0" applyNumberFormat="1" applyFont="1" applyFill="1" applyBorder="1" applyAlignment="1" applyProtection="1">
      <alignment horizontal="left" vertical="top" wrapText="1"/>
      <protection locked="0"/>
    </xf>
    <xf numFmtId="0" fontId="12" fillId="6" borderId="0" xfId="0" applyFont="1" applyFill="1" applyAlignment="1">
      <alignment horizontal="left" vertical="top" wrapText="1"/>
    </xf>
    <xf numFmtId="0" fontId="12" fillId="6" borderId="0" xfId="0" applyFont="1" applyFill="1" applyAlignment="1">
      <alignment horizontal="left" vertical="top"/>
    </xf>
    <xf numFmtId="0" fontId="12" fillId="7" borderId="0" xfId="0" applyFont="1" applyFill="1" applyAlignment="1">
      <alignment horizontal="left" vertical="top" wrapText="1"/>
    </xf>
    <xf numFmtId="49" fontId="12" fillId="0" borderId="0" xfId="0" applyNumberFormat="1" applyFont="1" applyAlignment="1">
      <alignment horizontal="right" vertical="top"/>
    </xf>
    <xf numFmtId="49" fontId="12" fillId="0" borderId="0" xfId="0" applyNumberFormat="1" applyFont="1" applyAlignment="1">
      <alignment horizontal="right" vertical="top" wrapText="1"/>
    </xf>
    <xf numFmtId="165" fontId="12" fillId="2" borderId="1" xfId="0" applyNumberFormat="1" applyFont="1" applyFill="1" applyBorder="1" applyAlignment="1">
      <alignment horizontal="center" vertical="center" wrapText="1"/>
    </xf>
    <xf numFmtId="0" fontId="12" fillId="8" borderId="0" xfId="0" applyFont="1" applyFill="1" applyAlignment="1">
      <alignment horizontal="left" vertical="top" wrapText="1"/>
    </xf>
    <xf numFmtId="0" fontId="12" fillId="0" borderId="0" xfId="0" applyFont="1" applyAlignment="1">
      <alignment horizontal="right" wrapText="1"/>
    </xf>
    <xf numFmtId="164" fontId="12" fillId="0" borderId="0" xfId="0" applyNumberFormat="1" applyFont="1" applyAlignment="1">
      <alignment horizontal="left" vertical="center" wrapText="1"/>
    </xf>
    <xf numFmtId="0" fontId="18" fillId="0" borderId="24" xfId="0" applyFont="1" applyBorder="1" applyAlignment="1">
      <alignment horizontal="center" vertical="center"/>
    </xf>
    <xf numFmtId="0" fontId="14" fillId="0" borderId="25" xfId="0" applyFont="1" applyBorder="1" applyAlignment="1">
      <alignment horizontal="left" vertical="center" wrapText="1"/>
    </xf>
    <xf numFmtId="0" fontId="12" fillId="0" borderId="25" xfId="0" applyFont="1" applyBorder="1" applyAlignment="1">
      <alignment horizontal="left" vertical="center" wrapText="1"/>
    </xf>
    <xf numFmtId="0" fontId="20" fillId="0" borderId="10" xfId="0" applyFont="1" applyBorder="1" applyAlignment="1">
      <alignment vertical="center"/>
    </xf>
    <xf numFmtId="0" fontId="20" fillId="0" borderId="24" xfId="0" applyFont="1" applyBorder="1" applyAlignment="1">
      <alignment vertical="center"/>
    </xf>
    <xf numFmtId="0" fontId="12" fillId="0" borderId="10" xfId="0" applyFont="1" applyBorder="1" applyAlignment="1">
      <alignment horizontal="left" vertical="center" wrapText="1"/>
    </xf>
    <xf numFmtId="0" fontId="12" fillId="0" borderId="0" xfId="0" applyFont="1" applyAlignment="1">
      <alignment horizontal="right" vertical="top" wrapText="1"/>
    </xf>
    <xf numFmtId="0" fontId="17" fillId="0" borderId="0" xfId="0" applyFont="1" applyAlignment="1">
      <alignment horizontal="right"/>
    </xf>
    <xf numFmtId="0" fontId="2" fillId="0" borderId="42" xfId="0" applyFont="1" applyBorder="1" applyAlignment="1">
      <alignment horizontal="left" vertical="top" wrapText="1"/>
    </xf>
    <xf numFmtId="164" fontId="17" fillId="0" borderId="0" xfId="0" applyNumberFormat="1" applyFont="1" applyAlignment="1">
      <alignment horizontal="right" vertical="top" wrapText="1"/>
    </xf>
    <xf numFmtId="164" fontId="12" fillId="0" borderId="0" xfId="0" applyNumberFormat="1" applyFont="1" applyAlignment="1">
      <alignment horizontal="right" vertical="top" wrapText="1"/>
    </xf>
    <xf numFmtId="0" fontId="20" fillId="0" borderId="0" xfId="0" applyFont="1" applyAlignment="1">
      <alignment horizontal="left" vertical="top" wrapText="1"/>
    </xf>
    <xf numFmtId="49" fontId="12" fillId="4" borderId="1" xfId="0" applyNumberFormat="1" applyFont="1" applyFill="1" applyBorder="1" applyAlignment="1" applyProtection="1">
      <alignment horizontal="center" vertical="center"/>
      <protection locked="0"/>
    </xf>
    <xf numFmtId="0" fontId="20" fillId="0" borderId="25" xfId="0" applyFont="1" applyBorder="1" applyAlignment="1">
      <alignment horizontal="left" vertical="top"/>
    </xf>
    <xf numFmtId="49" fontId="12" fillId="4" borderId="1" xfId="0" applyNumberFormat="1" applyFont="1" applyFill="1" applyBorder="1" applyAlignment="1" applyProtection="1">
      <alignment wrapText="1"/>
      <protection locked="0"/>
    </xf>
    <xf numFmtId="49" fontId="8" fillId="2" borderId="1" xfId="0" applyNumberFormat="1" applyFont="1" applyFill="1" applyBorder="1" applyAlignment="1" applyProtection="1">
      <alignment horizontal="left" vertical="center"/>
      <protection locked="0"/>
    </xf>
    <xf numFmtId="0" fontId="17" fillId="8" borderId="0" xfId="0" applyFont="1" applyFill="1" applyAlignment="1">
      <alignment horizontal="left" vertical="top" wrapText="1"/>
    </xf>
    <xf numFmtId="164" fontId="12" fillId="0" borderId="0" xfId="0" applyNumberFormat="1" applyFont="1" applyAlignment="1">
      <alignment horizontal="right" wrapText="1"/>
    </xf>
    <xf numFmtId="164" fontId="12" fillId="0" borderId="0" xfId="0" applyNumberFormat="1" applyFont="1" applyAlignment="1">
      <alignment horizontal="right" vertical="center" wrapText="1"/>
    </xf>
    <xf numFmtId="49" fontId="12" fillId="4" borderId="1" xfId="0" applyNumberFormat="1" applyFont="1" applyFill="1" applyBorder="1" applyAlignment="1" applyProtection="1">
      <alignment horizontal="left" wrapText="1"/>
      <protection locked="0"/>
    </xf>
    <xf numFmtId="0" fontId="17" fillId="0" borderId="0" xfId="0" applyFont="1" applyAlignment="1">
      <alignment horizontal="right" wrapText="1"/>
    </xf>
    <xf numFmtId="169" fontId="12" fillId="2" borderId="1" xfId="0" applyNumberFormat="1" applyFont="1" applyFill="1" applyBorder="1" applyAlignment="1" applyProtection="1">
      <alignment horizontal="center" vertical="center" wrapText="1"/>
      <protection locked="0"/>
    </xf>
    <xf numFmtId="0" fontId="12" fillId="0" borderId="0" xfId="0" applyFont="1" applyAlignment="1">
      <alignment horizontal="right" vertical="center" wrapText="1"/>
    </xf>
    <xf numFmtId="49" fontId="12" fillId="0" borderId="0" xfId="0" applyNumberFormat="1" applyFont="1" applyAlignment="1">
      <alignment horizontal="left" vertical="center" wrapText="1"/>
    </xf>
    <xf numFmtId="49" fontId="12" fillId="2" borderId="1" xfId="0" applyNumberFormat="1" applyFont="1" applyFill="1" applyBorder="1" applyAlignment="1" applyProtection="1">
      <alignment horizontal="left" vertical="center" wrapText="1"/>
      <protection locked="0"/>
    </xf>
    <xf numFmtId="49" fontId="12" fillId="0" borderId="23" xfId="0" applyNumberFormat="1" applyFont="1" applyBorder="1" applyAlignment="1">
      <alignment horizontal="left" vertical="top" wrapText="1"/>
    </xf>
    <xf numFmtId="0" fontId="8" fillId="2" borderId="1" xfId="0" applyFont="1" applyFill="1" applyBorder="1" applyAlignment="1" applyProtection="1">
      <alignment horizontal="left" vertical="center"/>
      <protection locked="0"/>
    </xf>
    <xf numFmtId="0" fontId="12" fillId="0" borderId="17" xfId="0" applyFont="1" applyBorder="1" applyAlignment="1">
      <alignment horizontal="center" vertical="center" wrapText="1"/>
    </xf>
    <xf numFmtId="49" fontId="12" fillId="4" borderId="1" xfId="0" applyNumberFormat="1" applyFont="1" applyFill="1" applyBorder="1" applyAlignment="1" applyProtection="1">
      <alignment vertical="center" wrapText="1"/>
      <protection locked="0"/>
    </xf>
    <xf numFmtId="170" fontId="62" fillId="2" borderId="1" xfId="0" applyNumberFormat="1" applyFont="1" applyFill="1" applyBorder="1" applyAlignment="1" applyProtection="1">
      <alignment horizontal="center" vertical="center" wrapText="1"/>
      <protection locked="0"/>
    </xf>
    <xf numFmtId="170" fontId="62" fillId="2" borderId="9" xfId="0" applyNumberFormat="1" applyFont="1" applyFill="1" applyBorder="1" applyAlignment="1" applyProtection="1">
      <alignment horizontal="center" vertical="center" wrapText="1"/>
      <protection locked="0"/>
    </xf>
    <xf numFmtId="49" fontId="12" fillId="4" borderId="1" xfId="0" applyNumberFormat="1" applyFont="1" applyFill="1" applyBorder="1" applyAlignment="1" applyProtection="1">
      <alignment horizontal="center" vertical="top" wrapText="1"/>
      <protection locked="0"/>
    </xf>
    <xf numFmtId="49" fontId="18" fillId="0" borderId="0" xfId="0" applyNumberFormat="1" applyFont="1" applyAlignment="1">
      <alignment horizontal="left" vertical="top" wrapText="1"/>
    </xf>
    <xf numFmtId="14" fontId="12" fillId="2" borderId="1" xfId="0" applyNumberFormat="1" applyFont="1" applyFill="1" applyBorder="1" applyAlignment="1" applyProtection="1">
      <alignment horizontal="center" vertical="center" wrapText="1"/>
      <protection locked="0"/>
    </xf>
    <xf numFmtId="14" fontId="12" fillId="2" borderId="1" xfId="0" applyNumberFormat="1" applyFont="1" applyFill="1" applyBorder="1" applyAlignment="1" applyProtection="1">
      <alignment horizontal="left" vertical="center" wrapText="1"/>
      <protection locked="0"/>
    </xf>
    <xf numFmtId="49" fontId="12" fillId="4" borderId="1" xfId="0" applyNumberFormat="1" applyFont="1" applyFill="1" applyBorder="1" applyProtection="1">
      <protection locked="0"/>
    </xf>
    <xf numFmtId="9" fontId="12" fillId="0" borderId="0" xfId="0" applyNumberFormat="1" applyFont="1" applyAlignment="1">
      <alignment horizontal="left" vertical="center" wrapText="1"/>
    </xf>
    <xf numFmtId="0" fontId="12" fillId="0" borderId="27" xfId="0" applyFont="1" applyBorder="1" applyAlignment="1">
      <alignment horizontal="left" vertical="top" wrapText="1"/>
    </xf>
    <xf numFmtId="49" fontId="12" fillId="2" borderId="1" xfId="0" applyNumberFormat="1" applyFont="1" applyFill="1" applyBorder="1" applyAlignment="1" applyProtection="1">
      <alignment horizontal="left" vertical="center"/>
      <protection locked="0"/>
    </xf>
    <xf numFmtId="49" fontId="12" fillId="0" borderId="0" xfId="0" applyNumberFormat="1" applyFont="1" applyAlignment="1">
      <alignment horizontal="left" vertical="center"/>
    </xf>
    <xf numFmtId="164" fontId="43" fillId="0" borderId="0" xfId="0" applyNumberFormat="1" applyFont="1" applyAlignment="1">
      <alignment horizontal="center" vertical="top"/>
    </xf>
    <xf numFmtId="0" fontId="25" fillId="0" borderId="0" xfId="0" applyFont="1" applyAlignment="1">
      <alignment horizontal="center" vertical="center" wrapText="1"/>
    </xf>
    <xf numFmtId="0" fontId="2" fillId="0" borderId="39" xfId="0" applyFont="1" applyBorder="1" applyAlignment="1">
      <alignment horizontal="left" vertical="top" wrapText="1"/>
    </xf>
    <xf numFmtId="0" fontId="8" fillId="0" borderId="0" xfId="0" applyFont="1" applyAlignment="1">
      <alignment horizontal="left" vertical="center" wrapText="1"/>
    </xf>
    <xf numFmtId="0" fontId="12" fillId="0" borderId="20"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22"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2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20" fillId="0" borderId="34" xfId="0" applyFont="1" applyBorder="1" applyAlignment="1">
      <alignment horizontal="left" vertical="top"/>
    </xf>
    <xf numFmtId="49" fontId="12" fillId="0" borderId="1" xfId="0" applyNumberFormat="1" applyFont="1" applyBorder="1" applyAlignment="1">
      <alignment horizontal="left" vertical="center" wrapText="1"/>
    </xf>
    <xf numFmtId="0" fontId="9" fillId="0" borderId="0" xfId="0" applyFont="1" applyAlignment="1">
      <alignment horizontal="left" vertical="top" wrapText="1"/>
    </xf>
    <xf numFmtId="0" fontId="38" fillId="0" borderId="0" xfId="0" applyFont="1" applyAlignment="1">
      <alignment horizontal="center"/>
    </xf>
    <xf numFmtId="0" fontId="9" fillId="0" borderId="0" xfId="0" applyFont="1" applyAlignment="1">
      <alignment horizontal="left" vertical="top"/>
    </xf>
    <xf numFmtId="164" fontId="25" fillId="0" borderId="0" xfId="0" applyNumberFormat="1" applyFont="1" applyAlignment="1">
      <alignment horizontal="center" vertical="top"/>
    </xf>
    <xf numFmtId="164" fontId="12" fillId="0" borderId="0" xfId="0" applyNumberFormat="1" applyFont="1" applyAlignment="1">
      <alignment horizontal="center" vertical="center"/>
    </xf>
    <xf numFmtId="49" fontId="12" fillId="0" borderId="0" xfId="0" applyNumberFormat="1" applyFont="1" applyAlignment="1">
      <alignment horizontal="center" vertical="center" wrapText="1"/>
    </xf>
    <xf numFmtId="164" fontId="12" fillId="0" borderId="35" xfId="0" applyNumberFormat="1" applyFont="1" applyBorder="1" applyAlignment="1">
      <alignment horizontal="left" vertical="center" wrapText="1"/>
    </xf>
    <xf numFmtId="164" fontId="12" fillId="0" borderId="0" xfId="0" applyNumberFormat="1" applyFont="1" applyAlignment="1">
      <alignment horizontal="left" vertical="top"/>
    </xf>
    <xf numFmtId="164" fontId="12" fillId="0" borderId="0" xfId="0" applyNumberFormat="1" applyFont="1" applyAlignment="1">
      <alignment horizontal="left" vertical="center"/>
    </xf>
    <xf numFmtId="0" fontId="20" fillId="0" borderId="10" xfId="0" applyFont="1" applyBorder="1" applyAlignment="1">
      <alignment horizontal="left" vertical="top" wrapText="1"/>
    </xf>
    <xf numFmtId="0" fontId="20" fillId="0" borderId="0" xfId="0" applyFont="1" applyAlignment="1">
      <alignment horizontal="left" vertical="top"/>
    </xf>
    <xf numFmtId="0" fontId="44" fillId="0" borderId="24" xfId="0" applyFont="1" applyBorder="1" applyAlignment="1">
      <alignment horizontal="left" vertical="top" wrapText="1"/>
    </xf>
    <xf numFmtId="0" fontId="11" fillId="0" borderId="0" xfId="0" applyFont="1" applyAlignment="1">
      <alignment horizontal="center" vertical="center" wrapText="1"/>
    </xf>
    <xf numFmtId="0" fontId="36" fillId="0" borderId="0" xfId="0" applyFont="1" applyAlignment="1">
      <alignment horizontal="center" vertical="center" wrapText="1"/>
    </xf>
    <xf numFmtId="0" fontId="7" fillId="5" borderId="0" xfId="0" applyFont="1" applyFill="1" applyAlignment="1">
      <alignment horizontal="left" vertical="top" wrapText="1"/>
    </xf>
    <xf numFmtId="0" fontId="17" fillId="0" borderId="0" xfId="0" applyFont="1" applyAlignment="1">
      <alignment horizontal="right" vertical="center" wrapText="1"/>
    </xf>
    <xf numFmtId="0" fontId="17" fillId="0" borderId="0" xfId="0" applyFont="1" applyAlignment="1">
      <alignment horizontal="right" vertical="center" wrapText="1" indent="1"/>
    </xf>
    <xf numFmtId="0" fontId="10" fillId="0" borderId="0" xfId="0" applyFont="1" applyAlignment="1">
      <alignment vertical="top" wrapText="1"/>
    </xf>
    <xf numFmtId="0" fontId="10" fillId="0" borderId="0" xfId="0" applyFont="1" applyAlignment="1">
      <alignment vertical="top"/>
    </xf>
    <xf numFmtId="0" fontId="8" fillId="0" borderId="0" xfId="0" applyFont="1" applyAlignment="1">
      <alignment horizontal="left" vertical="top"/>
    </xf>
    <xf numFmtId="0" fontId="12" fillId="0" borderId="23" xfId="0" applyFont="1" applyBorder="1" applyAlignment="1">
      <alignment vertical="center"/>
    </xf>
    <xf numFmtId="170" fontId="62" fillId="2" borderId="31" xfId="0" applyNumberFormat="1" applyFont="1" applyFill="1" applyBorder="1" applyAlignment="1" applyProtection="1">
      <alignment horizontal="center" vertical="center" wrapText="1"/>
      <protection locked="0"/>
    </xf>
    <xf numFmtId="170" fontId="62" fillId="2" borderId="32" xfId="0" applyNumberFormat="1" applyFont="1" applyFill="1" applyBorder="1" applyAlignment="1" applyProtection="1">
      <alignment horizontal="center" vertical="center" wrapText="1"/>
      <protection locked="0"/>
    </xf>
    <xf numFmtId="0" fontId="17" fillId="0" borderId="0" xfId="0" applyFont="1" applyAlignment="1">
      <alignment horizontal="right" vertical="top"/>
    </xf>
    <xf numFmtId="0" fontId="12" fillId="0" borderId="0" xfId="0" applyFont="1" applyAlignment="1">
      <alignment horizontal="right"/>
    </xf>
    <xf numFmtId="0" fontId="8" fillId="0" borderId="6" xfId="0" applyFont="1" applyBorder="1" applyAlignment="1">
      <alignment horizontal="center"/>
    </xf>
    <xf numFmtId="9" fontId="12" fillId="3" borderId="1" xfId="0" applyNumberFormat="1" applyFont="1" applyFill="1" applyBorder="1" applyAlignment="1" applyProtection="1">
      <alignment horizontal="left" vertical="center" wrapText="1"/>
      <protection locked="0"/>
    </xf>
    <xf numFmtId="170" fontId="12" fillId="4" borderId="1" xfId="0" applyNumberFormat="1" applyFont="1" applyFill="1" applyBorder="1" applyAlignment="1" applyProtection="1">
      <alignment horizontal="center"/>
      <protection locked="0"/>
    </xf>
    <xf numFmtId="164" fontId="17" fillId="0" borderId="0" xfId="0" applyNumberFormat="1" applyFont="1" applyAlignment="1">
      <alignment horizontal="left" vertical="top" wrapText="1"/>
    </xf>
    <xf numFmtId="0" fontId="17" fillId="0" borderId="1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0" xfId="0" applyFont="1" applyAlignment="1">
      <alignment horizontal="left" vertical="top" wrapText="1"/>
    </xf>
    <xf numFmtId="165" fontId="12" fillId="2" borderId="1" xfId="0" applyNumberFormat="1" applyFont="1" applyFill="1" applyBorder="1" applyAlignment="1">
      <alignment vertical="center" wrapText="1"/>
    </xf>
    <xf numFmtId="170" fontId="12" fillId="2" borderId="1" xfId="0" applyNumberFormat="1" applyFont="1" applyFill="1" applyBorder="1" applyAlignment="1" applyProtection="1">
      <alignment vertical="center" wrapText="1"/>
      <protection locked="0"/>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36" xfId="0" applyFont="1" applyBorder="1" applyAlignment="1">
      <alignment horizontal="center" vertical="center"/>
    </xf>
    <xf numFmtId="0" fontId="12" fillId="3" borderId="0" xfId="0" applyFont="1" applyFill="1" applyAlignment="1">
      <alignment horizontal="left" vertical="top"/>
    </xf>
    <xf numFmtId="0" fontId="19" fillId="3" borderId="0" xfId="0" applyFont="1" applyFill="1" applyAlignment="1">
      <alignment horizontal="left" vertical="center" wrapText="1"/>
    </xf>
    <xf numFmtId="0" fontId="19" fillId="3" borderId="0" xfId="0" applyFont="1" applyFill="1" applyAlignment="1">
      <alignment horizontal="left" vertical="top" wrapText="1"/>
    </xf>
    <xf numFmtId="0" fontId="18" fillId="0" borderId="24" xfId="0" applyFont="1" applyBorder="1" applyAlignment="1">
      <alignment horizontal="left" vertical="center" wrapText="1"/>
    </xf>
    <xf numFmtId="168" fontId="20" fillId="0" borderId="10" xfId="0" applyNumberFormat="1" applyFont="1" applyBorder="1" applyAlignment="1">
      <alignment horizontal="right" vertical="center"/>
    </xf>
    <xf numFmtId="168" fontId="20" fillId="0" borderId="0" xfId="0" applyNumberFormat="1" applyFont="1" applyAlignment="1">
      <alignment horizontal="right" vertical="center"/>
    </xf>
    <xf numFmtId="168" fontId="20" fillId="0" borderId="24" xfId="0" applyNumberFormat="1" applyFont="1" applyBorder="1" applyAlignment="1">
      <alignment horizontal="right" vertical="center"/>
    </xf>
    <xf numFmtId="0" fontId="12" fillId="0" borderId="0" xfId="0" applyFont="1" applyAlignment="1">
      <alignment horizontal="left" wrapText="1"/>
    </xf>
    <xf numFmtId="0" fontId="17" fillId="0" borderId="0" xfId="0" applyFont="1" applyAlignment="1">
      <alignment horizontal="left" vertical="center" wrapText="1"/>
    </xf>
    <xf numFmtId="169" fontId="12" fillId="2" borderId="1" xfId="0" applyNumberFormat="1" applyFont="1" applyFill="1" applyBorder="1" applyAlignment="1" applyProtection="1">
      <alignment horizontal="left" vertical="center" wrapText="1"/>
      <protection locked="0"/>
    </xf>
    <xf numFmtId="0" fontId="18" fillId="4" borderId="1" xfId="0" applyFont="1" applyFill="1" applyBorder="1" applyProtection="1">
      <protection locked="0"/>
    </xf>
    <xf numFmtId="170" fontId="12" fillId="2" borderId="1" xfId="0" applyNumberFormat="1" applyFont="1" applyFill="1" applyBorder="1" applyAlignment="1" applyProtection="1">
      <alignment horizontal="center" vertical="center" wrapText="1"/>
      <protection locked="0"/>
    </xf>
    <xf numFmtId="170" fontId="12" fillId="0" borderId="0" xfId="0" applyNumberFormat="1" applyFont="1" applyAlignment="1">
      <alignment horizontal="center"/>
    </xf>
    <xf numFmtId="49" fontId="12" fillId="0" borderId="0" xfId="0" applyNumberFormat="1" applyFont="1" applyAlignment="1">
      <alignment horizontal="left" wrapText="1"/>
    </xf>
    <xf numFmtId="164" fontId="12" fillId="0" borderId="0" xfId="0" applyNumberFormat="1" applyFont="1" applyAlignment="1">
      <alignment horizontal="left" vertical="top" wrapText="1"/>
    </xf>
    <xf numFmtId="0" fontId="17" fillId="0" borderId="0" xfId="0" applyFont="1" applyAlignment="1">
      <alignment horizontal="left" vertical="top" wrapText="1"/>
    </xf>
    <xf numFmtId="165" fontId="65" fillId="0" borderId="0" xfId="0" applyNumberFormat="1" applyFont="1" applyAlignment="1">
      <alignment horizontal="left" vertical="center"/>
    </xf>
    <xf numFmtId="170" fontId="12" fillId="0" borderId="0" xfId="0" applyNumberFormat="1" applyFont="1" applyAlignment="1" applyProtection="1">
      <alignment horizontal="center"/>
    </xf>
  </cellXfs>
  <cellStyles count="1">
    <cellStyle name="Standard" xfId="0" builtinId="0"/>
  </cellStyles>
  <dxfs count="1">
    <dxf>
      <font>
        <color theme="9" tint="-9.9948118533890809E-2"/>
      </font>
      <fill>
        <patternFill>
          <bgColor theme="9"/>
        </patternFill>
      </fill>
      <border>
        <left/>
        <right/>
        <top/>
        <bottom/>
      </border>
    </dxf>
  </dxfs>
  <tableStyles count="0" defaultTableStyle="TableStyleMedium2" defaultPivotStyle="PivotStyleLight16"/>
  <colors>
    <mruColors>
      <color rgb="FF666699"/>
      <color rgb="FFB8E2C8"/>
      <color rgb="FFFF99FF"/>
      <color rgb="FFCC66FF"/>
      <color rgb="FFB381D9"/>
      <color rgb="FFA5A5C3"/>
      <color rgb="FFCCCC00"/>
      <color rgb="FF0070C0"/>
      <color rgb="FF009BD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238743</xdr:colOff>
      <xdr:row>31</xdr:row>
      <xdr:rowOff>372030</xdr:rowOff>
    </xdr:from>
    <xdr:to>
      <xdr:col>13</xdr:col>
      <xdr:colOff>952500</xdr:colOff>
      <xdr:row>34</xdr:row>
      <xdr:rowOff>75456</xdr:rowOff>
    </xdr:to>
    <xdr:sp macro="" textlink="">
      <xdr:nvSpPr>
        <xdr:cNvPr id="2" name="Textfeld 1">
          <a:extLst>
            <a:ext uri="{FF2B5EF4-FFF2-40B4-BE49-F238E27FC236}">
              <a16:creationId xmlns:a16="http://schemas.microsoft.com/office/drawing/2014/main" id="{C611C322-AEA0-FC36-4B64-508039289106}"/>
            </a:ext>
          </a:extLst>
        </xdr:cNvPr>
        <xdr:cNvSpPr txBox="1"/>
      </xdr:nvSpPr>
      <xdr:spPr>
        <a:xfrm>
          <a:off x="10439152" y="6935621"/>
          <a:ext cx="4662303" cy="10196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2500" b="1">
              <a:solidFill>
                <a:srgbClr val="FF0000"/>
              </a:solidFill>
              <a:latin typeface="Arial" panose="020B0604020202020204" pitchFamily="34" charset="0"/>
              <a:cs typeface="Arial" panose="020B0604020202020204" pitchFamily="34" charset="0"/>
            </a:rPr>
            <a:t>Dieses Formular</a:t>
          </a:r>
          <a:r>
            <a:rPr lang="de-DE" sz="2500" b="1" baseline="0">
              <a:solidFill>
                <a:srgbClr val="FF0000"/>
              </a:solidFill>
              <a:latin typeface="Arial" panose="020B0604020202020204" pitchFamily="34" charset="0"/>
              <a:cs typeface="Arial" panose="020B0604020202020204" pitchFamily="34" charset="0"/>
            </a:rPr>
            <a:t> ist als </a:t>
          </a:r>
          <a:r>
            <a:rPr lang="de-DE" sz="2500" b="1">
              <a:solidFill>
                <a:srgbClr val="FF0000"/>
              </a:solidFill>
              <a:latin typeface="Arial" panose="020B0604020202020204" pitchFamily="34" charset="0"/>
              <a:cs typeface="Arial" panose="020B0604020202020204" pitchFamily="34" charset="0"/>
            </a:rPr>
            <a:t>Excel-Datei einzureichen!</a:t>
          </a:r>
        </a:p>
      </xdr:txBody>
    </xdr:sp>
    <xdr:clientData/>
  </xdr:twoCellAnchor>
</xdr:wsDr>
</file>

<file path=xl/theme/theme1.xml><?xml version="1.0" encoding="utf-8"?>
<a:theme xmlns:a="http://schemas.openxmlformats.org/drawingml/2006/main" name="Office">
  <a:themeElements>
    <a:clrScheme name="Meixner + Partner 0421">
      <a:dk1>
        <a:srgbClr val="009BD9"/>
      </a:dk1>
      <a:lt1>
        <a:sysClr val="window" lastClr="FFFFFF"/>
      </a:lt1>
      <a:dk2>
        <a:srgbClr val="009BD9"/>
      </a:dk2>
      <a:lt2>
        <a:srgbClr val="F2F2F2"/>
      </a:lt2>
      <a:accent1>
        <a:srgbClr val="81BBE6"/>
      </a:accent1>
      <a:accent2>
        <a:srgbClr val="81BBE6"/>
      </a:accent2>
      <a:accent3>
        <a:srgbClr val="C3DDF3"/>
      </a:accent3>
      <a:accent4>
        <a:srgbClr val="E1EEF9"/>
      </a:accent4>
      <a:accent5>
        <a:srgbClr val="A6A6A6"/>
      </a:accent5>
      <a:accent6>
        <a:srgbClr val="D9D9D9"/>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E9B78-9B07-4093-B9E3-CA4892AB3B34}">
  <sheetPr codeName="Tabelle1"/>
  <dimension ref="A4:AA1155"/>
  <sheetViews>
    <sheetView showGridLines="0" tabSelected="1" topLeftCell="C1" zoomScale="70" zoomScaleNormal="70" zoomScaleSheetLayoutView="90" zoomScalePageLayoutView="80" workbookViewId="0">
      <selection activeCell="F70" sqref="F70:N70"/>
    </sheetView>
  </sheetViews>
  <sheetFormatPr baseColWidth="10" defaultColWidth="11.42578125" defaultRowHeight="23.25" outlineLevelRow="1" outlineLevelCol="1"/>
  <cols>
    <col min="1" max="1" width="15.5703125" style="1" hidden="1" customWidth="1" outlineLevel="1"/>
    <col min="2" max="2" width="60.140625" style="203" hidden="1" customWidth="1" outlineLevel="1"/>
    <col min="3" max="3" width="26.85546875" style="2" customWidth="1" collapsed="1"/>
    <col min="4" max="4" width="84.5703125" style="2" customWidth="1"/>
    <col min="5" max="5" width="2.42578125" style="2" customWidth="1"/>
    <col min="6" max="6" width="4" style="2" customWidth="1"/>
    <col min="7" max="7" width="15.140625" style="2" customWidth="1"/>
    <col min="8" max="8" width="4" style="2" customWidth="1"/>
    <col min="9" max="9" width="15.140625" style="2" customWidth="1"/>
    <col min="10" max="10" width="4" style="2" customWidth="1"/>
    <col min="11" max="11" width="15.140625" style="2" customWidth="1"/>
    <col min="12" max="12" width="4" style="2" customWidth="1"/>
    <col min="13" max="13" width="17.28515625" style="2" customWidth="1"/>
    <col min="14" max="14" width="18.140625" style="2" customWidth="1"/>
    <col min="15" max="15" width="2.140625" style="1" customWidth="1"/>
    <col min="16" max="16" width="131.140625" style="229" hidden="1" customWidth="1" outlineLevel="1"/>
    <col min="17" max="17" width="43.42578125" style="1" customWidth="1" collapsed="1"/>
    <col min="18" max="18" width="43.42578125" style="1" customWidth="1"/>
    <col min="19" max="16384" width="11.42578125" style="1"/>
  </cols>
  <sheetData>
    <row r="4" spans="2:27">
      <c r="B4" s="195"/>
      <c r="P4" s="255" t="s">
        <v>246</v>
      </c>
    </row>
    <row r="5" spans="2:27">
      <c r="B5" s="195"/>
      <c r="P5" s="255"/>
    </row>
    <row r="6" spans="2:27" ht="37.5">
      <c r="Q6" s="146"/>
    </row>
    <row r="7" spans="2:27" ht="30.75" customHeight="1">
      <c r="B7" s="205" t="s">
        <v>264</v>
      </c>
      <c r="C7" s="278" t="s">
        <v>263</v>
      </c>
      <c r="P7" s="279" t="s">
        <v>287</v>
      </c>
    </row>
    <row r="8" spans="2:27" ht="87.75" customHeight="1">
      <c r="B8" s="214" t="s">
        <v>228</v>
      </c>
      <c r="C8" s="445" t="s">
        <v>171</v>
      </c>
      <c r="D8" s="445"/>
      <c r="E8" s="445"/>
      <c r="F8" s="445"/>
      <c r="G8" s="445"/>
      <c r="H8" s="445"/>
      <c r="I8" s="445"/>
      <c r="J8" s="445"/>
      <c r="K8" s="445"/>
      <c r="L8" s="445"/>
      <c r="M8" s="445"/>
      <c r="N8" s="445"/>
      <c r="P8" s="251" t="str" cm="1">
        <f t="array" ref="P8">_xlfn.IFS(C8=D9,"VVmitT",C8=D10,"offenesV")</f>
        <v>offenesV</v>
      </c>
      <c r="Q8" s="151"/>
      <c r="R8" s="151"/>
      <c r="S8" s="151"/>
      <c r="T8" s="151"/>
      <c r="U8" s="151"/>
      <c r="V8" s="151"/>
      <c r="W8" s="151"/>
      <c r="X8" s="151"/>
      <c r="Y8" s="151"/>
      <c r="Z8" s="151"/>
      <c r="AA8" s="151"/>
    </row>
    <row r="9" spans="2:27" s="159" customFormat="1" ht="39" hidden="1" customHeight="1" outlineLevel="1">
      <c r="B9" s="215"/>
      <c r="D9" s="277" t="s">
        <v>286</v>
      </c>
      <c r="E9" s="193"/>
      <c r="F9" s="193"/>
      <c r="G9" s="193"/>
      <c r="H9" s="193"/>
      <c r="I9" s="193"/>
      <c r="J9" s="193"/>
      <c r="K9" s="193"/>
      <c r="L9" s="193"/>
      <c r="M9" s="193"/>
      <c r="N9" s="193"/>
      <c r="P9" s="274" t="str" cm="1">
        <f t="array" ref="P9">_xlfn.IFS(C8=D9,"Verhandlungsverfahren mit Teilnahmewettbewerb",C8=D10,"offenes Verfahren")</f>
        <v>offenes Verfahren</v>
      </c>
    </row>
    <row r="10" spans="2:27" s="159" customFormat="1" ht="24" hidden="1" customHeight="1" outlineLevel="1">
      <c r="B10" s="215"/>
      <c r="D10" s="240" t="s">
        <v>171</v>
      </c>
      <c r="E10" s="193"/>
      <c r="F10" s="193"/>
      <c r="G10" s="193"/>
      <c r="H10" s="193"/>
      <c r="I10" s="193"/>
      <c r="J10" s="193"/>
      <c r="K10" s="193"/>
      <c r="L10" s="193"/>
      <c r="M10" s="193"/>
      <c r="N10" s="193"/>
      <c r="P10" s="230"/>
    </row>
    <row r="11" spans="2:27" ht="64.900000000000006" customHeight="1" collapsed="1">
      <c r="B11" s="466" t="s">
        <v>218</v>
      </c>
      <c r="C11" s="446" t="s">
        <v>98</v>
      </c>
      <c r="D11" s="446"/>
      <c r="E11" s="446"/>
      <c r="F11" s="446"/>
      <c r="G11" s="446"/>
      <c r="H11" s="446"/>
      <c r="I11" s="446"/>
      <c r="J11" s="446"/>
      <c r="K11" s="446"/>
      <c r="L11" s="446"/>
      <c r="M11" s="446"/>
      <c r="N11" s="446"/>
    </row>
    <row r="12" spans="2:27" ht="30" customHeight="1">
      <c r="B12" s="466"/>
      <c r="C12" s="12" t="s">
        <v>34</v>
      </c>
      <c r="D12" s="190"/>
      <c r="E12" s="190"/>
      <c r="F12" s="190"/>
      <c r="G12" s="190"/>
      <c r="H12" s="190"/>
      <c r="I12" s="190"/>
      <c r="J12" s="190"/>
      <c r="K12" s="190"/>
      <c r="L12" s="190"/>
      <c r="M12" s="190"/>
      <c r="N12" s="190"/>
    </row>
    <row r="13" spans="2:27" ht="30" customHeight="1">
      <c r="B13" s="210" t="s">
        <v>203</v>
      </c>
      <c r="C13" s="192" t="s">
        <v>161</v>
      </c>
      <c r="D13" s="447" t="s">
        <v>338</v>
      </c>
      <c r="E13" s="447"/>
      <c r="F13" s="447"/>
      <c r="G13" s="447"/>
      <c r="H13" s="447"/>
      <c r="I13" s="447"/>
      <c r="J13" s="447"/>
      <c r="K13" s="447"/>
      <c r="L13" s="447"/>
      <c r="M13" s="447"/>
      <c r="N13" s="447"/>
    </row>
    <row r="14" spans="2:27" ht="30" customHeight="1">
      <c r="B14" s="210" t="s">
        <v>203</v>
      </c>
      <c r="C14" s="192" t="s">
        <v>162</v>
      </c>
      <c r="D14" s="280" t="s">
        <v>339</v>
      </c>
      <c r="E14" s="281"/>
      <c r="F14" s="281"/>
      <c r="G14" s="281"/>
      <c r="H14" s="281"/>
      <c r="I14" s="281"/>
      <c r="J14" s="281"/>
      <c r="K14" s="281"/>
      <c r="L14" s="281"/>
      <c r="M14" s="281"/>
      <c r="N14" s="281"/>
      <c r="P14" s="307" t="s">
        <v>326</v>
      </c>
    </row>
    <row r="15" spans="2:27" ht="54.75" customHeight="1">
      <c r="B15" s="214" t="s">
        <v>227</v>
      </c>
      <c r="C15" s="192" t="s">
        <v>164</v>
      </c>
      <c r="D15" s="447" t="s">
        <v>342</v>
      </c>
      <c r="E15" s="447"/>
      <c r="F15" s="447"/>
      <c r="G15" s="447"/>
      <c r="H15" s="447"/>
      <c r="I15" s="447"/>
      <c r="J15" s="447"/>
      <c r="K15" s="447"/>
      <c r="L15" s="447"/>
      <c r="M15" s="447"/>
      <c r="N15" s="281"/>
      <c r="P15" s="109" t="str">
        <f>VLOOKUP(Leistungsbild,$D$17:$P$30,13,FALSE)</f>
        <v>Technische Ausrüstung ALG 4, 5 und 6 (ELT)</v>
      </c>
    </row>
    <row r="16" spans="2:27" ht="86.25" hidden="1" customHeight="1" outlineLevel="1">
      <c r="C16" s="241"/>
      <c r="D16" s="282" t="s">
        <v>156</v>
      </c>
      <c r="E16" s="283"/>
      <c r="F16" s="458" t="s">
        <v>169</v>
      </c>
      <c r="G16" s="458"/>
      <c r="H16" s="458"/>
      <c r="I16" s="284"/>
      <c r="J16" s="284"/>
      <c r="K16" s="290" t="s">
        <v>176</v>
      </c>
      <c r="L16" s="283"/>
      <c r="M16" s="283"/>
      <c r="N16" s="283" t="s">
        <v>313</v>
      </c>
      <c r="P16" s="283" t="s">
        <v>314</v>
      </c>
    </row>
    <row r="17" spans="3:17" ht="75" hidden="1" customHeight="1" outlineLevel="1">
      <c r="C17" s="242" t="s">
        <v>181</v>
      </c>
      <c r="D17" s="291" t="s">
        <v>157</v>
      </c>
      <c r="E17" s="414" t="s">
        <v>177</v>
      </c>
      <c r="F17" s="414"/>
      <c r="G17" s="414"/>
      <c r="H17" s="414"/>
      <c r="I17" s="414"/>
      <c r="J17" s="414"/>
      <c r="K17" s="293" t="s">
        <v>293</v>
      </c>
      <c r="L17" s="299"/>
      <c r="M17" s="300"/>
      <c r="N17" s="292"/>
      <c r="O17" s="194"/>
      <c r="P17" s="297" t="s">
        <v>315</v>
      </c>
      <c r="Q17" s="194"/>
    </row>
    <row r="18" spans="3:17" ht="75" hidden="1" customHeight="1" outlineLevel="1">
      <c r="C18" s="243" t="s">
        <v>182</v>
      </c>
      <c r="D18" s="294" t="s">
        <v>172</v>
      </c>
      <c r="E18" s="380" t="s">
        <v>270</v>
      </c>
      <c r="F18" s="380"/>
      <c r="G18" s="380"/>
      <c r="H18" s="380"/>
      <c r="I18" s="380"/>
      <c r="J18" s="380"/>
      <c r="K18" s="296" t="s">
        <v>337</v>
      </c>
      <c r="L18" s="301"/>
      <c r="M18" s="302"/>
      <c r="N18" s="295"/>
      <c r="P18" s="298" t="s">
        <v>316</v>
      </c>
    </row>
    <row r="19" spans="3:17" ht="75" hidden="1" customHeight="1" outlineLevel="1">
      <c r="C19" s="272" t="s">
        <v>187</v>
      </c>
      <c r="D19" s="294" t="s">
        <v>158</v>
      </c>
      <c r="E19" s="380" t="s">
        <v>237</v>
      </c>
      <c r="F19" s="380"/>
      <c r="G19" s="380"/>
      <c r="H19" s="380"/>
      <c r="I19" s="380"/>
      <c r="J19" s="380"/>
      <c r="K19" s="296"/>
      <c r="L19" s="301"/>
      <c r="M19" s="302"/>
      <c r="N19" s="295"/>
      <c r="P19" s="298" t="s">
        <v>317</v>
      </c>
    </row>
    <row r="20" spans="3:17" ht="75" hidden="1" customHeight="1" outlineLevel="1">
      <c r="C20" s="272" t="s">
        <v>187</v>
      </c>
      <c r="D20" s="294" t="s">
        <v>159</v>
      </c>
      <c r="E20" s="380" t="s">
        <v>237</v>
      </c>
      <c r="F20" s="380"/>
      <c r="G20" s="380"/>
      <c r="H20" s="380"/>
      <c r="I20" s="380"/>
      <c r="J20" s="380"/>
      <c r="K20" s="296"/>
      <c r="L20" s="301"/>
      <c r="M20" s="302"/>
      <c r="N20" s="295"/>
      <c r="P20" s="298" t="s">
        <v>318</v>
      </c>
    </row>
    <row r="21" spans="3:17" ht="75" hidden="1" customHeight="1" outlineLevel="1">
      <c r="C21" s="272" t="s">
        <v>187</v>
      </c>
      <c r="D21" s="294" t="s">
        <v>160</v>
      </c>
      <c r="E21" s="380" t="s">
        <v>237</v>
      </c>
      <c r="F21" s="380"/>
      <c r="G21" s="380"/>
      <c r="H21" s="380"/>
      <c r="I21" s="380"/>
      <c r="J21" s="380"/>
      <c r="K21" s="296"/>
      <c r="L21" s="301"/>
      <c r="M21" s="302"/>
      <c r="N21" s="295"/>
      <c r="P21" s="298" t="s">
        <v>319</v>
      </c>
    </row>
    <row r="22" spans="3:17" ht="75" hidden="1" customHeight="1" outlineLevel="1">
      <c r="C22" s="245" t="s">
        <v>186</v>
      </c>
      <c r="D22" s="294" t="s">
        <v>342</v>
      </c>
      <c r="E22" s="380" t="s">
        <v>271</v>
      </c>
      <c r="F22" s="380"/>
      <c r="G22" s="380"/>
      <c r="H22" s="380"/>
      <c r="I22" s="380"/>
      <c r="J22" s="380"/>
      <c r="K22" s="296"/>
      <c r="L22" s="301"/>
      <c r="M22" s="302"/>
      <c r="N22" s="295"/>
      <c r="P22" s="298" t="s">
        <v>320</v>
      </c>
    </row>
    <row r="23" spans="3:17" ht="75" hidden="1" customHeight="1" outlineLevel="1">
      <c r="C23" s="246" t="s">
        <v>183</v>
      </c>
      <c r="D23" s="294" t="s">
        <v>173</v>
      </c>
      <c r="E23" s="380" t="s">
        <v>272</v>
      </c>
      <c r="F23" s="380"/>
      <c r="G23" s="380"/>
      <c r="H23" s="380"/>
      <c r="I23" s="380"/>
      <c r="J23" s="380"/>
      <c r="K23" s="296" t="s">
        <v>175</v>
      </c>
      <c r="L23" s="301"/>
      <c r="M23" s="302"/>
      <c r="N23" s="295"/>
      <c r="P23" s="298" t="s">
        <v>321</v>
      </c>
    </row>
    <row r="24" spans="3:17" ht="75" hidden="1" customHeight="1" outlineLevel="1">
      <c r="C24" s="247" t="s">
        <v>184</v>
      </c>
      <c r="D24" s="294" t="s">
        <v>174</v>
      </c>
      <c r="E24" s="380" t="s">
        <v>273</v>
      </c>
      <c r="F24" s="380"/>
      <c r="G24" s="380"/>
      <c r="H24" s="380"/>
      <c r="I24" s="380"/>
      <c r="J24" s="380"/>
      <c r="K24" s="296" t="s">
        <v>224</v>
      </c>
      <c r="L24" s="301"/>
      <c r="M24" s="303"/>
      <c r="N24" s="295"/>
      <c r="P24" s="298" t="s">
        <v>322</v>
      </c>
    </row>
    <row r="25" spans="3:17" ht="75" hidden="1" customHeight="1" outlineLevel="1">
      <c r="C25" s="248" t="s">
        <v>185</v>
      </c>
      <c r="D25" s="294" t="s">
        <v>243</v>
      </c>
      <c r="E25" s="380" t="s">
        <v>274</v>
      </c>
      <c r="F25" s="380"/>
      <c r="G25" s="380"/>
      <c r="H25" s="380"/>
      <c r="I25" s="380"/>
      <c r="J25" s="380"/>
      <c r="K25" s="304"/>
      <c r="L25" s="301"/>
      <c r="M25" s="302" t="s">
        <v>179</v>
      </c>
      <c r="N25" s="295"/>
      <c r="P25" s="298" t="s">
        <v>323</v>
      </c>
    </row>
    <row r="26" spans="3:17" ht="75" hidden="1" customHeight="1" outlineLevel="1">
      <c r="C26" s="244" t="s">
        <v>278</v>
      </c>
      <c r="D26" s="294" t="s">
        <v>275</v>
      </c>
      <c r="E26" s="380" t="s">
        <v>276</v>
      </c>
      <c r="F26" s="380"/>
      <c r="G26" s="380"/>
      <c r="H26" s="380"/>
      <c r="I26" s="380"/>
      <c r="J26" s="380"/>
      <c r="K26" s="296" t="s">
        <v>277</v>
      </c>
      <c r="L26" s="301"/>
      <c r="M26" s="302"/>
      <c r="N26" s="295"/>
      <c r="P26" s="298" t="s">
        <v>324</v>
      </c>
    </row>
    <row r="27" spans="3:17" ht="75" hidden="1" customHeight="1" outlineLevel="1">
      <c r="C27" s="273" t="s">
        <v>244</v>
      </c>
      <c r="D27" s="294" t="s">
        <v>244</v>
      </c>
      <c r="E27" s="380"/>
      <c r="F27" s="380"/>
      <c r="G27" s="380"/>
      <c r="H27" s="380"/>
      <c r="I27" s="380"/>
      <c r="J27" s="380"/>
      <c r="K27" s="296"/>
      <c r="L27" s="301"/>
      <c r="M27" s="302"/>
      <c r="N27" s="295"/>
      <c r="P27" s="298"/>
    </row>
    <row r="28" spans="3:17" ht="90.75" hidden="1" customHeight="1" outlineLevel="1">
      <c r="C28" s="248" t="s">
        <v>307</v>
      </c>
      <c r="D28" s="294" t="s">
        <v>308</v>
      </c>
      <c r="E28" s="380" t="s">
        <v>305</v>
      </c>
      <c r="F28" s="380"/>
      <c r="G28" s="380"/>
      <c r="H28" s="380"/>
      <c r="I28" s="380"/>
      <c r="J28" s="380"/>
      <c r="K28" s="296"/>
      <c r="L28" s="305"/>
      <c r="M28" s="302" t="s">
        <v>301</v>
      </c>
      <c r="N28" s="306" t="s">
        <v>306</v>
      </c>
      <c r="P28" s="298" t="s">
        <v>325</v>
      </c>
    </row>
    <row r="29" spans="3:17" ht="90.75" hidden="1" customHeight="1" outlineLevel="1">
      <c r="C29" s="286" t="s">
        <v>309</v>
      </c>
      <c r="D29" s="294" t="s">
        <v>310</v>
      </c>
      <c r="E29" s="380" t="s">
        <v>311</v>
      </c>
      <c r="F29" s="380"/>
      <c r="G29" s="380"/>
      <c r="H29" s="380"/>
      <c r="I29" s="380"/>
      <c r="J29" s="380"/>
      <c r="K29" s="296" t="s">
        <v>312</v>
      </c>
      <c r="L29" s="305"/>
      <c r="M29" s="302"/>
      <c r="N29" s="306" t="s">
        <v>306</v>
      </c>
      <c r="P29" s="298" t="s">
        <v>310</v>
      </c>
    </row>
    <row r="30" spans="3:17" ht="24" hidden="1" customHeight="1" outlineLevel="1">
      <c r="C30" s="1"/>
      <c r="D30" s="199"/>
      <c r="E30" s="199"/>
      <c r="F30" s="200"/>
      <c r="G30" s="199"/>
      <c r="H30" s="199"/>
      <c r="I30" s="199"/>
      <c r="J30" s="199"/>
      <c r="K30" s="199"/>
      <c r="L30" s="199"/>
      <c r="M30" s="199"/>
      <c r="N30" s="199"/>
    </row>
    <row r="31" spans="3:17" ht="30" customHeight="1" collapsed="1">
      <c r="C31" s="192" t="s">
        <v>163</v>
      </c>
      <c r="D31" s="447" t="s">
        <v>340</v>
      </c>
      <c r="E31" s="447"/>
      <c r="F31" s="447"/>
      <c r="G31" s="447"/>
      <c r="H31" s="447"/>
      <c r="I31" s="447"/>
      <c r="J31" s="447"/>
      <c r="K31" s="447"/>
      <c r="L31" s="447"/>
      <c r="M31" s="447"/>
      <c r="N31" s="447"/>
    </row>
    <row r="32" spans="3:17" ht="45" customHeight="1">
      <c r="C32" s="192" t="s">
        <v>35</v>
      </c>
      <c r="D32" s="383" t="s">
        <v>102</v>
      </c>
      <c r="E32" s="383"/>
      <c r="F32" s="383"/>
      <c r="G32" s="383"/>
      <c r="H32" s="383"/>
      <c r="I32" s="383"/>
      <c r="J32" s="383"/>
      <c r="K32" s="383"/>
      <c r="L32" s="383"/>
      <c r="M32" s="383"/>
      <c r="N32" s="383"/>
      <c r="O32" s="159"/>
      <c r="P32" s="230"/>
      <c r="Q32" s="159"/>
    </row>
    <row r="33" spans="3:27" ht="24" customHeight="1">
      <c r="C33" s="452" t="s">
        <v>165</v>
      </c>
      <c r="D33" s="383" t="s">
        <v>304</v>
      </c>
      <c r="E33" s="443"/>
      <c r="F33" s="443"/>
      <c r="G33" s="443"/>
      <c r="H33" s="443"/>
      <c r="I33" s="443"/>
      <c r="J33" s="443"/>
      <c r="K33" s="443"/>
      <c r="L33" s="443"/>
      <c r="M33" s="443"/>
      <c r="N33" s="443"/>
    </row>
    <row r="34" spans="3:27" ht="24" customHeight="1">
      <c r="C34" s="452"/>
      <c r="D34" s="383" t="s">
        <v>302</v>
      </c>
      <c r="E34" s="443"/>
      <c r="F34" s="443"/>
      <c r="G34" s="443"/>
      <c r="H34" s="443"/>
      <c r="I34" s="443"/>
      <c r="J34" s="443"/>
      <c r="K34" s="443"/>
      <c r="L34" s="443"/>
      <c r="M34" s="443"/>
      <c r="N34" s="443"/>
    </row>
    <row r="35" spans="3:27" ht="24" customHeight="1">
      <c r="C35" s="452"/>
      <c r="D35" s="443" t="s">
        <v>303</v>
      </c>
      <c r="E35" s="443"/>
      <c r="F35" s="443"/>
      <c r="G35" s="443"/>
      <c r="H35" s="443"/>
      <c r="I35" s="443"/>
      <c r="J35" s="443"/>
      <c r="K35" s="443"/>
      <c r="L35" s="443"/>
      <c r="M35" s="443"/>
      <c r="N35" s="443"/>
    </row>
    <row r="36" spans="3:27" ht="24" customHeight="1" thickBot="1">
      <c r="C36" s="14"/>
      <c r="D36" s="15"/>
      <c r="E36" s="15"/>
      <c r="F36" s="14"/>
      <c r="G36" s="15"/>
      <c r="H36" s="15"/>
      <c r="I36" s="15"/>
      <c r="J36" s="15"/>
      <c r="K36" s="15"/>
      <c r="L36" s="15"/>
      <c r="M36" s="15"/>
      <c r="N36" s="15"/>
    </row>
    <row r="37" spans="3:27" ht="24" customHeight="1">
      <c r="C37" s="56"/>
      <c r="D37" s="469" t="str">
        <f>CONCATENATE("Einreichungsfrist für ",IF($P$8="VVmitT","den Teilnahmeantrag mit Anlagen","den Eignungsnachweis und die Angebotsunterlagen"),": siehe Auftragsbekanntmachungstext")</f>
        <v>Einreichungsfrist für den Eignungsnachweis und die Angebotsunterlagen: siehe Auftragsbekanntmachungstext</v>
      </c>
      <c r="E37" s="470"/>
      <c r="F37" s="470"/>
      <c r="G37" s="470"/>
      <c r="H37" s="470"/>
      <c r="I37" s="470"/>
      <c r="J37" s="470"/>
      <c r="K37" s="470"/>
      <c r="L37" s="470"/>
      <c r="M37" s="470"/>
      <c r="N37" s="471"/>
    </row>
    <row r="38" spans="3:27" ht="24" customHeight="1" thickBot="1">
      <c r="C38" s="57"/>
      <c r="D38" s="463" t="s">
        <v>53</v>
      </c>
      <c r="E38" s="464"/>
      <c r="F38" s="464"/>
      <c r="G38" s="464"/>
      <c r="H38" s="464"/>
      <c r="I38" s="464"/>
      <c r="J38" s="464"/>
      <c r="K38" s="464"/>
      <c r="L38" s="464"/>
      <c r="M38" s="464"/>
      <c r="N38" s="465"/>
    </row>
    <row r="39" spans="3:27" ht="24" customHeight="1">
      <c r="C39" s="14"/>
      <c r="D39" s="15"/>
      <c r="E39" s="15"/>
      <c r="F39" s="14"/>
      <c r="G39" s="15"/>
      <c r="H39" s="15"/>
      <c r="I39" s="15"/>
      <c r="J39" s="15"/>
      <c r="K39" s="15"/>
      <c r="L39" s="15"/>
      <c r="M39" s="15"/>
      <c r="N39" s="15"/>
    </row>
    <row r="40" spans="3:27" ht="30" customHeight="1">
      <c r="C40" s="450" t="str">
        <f>CONCATENATE("Hinweise für ",IF($P$8="VVmitT","die Bewerbung: ","das Angebot"))</f>
        <v>Hinweise für das Angebot</v>
      </c>
      <c r="D40" s="451"/>
      <c r="E40" s="451"/>
      <c r="F40" s="451"/>
      <c r="G40" s="451"/>
      <c r="H40" s="451"/>
      <c r="I40" s="451"/>
      <c r="J40" s="451"/>
      <c r="K40" s="451"/>
      <c r="L40" s="451"/>
      <c r="M40" s="451"/>
      <c r="N40" s="451"/>
    </row>
    <row r="41" spans="3:27" ht="30" customHeight="1">
      <c r="C41" s="16" t="s">
        <v>1</v>
      </c>
      <c r="D41" s="443" t="s">
        <v>36</v>
      </c>
      <c r="E41" s="443"/>
      <c r="F41" s="443"/>
      <c r="G41" s="443"/>
      <c r="H41" s="443"/>
      <c r="I41" s="443"/>
      <c r="J41" s="443"/>
      <c r="K41" s="443"/>
      <c r="L41" s="443"/>
      <c r="M41" s="443"/>
      <c r="N41" s="443"/>
    </row>
    <row r="42" spans="3:27" ht="48" customHeight="1">
      <c r="C42" s="16" t="s">
        <v>1</v>
      </c>
      <c r="D42" s="355" t="str">
        <f>IF($P$8="VVmitT","Eine Bewerbung ist als Einzelbewerber, als Bewerbergemeinschaft (BIEGE) oder auch mit der Vergabe von Unteraufträgen möglich.","Eine Teilnahme am Verfahren ist als Einzelbieter, als Bietergemeinschaft (BIEGE) oder auch mit der Vergabe von Unteraufträgen möglich.")</f>
        <v>Eine Teilnahme am Verfahren ist als Einzelbieter, als Bietergemeinschaft (BIEGE) oder auch mit der Vergabe von Unteraufträgen möglich.</v>
      </c>
      <c r="E42" s="355"/>
      <c r="F42" s="355"/>
      <c r="G42" s="355"/>
      <c r="H42" s="355"/>
      <c r="I42" s="355"/>
      <c r="J42" s="355"/>
      <c r="K42" s="355"/>
      <c r="L42" s="355"/>
      <c r="M42" s="355"/>
      <c r="N42" s="355"/>
      <c r="Q42" s="191"/>
      <c r="R42" s="191"/>
      <c r="S42" s="191"/>
      <c r="T42" s="191"/>
      <c r="U42" s="191"/>
      <c r="V42" s="191"/>
      <c r="W42" s="191"/>
      <c r="X42" s="191"/>
      <c r="Y42" s="191"/>
      <c r="Z42" s="191"/>
      <c r="AA42" s="191"/>
    </row>
    <row r="43" spans="3:27" ht="48" customHeight="1">
      <c r="C43" s="16" t="s">
        <v>1</v>
      </c>
      <c r="D43" s="355" t="str">
        <f>CONCATENATE(IF($P$8="VVmitT","Alle Bewerberbungsunterlagen ","Der Eignungsnachweis und die Angebotsunterlagen "), "sind ausschließlich über den verschlüsselten (Angebots-)Bereich der Vergabeplattform einzureichen.")</f>
        <v>Der Eignungsnachweis und die Angebotsunterlagen sind ausschließlich über den verschlüsselten (Angebots-)Bereich der Vergabeplattform einzureichen.</v>
      </c>
      <c r="E43" s="355"/>
      <c r="F43" s="355"/>
      <c r="G43" s="355"/>
      <c r="H43" s="355"/>
      <c r="I43" s="355"/>
      <c r="J43" s="355"/>
      <c r="K43" s="355"/>
      <c r="L43" s="355"/>
      <c r="M43" s="355"/>
      <c r="N43" s="355"/>
    </row>
    <row r="44" spans="3:27" ht="48" customHeight="1">
      <c r="C44" s="16" t="s">
        <v>1</v>
      </c>
      <c r="D44" s="355" t="str">
        <f>CONCATENATE("Der ausgefüllte ",IF($P$8="VVmitT","Teilnahmeantrag ist ","Eignungsnachweis und die Angebotsunterlagen sind "),"formgerecht und mit den geforderten Nachweisen, Erklärungen und Anlagen zwingend innerhalb der ",IF($P$8="VVmitT","Bewerbungsfrist ","Angebotsfrist "),"ausschließlich verschlüsselt elektronisch in Textform")</f>
        <v>Der ausgefüllte Eignungsnachweis und die Angebotsunterlagen sind formgerecht und mit den geforderten Nachweisen, Erklärungen und Anlagen zwingend innerhalb der Angebotsfrist ausschließlich verschlüsselt elektronisch in Textform</v>
      </c>
      <c r="E44" s="355"/>
      <c r="F44" s="355"/>
      <c r="G44" s="355"/>
      <c r="H44" s="355"/>
      <c r="I44" s="355"/>
      <c r="J44" s="355"/>
      <c r="K44" s="355"/>
      <c r="L44" s="355"/>
      <c r="M44" s="355"/>
      <c r="N44" s="355"/>
      <c r="Q44" s="355"/>
      <c r="R44" s="355"/>
      <c r="S44" s="355"/>
      <c r="T44" s="355"/>
      <c r="U44" s="355"/>
      <c r="V44" s="355"/>
      <c r="W44" s="355"/>
      <c r="X44" s="355"/>
      <c r="Y44" s="355"/>
      <c r="Z44" s="355"/>
      <c r="AA44" s="355"/>
    </row>
    <row r="45" spans="3:27" ht="30" customHeight="1">
      <c r="C45" s="16"/>
      <c r="D45" s="357" t="s">
        <v>284</v>
      </c>
      <c r="E45" s="357"/>
      <c r="F45" s="357"/>
      <c r="G45" s="357"/>
      <c r="H45" s="357"/>
      <c r="I45" s="357"/>
      <c r="J45" s="357"/>
      <c r="K45" s="357"/>
      <c r="L45" s="357"/>
      <c r="M45" s="357"/>
      <c r="N45" s="357"/>
      <c r="Q45" s="356"/>
      <c r="R45" s="356"/>
      <c r="S45" s="356"/>
      <c r="T45" s="356"/>
      <c r="U45" s="356"/>
      <c r="V45" s="356"/>
      <c r="W45" s="356"/>
      <c r="X45" s="356"/>
      <c r="Y45" s="356"/>
      <c r="Z45" s="356"/>
      <c r="AA45" s="356"/>
    </row>
    <row r="46" spans="3:27" ht="30" customHeight="1">
      <c r="C46" s="16" t="s">
        <v>1</v>
      </c>
      <c r="D46" s="355" t="str">
        <f>CONCATENATE(IF($P$8="VVmitT","Der Teilnahmeantrag ","Der Eignungsnachweis "),"(dieses Formular) ist zwingend ausschließlich ")</f>
        <v xml:space="preserve">Der Eignungsnachweis (dieses Formular) ist zwingend ausschließlich </v>
      </c>
      <c r="E46" s="355"/>
      <c r="F46" s="355"/>
      <c r="G46" s="355"/>
      <c r="H46" s="357" t="s">
        <v>285</v>
      </c>
      <c r="I46" s="357"/>
      <c r="J46" s="357"/>
      <c r="K46" s="357"/>
      <c r="L46" s="357"/>
      <c r="M46" s="357"/>
      <c r="N46" s="357"/>
      <c r="Q46" s="191"/>
      <c r="R46" s="191"/>
      <c r="S46" s="191"/>
      <c r="T46" s="191"/>
      <c r="U46" s="191"/>
      <c r="V46" s="191"/>
      <c r="W46" s="191"/>
      <c r="X46" s="191"/>
      <c r="Y46" s="191"/>
      <c r="Z46" s="191"/>
      <c r="AA46" s="191"/>
    </row>
    <row r="47" spans="3:27" ht="30" customHeight="1">
      <c r="C47" s="16" t="s">
        <v>1</v>
      </c>
      <c r="D47" s="355" t="str">
        <f>CONCATENATE(IF($P$8="VVmitT","Die geforderten Nachweise, Erklärungen und Anlagen ","Die geforderten Nachweise, Erklärungen und Anlagen sowie die Angebotsunterlagen "),"sind als pdf-Datei einzureichen.")</f>
        <v>Die geforderten Nachweise, Erklärungen und Anlagen sowie die Angebotsunterlagen sind als pdf-Datei einzureichen.</v>
      </c>
      <c r="E47" s="355"/>
      <c r="F47" s="355"/>
      <c r="G47" s="355"/>
      <c r="H47" s="355"/>
      <c r="I47" s="355"/>
      <c r="J47" s="355"/>
      <c r="K47" s="355"/>
      <c r="L47" s="355"/>
      <c r="M47" s="355"/>
      <c r="N47" s="355"/>
      <c r="Q47" s="191"/>
      <c r="R47" s="191"/>
      <c r="S47" s="191"/>
      <c r="T47" s="191"/>
      <c r="U47" s="191"/>
      <c r="V47" s="191"/>
      <c r="W47" s="191"/>
      <c r="X47" s="191"/>
      <c r="Y47" s="191"/>
      <c r="Z47" s="191"/>
      <c r="AA47" s="191"/>
    </row>
    <row r="48" spans="3:27" ht="47.25" customHeight="1">
      <c r="C48" s="16" t="s">
        <v>1</v>
      </c>
      <c r="D48" s="355" t="str">
        <f>CONCATENATE("Einreichungen des ",IF($P$8="VVmitT","Teilnahmantrages und der Bewerbungsunterlagen ","Eignungsnachweises und des Angebotes "),"über das Kommunikationstool / Bietermitteilungen oder per E-Mail sind nicht zulässig.")</f>
        <v>Einreichungen des Eignungsnachweises und des Angebotes über das Kommunikationstool / Bietermitteilungen oder per E-Mail sind nicht zulässig.</v>
      </c>
      <c r="E48" s="355"/>
      <c r="F48" s="355"/>
      <c r="G48" s="355"/>
      <c r="H48" s="355"/>
      <c r="I48" s="355"/>
      <c r="J48" s="355"/>
      <c r="K48" s="355"/>
      <c r="L48" s="355"/>
      <c r="M48" s="355"/>
      <c r="N48" s="355"/>
      <c r="Q48" s="191"/>
      <c r="R48" s="191"/>
      <c r="S48" s="191"/>
      <c r="T48" s="191"/>
      <c r="U48" s="191"/>
      <c r="V48" s="191"/>
      <c r="W48" s="191"/>
      <c r="X48" s="191"/>
      <c r="Y48" s="191"/>
      <c r="Z48" s="191"/>
      <c r="AA48" s="191"/>
    </row>
    <row r="49" spans="2:27" ht="46.5" customHeight="1">
      <c r="C49" s="16" t="s">
        <v>1</v>
      </c>
      <c r="D49" s="355" t="str">
        <f>CONCATENATE(IF($P$8="VVmitT","Teilnahmeunterlagen und Angebote","Eignungsnachweise und Angebote "),", die nicht form- bzw. nicht fristgerecht eingegangen sind, werden ausgeschlossen, es sei denn, der ",IF($P$8="VVmitT","Bewerber ","Bieter "),"hat dies nicht zu vertreten.")</f>
        <v>Eignungsnachweise und Angebote , die nicht form- bzw. nicht fristgerecht eingegangen sind, werden ausgeschlossen, es sei denn, der Bieter hat dies nicht zu vertreten.</v>
      </c>
      <c r="E49" s="355"/>
      <c r="F49" s="355"/>
      <c r="G49" s="355"/>
      <c r="H49" s="355"/>
      <c r="I49" s="355"/>
      <c r="J49" s="355"/>
      <c r="K49" s="355"/>
      <c r="L49" s="355"/>
      <c r="M49" s="355"/>
      <c r="N49" s="355"/>
      <c r="Q49" s="191"/>
      <c r="R49" s="191"/>
      <c r="S49" s="191"/>
      <c r="T49" s="191"/>
      <c r="U49" s="191"/>
      <c r="V49" s="191"/>
      <c r="W49" s="191"/>
      <c r="X49" s="191"/>
      <c r="Y49" s="191"/>
      <c r="Z49" s="191"/>
      <c r="AA49" s="191"/>
    </row>
    <row r="50" spans="2:27" ht="70.150000000000006" customHeight="1">
      <c r="C50" s="16" t="s">
        <v>1</v>
      </c>
      <c r="D50" s="383" t="str">
        <f>CONCATENATE(IF($P$8="VVmitT","Mit dem Teilnahmeantrag ist von allen Mitgliedern eine Erklärung (Erklärung Bewerber / Bewerbergemeinschaft) ","Mit dem Eignungsnachweis ist von allen Mitgliedern eine Erklärung (Erklärung Bieter / Bietergemeinschaft) "),"abzugeben, in der alle Mitglieder aufgeführt sind und der bevollmächtigte Vertreter für den Abschluss und die Durchführung des Vertrags benannt ist (Teil 0 ",(IF($P$8="VVmitT","im Teilnahmeantrag).","im Eignungsnachweis).")))</f>
        <v>Mit dem Eignungsnachweis ist von allen Mitgliedern eine Erklärung (Erklärung Bieter / Bietergemeinschaft) abzugeben, in der alle Mitglieder aufgeführt sind und der bevollmächtigte Vertreter für den Abschluss und die Durchführung des Vertrags benannt ist (Teil 0 im Eignungsnachweis).</v>
      </c>
      <c r="E50" s="383"/>
      <c r="F50" s="383"/>
      <c r="G50" s="383"/>
      <c r="H50" s="383"/>
      <c r="I50" s="383"/>
      <c r="J50" s="383"/>
      <c r="K50" s="383"/>
      <c r="L50" s="383"/>
      <c r="M50" s="383"/>
      <c r="N50" s="383"/>
    </row>
    <row r="51" spans="2:27" ht="48" customHeight="1">
      <c r="C51" s="16" t="s">
        <v>1</v>
      </c>
      <c r="D51" s="383" t="str">
        <f>CONCATENATE(IF($P$8="VVmitT","Mehrfachbewerbungen einzelner Mitglieder einer Bewerbergemeinschaft sind unzulässig und führen zur Nichtberücksichtigung sämtlicher betroffener Bewerbergemeinschaften im weiteren Verfahren. ","Mehrfacheinreichungen einzelner Mitglieder einer Bietergemeinschaft sind unzulässig und führen zur Nichtberücksichtigung sämtlicher betroffener Bietergemeinschaften im weiteren Verfahren. "))</f>
        <v xml:space="preserve">Mehrfacheinreichungen einzelner Mitglieder einer Bietergemeinschaft sind unzulässig und führen zur Nichtberücksichtigung sämtlicher betroffener Bietergemeinschaften im weiteren Verfahren. </v>
      </c>
      <c r="E51" s="383"/>
      <c r="F51" s="383"/>
      <c r="G51" s="383"/>
      <c r="H51" s="383"/>
      <c r="I51" s="383"/>
      <c r="J51" s="383"/>
      <c r="K51" s="383"/>
      <c r="L51" s="383"/>
      <c r="M51" s="383"/>
      <c r="N51" s="383"/>
    </row>
    <row r="52" spans="2:27" ht="48" customHeight="1">
      <c r="C52" s="16"/>
      <c r="D52" s="383" t="str">
        <f>IF($P$8="VVmitT","Mehrfachbewerbungen sind auch Bewerbungen unterschiedlicher Niederlassungen eines Bewerberbüros, sowie mehrerer Mitglieder ständiger Büro- und Arbeitsgemeinschaften.","Mehrfacheinreichungen sind auch Einreichungen unterschiedlicher Niederlassungen eines Bieterbüros sowie mehrerer Mitglieder ständiger Büro- und Arbeitsgemeinschaften.")</f>
        <v>Mehrfacheinreichungen sind auch Einreichungen unterschiedlicher Niederlassungen eines Bieterbüros sowie mehrerer Mitglieder ständiger Büro- und Arbeitsgemeinschaften.</v>
      </c>
      <c r="E52" s="383"/>
      <c r="F52" s="383"/>
      <c r="G52" s="383"/>
      <c r="H52" s="383"/>
      <c r="I52" s="383"/>
      <c r="J52" s="383"/>
      <c r="K52" s="383"/>
      <c r="L52" s="383"/>
      <c r="M52" s="383"/>
      <c r="N52" s="383"/>
    </row>
    <row r="53" spans="2:27" ht="48" customHeight="1">
      <c r="C53" s="16" t="s">
        <v>1</v>
      </c>
      <c r="D53" s="383" t="str">
        <f>CONCATENATE("Geforderte Nachweise sind in Kopie, nicht deutschsprachige Nachweise in einer beglaubigten Übersetzung, ",IF($P$8="VVmitT","der Bewerbung ","dem Angebot "),"beizulegen gem. Verzeichnis der Anlagen (Teil 5 ",(IF($P$8="VVmitT","des Teilnahmeantrages).","des Eignungsnachweises).")))</f>
        <v>Geforderte Nachweise sind in Kopie, nicht deutschsprachige Nachweise in einer beglaubigten Übersetzung, dem Angebot beizulegen gem. Verzeichnis der Anlagen (Teil 5 des Eignungsnachweises).</v>
      </c>
      <c r="E53" s="383"/>
      <c r="F53" s="383"/>
      <c r="G53" s="383"/>
      <c r="H53" s="383"/>
      <c r="I53" s="383"/>
      <c r="J53" s="383"/>
      <c r="K53" s="383"/>
      <c r="L53" s="383"/>
      <c r="M53" s="383"/>
      <c r="N53" s="383"/>
    </row>
    <row r="54" spans="2:27" ht="48" customHeight="1">
      <c r="C54" s="16" t="s">
        <v>1</v>
      </c>
      <c r="D54" s="383" t="str">
        <f>CONCATENATE("Während der ",IF($P$8="VVmitT","Bewerbungsphase ","Angebotsphase "),"sind Rückfragen ausschließlich elektronisch über das Kommunikationstool /Bietermitteilungen der Vergabeplattform einzureichen.")</f>
        <v>Während der Angebotsphase sind Rückfragen ausschließlich elektronisch über das Kommunikationstool /Bietermitteilungen der Vergabeplattform einzureichen.</v>
      </c>
      <c r="E54" s="383"/>
      <c r="F54" s="383"/>
      <c r="G54" s="383"/>
      <c r="H54" s="383"/>
      <c r="I54" s="383"/>
      <c r="J54" s="383"/>
      <c r="K54" s="383"/>
      <c r="L54" s="383"/>
      <c r="M54" s="383"/>
      <c r="N54" s="383"/>
    </row>
    <row r="55" spans="2:27" ht="48" customHeight="1">
      <c r="C55" s="16"/>
      <c r="D55" s="157"/>
      <c r="E55" s="157"/>
      <c r="F55" s="157"/>
      <c r="G55" s="157"/>
      <c r="H55" s="157"/>
      <c r="I55" s="157"/>
      <c r="J55" s="157"/>
      <c r="K55" s="157"/>
      <c r="L55" s="157"/>
      <c r="M55" s="157"/>
      <c r="N55" s="157"/>
    </row>
    <row r="56" spans="2:27" s="160" customFormat="1" ht="48" customHeight="1">
      <c r="B56" s="189"/>
      <c r="C56" s="155" t="s">
        <v>37</v>
      </c>
      <c r="D56" s="12"/>
      <c r="E56" s="13"/>
      <c r="F56" s="13"/>
      <c r="G56" s="13"/>
      <c r="H56" s="13"/>
      <c r="I56" s="13"/>
      <c r="J56" s="13"/>
      <c r="K56" s="13"/>
      <c r="L56" s="13"/>
      <c r="M56" s="13"/>
      <c r="N56" s="13"/>
      <c r="P56" s="228"/>
    </row>
    <row r="57" spans="2:27" s="160" customFormat="1" ht="48" customHeight="1">
      <c r="B57" s="189"/>
      <c r="C57" s="161" t="s">
        <v>57</v>
      </c>
      <c r="D57" s="197" t="str">
        <f>IF($P$8="VVmitT","Erklärung des Bewerbers / der Bewerbergemeinschaft ","Erklärung des Bieters / der Bietergemeinschaft ")</f>
        <v xml:space="preserve">Erklärung des Bieters / der Bietergemeinschaft </v>
      </c>
      <c r="E57" s="197"/>
      <c r="F57" s="197"/>
      <c r="G57" s="197"/>
      <c r="H57" s="197"/>
      <c r="I57" s="197"/>
      <c r="J57" s="197"/>
      <c r="K57" s="197"/>
      <c r="L57" s="197"/>
      <c r="M57" s="197"/>
      <c r="N57" s="197"/>
      <c r="P57" s="253"/>
      <c r="Q57" s="254"/>
      <c r="R57" s="254"/>
      <c r="S57" s="254"/>
      <c r="T57" s="254"/>
      <c r="U57" s="254"/>
      <c r="V57" s="254"/>
      <c r="W57" s="254"/>
      <c r="X57" s="254"/>
      <c r="Y57" s="254"/>
      <c r="Z57" s="254"/>
    </row>
    <row r="58" spans="2:27" s="160" customFormat="1" ht="24" customHeight="1">
      <c r="B58" s="189"/>
      <c r="C58" s="17" t="s">
        <v>38</v>
      </c>
      <c r="D58" s="442" t="str">
        <f>CONCATENATE("Angaben des ",IF($P$8="VVmitT","Bewerbers","Bieters"))</f>
        <v>Angaben des Bieters</v>
      </c>
      <c r="E58" s="442"/>
      <c r="F58" s="442"/>
      <c r="G58" s="442"/>
      <c r="H58" s="442"/>
      <c r="I58" s="442"/>
      <c r="J58" s="442"/>
      <c r="K58" s="442"/>
      <c r="L58" s="442"/>
      <c r="M58" s="442"/>
      <c r="N58" s="442"/>
      <c r="P58" s="228"/>
    </row>
    <row r="59" spans="2:27" s="160" customFormat="1" ht="24" customHeight="1">
      <c r="B59" s="189"/>
      <c r="C59" s="196"/>
      <c r="D59" s="444" t="str">
        <f>CONCATENATE(IF($P$8="VVmitT","(bei Bewerber","(bei Bieter"),"gemeinschaften von jedem BIEGE-Partner auszufüllen - Mitglied Nr. 1 &gt;Teil 1a), Mitglied Nr. 2 &gt;Teil 1 b)")</f>
        <v>(bei Bietergemeinschaften von jedem BIEGE-Partner auszufüllen - Mitglied Nr. 1 &gt;Teil 1a), Mitglied Nr. 2 &gt;Teil 1 b)</v>
      </c>
      <c r="E59" s="444"/>
      <c r="F59" s="444"/>
      <c r="G59" s="444"/>
      <c r="H59" s="444"/>
      <c r="I59" s="444"/>
      <c r="J59" s="444"/>
      <c r="K59" s="444"/>
      <c r="L59" s="444"/>
      <c r="M59" s="444"/>
      <c r="N59" s="444"/>
      <c r="P59" s="228"/>
    </row>
    <row r="60" spans="2:27" s="160" customFormat="1" ht="24" customHeight="1">
      <c r="B60" s="189"/>
      <c r="C60" s="17" t="s">
        <v>39</v>
      </c>
      <c r="D60" s="442" t="str">
        <f>CONCATENATE(IF($P$8="VVmitT","Angaben des Bewerbers / der Bewerbergemeinschaft ","Angaben des Bieters / der Bietergemeinschaft "),"zur wirtschaftlichen und finanziellen Leistungsfähigkeit")</f>
        <v>Angaben des Bieters / der Bietergemeinschaft zur wirtschaftlichen und finanziellen Leistungsfähigkeit</v>
      </c>
      <c r="E60" s="442"/>
      <c r="F60" s="442"/>
      <c r="G60" s="442"/>
      <c r="H60" s="442"/>
      <c r="I60" s="442"/>
      <c r="J60" s="442"/>
      <c r="K60" s="442"/>
      <c r="L60" s="442"/>
      <c r="M60" s="442"/>
      <c r="N60" s="442"/>
      <c r="P60" s="228"/>
    </row>
    <row r="61" spans="2:27" s="160" customFormat="1" ht="24" customHeight="1">
      <c r="B61" s="189"/>
      <c r="C61" s="196"/>
      <c r="D61" s="444" t="str">
        <f>CONCATENATE(IF($P$8="VVmitT","(bei Bewerber","(bei Bieter"),"gemeinschaften ist dieser Teil gemeinschaftlich 1x auszufüllen)")</f>
        <v>(bei Bietergemeinschaften ist dieser Teil gemeinschaftlich 1x auszufüllen)</v>
      </c>
      <c r="E61" s="444"/>
      <c r="F61" s="444"/>
      <c r="G61" s="444"/>
      <c r="H61" s="444"/>
      <c r="I61" s="444"/>
      <c r="J61" s="444"/>
      <c r="K61" s="444"/>
      <c r="L61" s="444"/>
      <c r="M61" s="444"/>
      <c r="N61" s="444"/>
      <c r="P61" s="228"/>
    </row>
    <row r="62" spans="2:27" s="160" customFormat="1" ht="24" customHeight="1">
      <c r="B62" s="189"/>
      <c r="C62" s="17" t="s">
        <v>40</v>
      </c>
      <c r="D62" s="442" t="str">
        <f>CONCATENATE(IF($P$8="VVmitT","Angaben des Bewerbers / der Bewerbergemeinschaft ","Angaben des Bieters / der Bietergemeinschaft "),"zur technischen und beruflichen Leistungsfähigkeit")</f>
        <v>Angaben des Bieters / der Bietergemeinschaft zur technischen und beruflichen Leistungsfähigkeit</v>
      </c>
      <c r="E62" s="442"/>
      <c r="F62" s="442"/>
      <c r="G62" s="442"/>
      <c r="H62" s="442"/>
      <c r="I62" s="442"/>
      <c r="J62" s="442"/>
      <c r="K62" s="442"/>
      <c r="L62" s="442"/>
      <c r="M62" s="442"/>
      <c r="N62" s="442"/>
      <c r="P62" s="228"/>
    </row>
    <row r="63" spans="2:27" s="160" customFormat="1" ht="24" customHeight="1">
      <c r="B63" s="189"/>
      <c r="C63" s="196"/>
      <c r="D63" s="444" t="str">
        <f>CONCATENATE(IF($P$8="VVmitT","(bei Bewerber","(bei Bieter"),"gemeinschaften ist dieser Teil gemeinschaftlich 1x auszufüllen)")</f>
        <v>(bei Bietergemeinschaften ist dieser Teil gemeinschaftlich 1x auszufüllen)</v>
      </c>
      <c r="E63" s="444"/>
      <c r="F63" s="444"/>
      <c r="G63" s="444"/>
      <c r="H63" s="444"/>
      <c r="I63" s="444"/>
      <c r="J63" s="444"/>
      <c r="K63" s="444"/>
      <c r="L63" s="444"/>
      <c r="M63" s="444"/>
      <c r="N63" s="444"/>
      <c r="P63" s="228"/>
    </row>
    <row r="64" spans="2:27" s="160" customFormat="1" ht="48" customHeight="1">
      <c r="B64" s="189"/>
      <c r="C64" s="50" t="s">
        <v>41</v>
      </c>
      <c r="D64" s="385" t="s">
        <v>92</v>
      </c>
      <c r="E64" s="385"/>
      <c r="F64" s="385"/>
      <c r="G64" s="385"/>
      <c r="H64" s="385"/>
      <c r="I64" s="385"/>
      <c r="J64" s="385"/>
      <c r="K64" s="385"/>
      <c r="L64" s="385"/>
      <c r="M64" s="385"/>
      <c r="N64" s="385"/>
      <c r="P64" s="228"/>
    </row>
    <row r="65" spans="2:19" s="160" customFormat="1" ht="48" customHeight="1">
      <c r="B65" s="189"/>
      <c r="C65" s="168" t="s">
        <v>80</v>
      </c>
      <c r="D65" s="431" t="str">
        <f>CONCATENATE(IF($P$8="VVmitT","Verzeichnis aller vom Bewerber / der Bewerbergemeinschaft beigelegten Anlagen","Verzeichnis aller vom Bieter / der Bietergemeinschaft beigelegten Anlagen"))</f>
        <v>Verzeichnis aller vom Bieter / der Bietergemeinschaft beigelegten Anlagen</v>
      </c>
      <c r="E65" s="431"/>
      <c r="F65" s="431"/>
      <c r="G65" s="431"/>
      <c r="H65" s="431"/>
      <c r="I65" s="431"/>
      <c r="J65" s="431"/>
      <c r="K65" s="431"/>
      <c r="L65" s="431"/>
      <c r="M65" s="431"/>
      <c r="N65" s="431"/>
      <c r="P65" s="228"/>
    </row>
    <row r="66" spans="2:19" ht="48" customHeight="1">
      <c r="C66" s="10" t="str">
        <f>IF($P$8="VVmitT","Teil 0 - Erklärung des Bewerbers / der Bewerbergemeinschaft","Teil 0 - Erklärung des Bieters / der Bietergemeinschaft")</f>
        <v>Teil 0 - Erklärung des Bieters / der Bietergemeinschaft</v>
      </c>
      <c r="D66" s="8"/>
      <c r="E66" s="6"/>
      <c r="F66" s="9"/>
      <c r="G66" s="9"/>
      <c r="H66" s="9"/>
      <c r="I66" s="9"/>
      <c r="J66" s="9"/>
      <c r="K66" s="9"/>
      <c r="L66" s="9"/>
      <c r="M66" s="9"/>
      <c r="N66" s="9"/>
    </row>
    <row r="67" spans="2:19" ht="24" customHeight="1">
      <c r="C67" s="329" t="str">
        <f>IF($P$8="VVmitT","a) Einzelbewerber bzw. Mitglied Nr. 1 der Bewerbergemeinschaft","a) Einzelbieter bzw. Mitglied Nr. 1 der Bietergemeinschaft")</f>
        <v>a) Einzelbieter bzw. Mitglied Nr. 1 der Bietergemeinschaft</v>
      </c>
      <c r="D67" s="329"/>
      <c r="E67" s="6"/>
      <c r="F67" s="9"/>
      <c r="G67" s="9"/>
      <c r="H67" s="9"/>
      <c r="I67" s="9"/>
      <c r="J67" s="9"/>
      <c r="K67" s="9"/>
      <c r="L67" s="9"/>
      <c r="M67" s="9"/>
      <c r="N67" s="9"/>
    </row>
    <row r="68" spans="2:19" ht="24" customHeight="1">
      <c r="C68" s="333"/>
      <c r="D68" s="333"/>
      <c r="E68" s="22"/>
      <c r="F68" s="122" t="s">
        <v>49</v>
      </c>
      <c r="G68" s="24"/>
      <c r="H68" s="123"/>
      <c r="I68" s="24"/>
      <c r="J68" s="24"/>
      <c r="K68" s="24"/>
      <c r="L68" s="24"/>
      <c r="M68" s="24"/>
      <c r="N68" s="24"/>
    </row>
    <row r="69" spans="2:19" ht="24" customHeight="1">
      <c r="C69" s="77"/>
      <c r="D69" s="77"/>
      <c r="E69" s="22"/>
      <c r="F69" s="23"/>
      <c r="G69" s="24"/>
      <c r="H69" s="24"/>
      <c r="I69" s="24"/>
      <c r="J69" s="24"/>
      <c r="K69" s="24"/>
      <c r="L69" s="24"/>
      <c r="M69" s="24"/>
      <c r="N69" s="24"/>
    </row>
    <row r="70" spans="2:19" ht="24" customHeight="1" thickBot="1">
      <c r="C70" s="335" t="str">
        <f>CONCATENATE("Firmenname ",IF($P$8="VVmitT","Bewerber:","Bieter:"))</f>
        <v>Firmenname Bieter:</v>
      </c>
      <c r="D70" s="335"/>
      <c r="E70" s="27"/>
      <c r="F70" s="386"/>
      <c r="G70" s="386"/>
      <c r="H70" s="386"/>
      <c r="I70" s="386"/>
      <c r="J70" s="386"/>
      <c r="K70" s="386"/>
      <c r="L70" s="386"/>
      <c r="M70" s="386"/>
      <c r="N70" s="386"/>
    </row>
    <row r="71" spans="2:19" ht="24" customHeight="1">
      <c r="C71" s="77"/>
      <c r="D71" s="77"/>
      <c r="E71" s="22"/>
      <c r="F71" s="453"/>
      <c r="G71" s="453"/>
      <c r="H71" s="453"/>
      <c r="I71" s="453"/>
      <c r="J71" s="453"/>
      <c r="K71" s="453"/>
      <c r="L71" s="453"/>
      <c r="M71" s="453"/>
      <c r="N71" s="453"/>
    </row>
    <row r="72" spans="2:19" ht="24" customHeight="1" thickBot="1">
      <c r="C72" s="335" t="s">
        <v>2</v>
      </c>
      <c r="D72" s="335"/>
      <c r="E72" s="27"/>
      <c r="F72" s="386"/>
      <c r="G72" s="386"/>
      <c r="H72" s="386"/>
      <c r="I72" s="386"/>
      <c r="J72" s="386"/>
      <c r="K72" s="386"/>
      <c r="L72" s="386"/>
      <c r="M72" s="386"/>
      <c r="N72" s="386"/>
    </row>
    <row r="73" spans="2:19" ht="24" customHeight="1" thickBot="1">
      <c r="C73" s="32"/>
      <c r="D73" s="32"/>
      <c r="E73" s="27"/>
      <c r="F73" s="328"/>
      <c r="G73" s="328"/>
      <c r="H73" s="328"/>
      <c r="I73" s="328"/>
      <c r="J73" s="328"/>
      <c r="K73" s="328"/>
      <c r="L73" s="328"/>
      <c r="M73" s="328"/>
      <c r="N73" s="328"/>
    </row>
    <row r="74" spans="2:19" ht="24" customHeight="1" thickBot="1">
      <c r="C74" s="449" t="str">
        <f>IF($P$8="VVmitT","als Einzelbewerber ","als Einzelbieter ")</f>
        <v xml:space="preserve">als Einzelbieter </v>
      </c>
      <c r="D74" s="449"/>
      <c r="E74" s="38"/>
      <c r="F74" s="142"/>
      <c r="H74" s="144" t="str">
        <f>IF(ISBLANK(T0_03),"","Teil 1b entfällt")</f>
        <v/>
      </c>
      <c r="I74" s="31"/>
      <c r="J74" s="31"/>
      <c r="K74" s="31"/>
      <c r="L74" s="31"/>
      <c r="M74" s="31"/>
      <c r="N74" s="31"/>
      <c r="Q74" s="320"/>
      <c r="R74" s="320"/>
    </row>
    <row r="75" spans="2:19" ht="12" customHeight="1" thickBot="1">
      <c r="C75" s="102"/>
      <c r="D75" s="102"/>
      <c r="E75" s="29"/>
      <c r="F75" s="66"/>
      <c r="G75" s="21"/>
      <c r="H75" s="143"/>
      <c r="I75" s="31"/>
      <c r="J75" s="31"/>
      <c r="K75" s="31"/>
      <c r="L75" s="31"/>
      <c r="M75" s="31"/>
      <c r="N75" s="31"/>
    </row>
    <row r="76" spans="2:19" ht="24" customHeight="1" thickBot="1">
      <c r="C76" s="448" t="str">
        <f>CONCATENATE("als Mitglied einer ",IF($P$8="VVmitT","Bewerbergemeinschaft ","Bietergemeinschaft "),"(BIEGE)")</f>
        <v>als Mitglied einer Bietergemeinschaft (BIEGE)</v>
      </c>
      <c r="D76" s="448"/>
      <c r="E76" s="38"/>
      <c r="F76" s="142"/>
      <c r="G76" s="21"/>
      <c r="H76" s="144" t="str">
        <f>IF(ISBLANK(T0_04),"","Teil 1b ist auszufüllen")</f>
        <v/>
      </c>
      <c r="I76" s="31"/>
      <c r="J76" s="31"/>
      <c r="K76" s="31"/>
      <c r="L76" s="31"/>
      <c r="M76" s="31"/>
      <c r="N76" s="31"/>
      <c r="R76" s="321"/>
      <c r="S76" s="321"/>
    </row>
    <row r="77" spans="2:19" ht="24" customHeight="1">
      <c r="C77" s="29"/>
      <c r="D77" s="31"/>
      <c r="E77" s="27"/>
      <c r="F77" s="66"/>
      <c r="G77" s="21"/>
      <c r="H77" s="21"/>
      <c r="I77" s="31"/>
      <c r="J77" s="31"/>
      <c r="K77" s="31"/>
      <c r="L77" s="31"/>
      <c r="M77" s="31"/>
      <c r="N77" s="31"/>
    </row>
    <row r="78" spans="2:19" ht="24" customHeight="1" thickBot="1">
      <c r="C78" s="29"/>
      <c r="D78" s="34" t="s">
        <v>94</v>
      </c>
      <c r="E78" s="79"/>
      <c r="F78" s="384"/>
      <c r="G78" s="384"/>
      <c r="H78" s="384"/>
      <c r="I78" s="384"/>
      <c r="J78" s="384"/>
      <c r="K78" s="384"/>
      <c r="L78" s="384"/>
      <c r="M78" s="384"/>
      <c r="N78" s="384"/>
    </row>
    <row r="79" spans="2:19" ht="24" customHeight="1" thickBot="1">
      <c r="C79" s="32"/>
      <c r="D79" s="66"/>
      <c r="E79" s="66"/>
      <c r="F79" s="66"/>
      <c r="G79" s="66"/>
      <c r="H79" s="66"/>
      <c r="I79" s="66"/>
      <c r="J79" s="66"/>
      <c r="K79" s="66"/>
      <c r="L79" s="66"/>
      <c r="M79" s="66"/>
      <c r="N79" s="66"/>
    </row>
    <row r="80" spans="2:19" ht="24" customHeight="1" thickBot="1">
      <c r="C80" s="382" t="s">
        <v>111</v>
      </c>
      <c r="D80" s="382"/>
      <c r="E80" s="32"/>
      <c r="F80" s="142"/>
      <c r="G80" s="120" t="s">
        <v>25</v>
      </c>
      <c r="H80" s="37"/>
      <c r="I80" s="37"/>
      <c r="J80" s="37"/>
      <c r="K80" s="37"/>
      <c r="L80" s="37"/>
      <c r="M80" s="37"/>
      <c r="N80" s="37"/>
    </row>
    <row r="81" spans="2:16" s="80" customFormat="1" ht="12" customHeight="1" thickBot="1">
      <c r="B81" s="204"/>
      <c r="C81" s="382"/>
      <c r="D81" s="382"/>
      <c r="E81" s="31"/>
      <c r="F81" s="66"/>
      <c r="G81" s="31"/>
      <c r="H81" s="31"/>
      <c r="I81" s="31"/>
      <c r="J81" s="31"/>
      <c r="K81" s="31"/>
      <c r="L81" s="31"/>
      <c r="M81" s="31"/>
      <c r="N81" s="31"/>
      <c r="P81" s="231"/>
    </row>
    <row r="82" spans="2:16" s="80" customFormat="1" ht="24" customHeight="1" thickBot="1">
      <c r="B82" s="204"/>
      <c r="C82" s="382"/>
      <c r="D82" s="382"/>
      <c r="E82" s="31"/>
      <c r="F82" s="142"/>
      <c r="G82" s="66" t="s">
        <v>24</v>
      </c>
      <c r="H82" s="31"/>
      <c r="I82" s="31"/>
      <c r="J82" s="31"/>
      <c r="K82" s="31"/>
      <c r="L82" s="31"/>
      <c r="M82" s="31"/>
      <c r="N82" s="31"/>
      <c r="P82" s="231"/>
    </row>
    <row r="83" spans="2:16" ht="24" customHeight="1">
      <c r="C83" s="1"/>
      <c r="D83" s="1"/>
      <c r="E83" s="52"/>
      <c r="F83" s="52"/>
      <c r="G83" s="52"/>
      <c r="H83" s="52"/>
      <c r="I83" s="52"/>
      <c r="J83" s="52"/>
      <c r="K83" s="52"/>
      <c r="L83" s="52"/>
      <c r="M83" s="52"/>
      <c r="N83" s="52"/>
    </row>
    <row r="84" spans="2:16" ht="24" customHeight="1" thickBot="1">
      <c r="C84" s="378" t="str">
        <f>IF($P$8="VVmitT","Wir bestätigen, dass alle Angaben im Teilnahmeantrag mit Anlagen wahrheitsgemäß sind.","Wir bestätigen, dass alle Angaben im Eignungsnachweis mit Anlagen 
wahrheitsgemäß sind.")</f>
        <v>Wir bestätigen, dass alle Angaben im Eignungsnachweis mit Anlagen 
wahrheitsgemäß sind.</v>
      </c>
      <c r="D84" s="378"/>
      <c r="E84" s="27"/>
      <c r="F84" s="386"/>
      <c r="G84" s="386"/>
      <c r="H84" s="386"/>
      <c r="I84" s="386"/>
      <c r="J84" s="386"/>
      <c r="K84" s="386"/>
      <c r="L84" s="386"/>
      <c r="M84" s="386"/>
      <c r="N84" s="386"/>
    </row>
    <row r="85" spans="2:16" ht="24" customHeight="1">
      <c r="C85" s="378"/>
      <c r="D85" s="378"/>
      <c r="E85" s="27"/>
      <c r="F85" s="325" t="s">
        <v>54</v>
      </c>
      <c r="G85" s="325"/>
      <c r="H85" s="325"/>
      <c r="I85" s="325"/>
      <c r="J85" s="325"/>
      <c r="K85" s="325"/>
      <c r="L85" s="325"/>
      <c r="M85" s="325"/>
      <c r="N85" s="325"/>
    </row>
    <row r="86" spans="2:16" ht="12" customHeight="1">
      <c r="C86" s="32"/>
      <c r="D86" s="32"/>
      <c r="E86" s="27"/>
      <c r="F86" s="52"/>
      <c r="G86" s="52"/>
      <c r="H86" s="52"/>
      <c r="I86" s="52"/>
      <c r="J86" s="52"/>
      <c r="K86" s="52"/>
      <c r="L86" s="52"/>
      <c r="M86" s="52"/>
      <c r="N86" s="52"/>
    </row>
    <row r="87" spans="2:16" ht="24" customHeight="1" thickBot="1">
      <c r="C87" s="32"/>
      <c r="D87" s="100"/>
      <c r="E87" s="27"/>
      <c r="F87" s="386"/>
      <c r="G87" s="386"/>
      <c r="H87" s="386"/>
      <c r="I87" s="386"/>
      <c r="J87" s="386"/>
      <c r="K87" s="386"/>
      <c r="L87" s="386"/>
      <c r="M87" s="386"/>
      <c r="N87" s="386"/>
    </row>
    <row r="88" spans="2:16" ht="24" customHeight="1">
      <c r="C88" s="32"/>
      <c r="D88" s="60"/>
      <c r="E88" s="27"/>
      <c r="F88" s="325" t="s">
        <v>110</v>
      </c>
      <c r="G88" s="325"/>
      <c r="H88" s="325"/>
      <c r="I88" s="325"/>
      <c r="J88" s="325"/>
      <c r="K88" s="325"/>
      <c r="L88" s="325"/>
      <c r="M88" s="325"/>
      <c r="N88" s="325"/>
    </row>
    <row r="89" spans="2:16" ht="24" customHeight="1">
      <c r="C89" s="323"/>
      <c r="D89" s="323"/>
      <c r="E89" s="27"/>
      <c r="F89" s="51"/>
      <c r="G89" s="51"/>
      <c r="H89" s="51"/>
      <c r="I89" s="51"/>
      <c r="J89" s="51"/>
      <c r="K89" s="51"/>
      <c r="L89" s="51"/>
      <c r="M89" s="51"/>
      <c r="N89" s="51"/>
    </row>
    <row r="90" spans="2:16" ht="24" customHeight="1">
      <c r="C90" s="329" t="str">
        <f>IF($P$8="VVmitT","b) ggf. Mitglied Nr. 2 der Bewerbergemeinschaft","b) ggf. Mitglied Nr. 2 der Bietergemeinschaft")</f>
        <v>b) ggf. Mitglied Nr. 2 der Bietergemeinschaft</v>
      </c>
      <c r="D90" s="329"/>
      <c r="E90" s="6"/>
      <c r="F90" s="9"/>
      <c r="G90" s="9"/>
      <c r="H90" s="9"/>
      <c r="I90" s="9"/>
      <c r="J90" s="9"/>
      <c r="K90" s="9"/>
      <c r="L90" s="9"/>
      <c r="M90" s="9"/>
      <c r="N90" s="9"/>
    </row>
    <row r="91" spans="2:16" ht="24" customHeight="1" thickBot="1">
      <c r="C91" s="335" t="str">
        <f>IF($P$8="VVmitT","Firmenname Bewerber:","Firmenname Bieter:")</f>
        <v>Firmenname Bieter:</v>
      </c>
      <c r="D91" s="335"/>
      <c r="E91" s="27"/>
      <c r="F91" s="327"/>
      <c r="G91" s="327"/>
      <c r="H91" s="327"/>
      <c r="I91" s="327"/>
      <c r="J91" s="327"/>
      <c r="K91" s="327"/>
      <c r="L91" s="327"/>
      <c r="M91" s="327"/>
      <c r="N91" s="327"/>
    </row>
    <row r="92" spans="2:16" ht="24" customHeight="1">
      <c r="C92" s="32"/>
      <c r="D92" s="32"/>
      <c r="E92" s="27"/>
      <c r="F92" s="328"/>
      <c r="G92" s="328"/>
      <c r="H92" s="328"/>
      <c r="I92" s="328"/>
      <c r="J92" s="328"/>
      <c r="K92" s="328"/>
      <c r="L92" s="328"/>
      <c r="M92" s="328"/>
      <c r="N92" s="328"/>
    </row>
    <row r="93" spans="2:16" ht="24" customHeight="1" thickBot="1">
      <c r="C93" s="335" t="s">
        <v>2</v>
      </c>
      <c r="D93" s="335"/>
      <c r="E93" s="27"/>
      <c r="F93" s="327"/>
      <c r="G93" s="327"/>
      <c r="H93" s="327"/>
      <c r="I93" s="327"/>
      <c r="J93" s="327"/>
      <c r="K93" s="327"/>
      <c r="L93" s="327"/>
      <c r="M93" s="327"/>
      <c r="N93" s="327"/>
    </row>
    <row r="94" spans="2:16" ht="24" customHeight="1">
      <c r="C94" s="390"/>
      <c r="D94" s="390"/>
      <c r="E94" s="27"/>
      <c r="F94" s="328"/>
      <c r="G94" s="328"/>
      <c r="H94" s="328"/>
      <c r="I94" s="328"/>
      <c r="J94" s="328"/>
      <c r="K94" s="328"/>
      <c r="L94" s="328"/>
      <c r="M94" s="328"/>
      <c r="N94" s="328"/>
    </row>
    <row r="95" spans="2:16" ht="48" customHeight="1">
      <c r="C95" s="394" t="str">
        <f>CONCATENATE(IF($P$8="VVmitT","Wir bilden eine Bewerbergemeinschaft
 ","Wir bilden eine Bietergemeinschaft "),"unter dem unter c) genannten bevollmächtigten Vertreter.")</f>
        <v>Wir bilden eine Bietergemeinschaft unter dem unter c) genannten bevollmächtigten Vertreter.</v>
      </c>
      <c r="D95" s="394"/>
      <c r="E95" s="32"/>
      <c r="F95" s="32"/>
      <c r="G95" s="32"/>
      <c r="H95" s="32"/>
      <c r="I95" s="32"/>
      <c r="J95" s="32"/>
      <c r="K95" s="32"/>
      <c r="L95" s="32"/>
      <c r="M95" s="32"/>
      <c r="N95" s="32"/>
    </row>
    <row r="96" spans="2:16" ht="24" customHeight="1">
      <c r="C96" s="39"/>
      <c r="D96" s="39"/>
      <c r="E96" s="32"/>
      <c r="F96" s="32"/>
      <c r="G96" s="32"/>
      <c r="H96" s="32"/>
      <c r="I96" s="32"/>
      <c r="J96" s="32"/>
      <c r="K96" s="32"/>
      <c r="L96" s="32"/>
      <c r="M96" s="32"/>
      <c r="N96" s="32"/>
    </row>
    <row r="97" spans="2:16" ht="24" customHeight="1" thickBot="1">
      <c r="C97" s="390" t="s">
        <v>95</v>
      </c>
      <c r="D97" s="390"/>
      <c r="E97" s="32"/>
      <c r="F97" s="352"/>
      <c r="G97" s="352"/>
      <c r="H97" s="352"/>
      <c r="I97" s="352"/>
      <c r="J97" s="352"/>
      <c r="K97" s="352"/>
      <c r="L97" s="352"/>
      <c r="M97" s="352"/>
      <c r="N97" s="352"/>
    </row>
    <row r="98" spans="2:16" s="80" customFormat="1" ht="24" customHeight="1" thickBot="1">
      <c r="B98" s="204"/>
      <c r="C98" s="31"/>
      <c r="D98" s="31"/>
      <c r="E98" s="31"/>
      <c r="F98" s="31"/>
      <c r="G98" s="31"/>
      <c r="H98" s="31"/>
      <c r="I98" s="31"/>
      <c r="J98" s="31"/>
      <c r="K98" s="31"/>
      <c r="L98" s="31"/>
      <c r="M98" s="31"/>
      <c r="N98" s="31"/>
      <c r="P98" s="231"/>
    </row>
    <row r="99" spans="2:16" ht="24" customHeight="1" thickBot="1">
      <c r="C99" s="382" t="s">
        <v>112</v>
      </c>
      <c r="D99" s="382"/>
      <c r="E99" s="32"/>
      <c r="F99" s="78"/>
      <c r="G99" s="120" t="s">
        <v>25</v>
      </c>
      <c r="H99" s="37"/>
      <c r="I99" s="37"/>
      <c r="J99" s="37"/>
      <c r="K99" s="37"/>
      <c r="L99" s="37"/>
      <c r="M99" s="37"/>
      <c r="N99" s="37"/>
    </row>
    <row r="100" spans="2:16" s="80" customFormat="1" ht="12" customHeight="1" thickBot="1">
      <c r="B100" s="204"/>
      <c r="C100" s="382"/>
      <c r="D100" s="382"/>
      <c r="E100" s="31"/>
      <c r="F100" s="66"/>
      <c r="G100" s="31"/>
      <c r="H100" s="31"/>
      <c r="I100" s="31"/>
      <c r="J100" s="31"/>
      <c r="K100" s="31"/>
      <c r="L100" s="31"/>
      <c r="M100" s="31"/>
      <c r="N100" s="31"/>
      <c r="P100" s="231"/>
    </row>
    <row r="101" spans="2:16" s="80" customFormat="1" ht="24" customHeight="1" thickBot="1">
      <c r="B101" s="204"/>
      <c r="C101" s="382"/>
      <c r="D101" s="382"/>
      <c r="E101" s="31"/>
      <c r="F101" s="78"/>
      <c r="G101" s="66" t="s">
        <v>24</v>
      </c>
      <c r="H101" s="31"/>
      <c r="I101" s="31"/>
      <c r="J101" s="31"/>
      <c r="K101" s="31"/>
      <c r="L101" s="31"/>
      <c r="M101" s="31"/>
      <c r="N101" s="31"/>
      <c r="P101" s="231"/>
    </row>
    <row r="102" spans="2:16" ht="24" customHeight="1">
      <c r="C102" s="390"/>
      <c r="D102" s="390"/>
      <c r="E102" s="52"/>
      <c r="F102" s="52"/>
      <c r="G102" s="52"/>
      <c r="H102" s="52"/>
      <c r="I102" s="52"/>
      <c r="J102" s="52"/>
      <c r="K102" s="52"/>
      <c r="L102" s="52"/>
      <c r="M102" s="52"/>
      <c r="N102" s="52"/>
    </row>
    <row r="103" spans="2:16" ht="24" customHeight="1" thickBot="1">
      <c r="C103" s="378" t="str">
        <f>IF($P$8="VVmitT","Wir bestätigen, dass alle Angaben im Teilnahmeantrag mit Anlagen wahrheitsgemäß sind.","Wir bestätigen, dass alle Angaben im Eignungsnachweis mit Anlagen wahrheitsgemäß sind.")</f>
        <v>Wir bestätigen, dass alle Angaben im Eignungsnachweis mit Anlagen wahrheitsgemäß sind.</v>
      </c>
      <c r="D103" s="378"/>
      <c r="E103" s="27"/>
      <c r="F103" s="327"/>
      <c r="G103" s="327"/>
      <c r="H103" s="327"/>
      <c r="I103" s="327"/>
      <c r="J103" s="327"/>
      <c r="K103" s="327"/>
      <c r="L103" s="327"/>
      <c r="M103" s="327"/>
      <c r="N103" s="327"/>
    </row>
    <row r="104" spans="2:16" ht="24" customHeight="1">
      <c r="C104" s="378"/>
      <c r="D104" s="378"/>
      <c r="E104" s="27"/>
      <c r="F104" s="325" t="s">
        <v>54</v>
      </c>
      <c r="G104" s="325"/>
      <c r="H104" s="325"/>
      <c r="I104" s="325"/>
      <c r="J104" s="325"/>
      <c r="K104" s="325"/>
      <c r="L104" s="325"/>
      <c r="M104" s="325"/>
      <c r="N104" s="325"/>
    </row>
    <row r="105" spans="2:16" ht="12" customHeight="1">
      <c r="C105" s="32"/>
      <c r="D105" s="32"/>
      <c r="E105" s="27"/>
      <c r="F105" s="52"/>
      <c r="G105" s="52"/>
      <c r="H105" s="52"/>
      <c r="I105" s="52"/>
      <c r="J105" s="52"/>
      <c r="K105" s="52"/>
      <c r="L105" s="52"/>
      <c r="M105" s="52"/>
      <c r="N105" s="52"/>
    </row>
    <row r="106" spans="2:16" ht="24" customHeight="1" thickBot="1">
      <c r="C106" s="32"/>
      <c r="D106" s="100"/>
      <c r="E106" s="27"/>
      <c r="F106" s="327"/>
      <c r="G106" s="327"/>
      <c r="H106" s="327"/>
      <c r="I106" s="327"/>
      <c r="J106" s="327"/>
      <c r="K106" s="327"/>
      <c r="L106" s="327"/>
      <c r="M106" s="327"/>
      <c r="N106" s="327"/>
    </row>
    <row r="107" spans="2:16" ht="24" customHeight="1">
      <c r="C107" s="198"/>
      <c r="D107" s="198"/>
      <c r="E107" s="27"/>
      <c r="F107" s="328" t="s">
        <v>110</v>
      </c>
      <c r="G107" s="328"/>
      <c r="H107" s="328"/>
      <c r="I107" s="328"/>
      <c r="J107" s="328"/>
      <c r="K107" s="328"/>
      <c r="L107" s="328"/>
      <c r="M107" s="328"/>
      <c r="N107" s="328"/>
    </row>
    <row r="108" spans="2:16" ht="24" customHeight="1">
      <c r="C108" s="32"/>
      <c r="D108" s="32"/>
      <c r="E108" s="27"/>
      <c r="F108" s="51"/>
      <c r="G108" s="51"/>
      <c r="H108" s="51"/>
      <c r="I108" s="51"/>
      <c r="J108" s="51"/>
      <c r="K108" s="51"/>
      <c r="L108" s="51"/>
      <c r="M108" s="51"/>
      <c r="N108" s="51"/>
    </row>
    <row r="109" spans="2:16" ht="48" customHeight="1">
      <c r="C109" s="329" t="str">
        <f>CONCATENATE("c) ggf. Benennung des gesamtverantwortlichen und bevollmächtigten Vertreters der ",IF($P$8="VVmitT","Bewerbergemeinschaft","Bietergemeinschaft"))</f>
        <v>c) ggf. Benennung des gesamtverantwortlichen und bevollmächtigten Vertreters der Bietergemeinschaft</v>
      </c>
      <c r="D109" s="329"/>
      <c r="E109" s="6"/>
      <c r="F109" s="9"/>
      <c r="G109" s="9"/>
      <c r="H109" s="9"/>
      <c r="I109" s="9"/>
      <c r="J109" s="9"/>
      <c r="K109" s="9"/>
      <c r="L109" s="9"/>
      <c r="M109" s="9"/>
      <c r="N109" s="9"/>
    </row>
    <row r="110" spans="2:16" ht="24" customHeight="1" thickBot="1">
      <c r="C110" s="381" t="str">
        <f>CONCATENATE("Bevollmächtigter Vertreter der ",IF($P$8="VVmitT","Bewerbergemeinschaft:","Bietergemeinschaft:"))</f>
        <v>Bevollmächtigter Vertreter der Bietergemeinschaft:</v>
      </c>
      <c r="D110" s="382"/>
      <c r="E110" s="27"/>
      <c r="F110" s="330"/>
      <c r="G110" s="330"/>
      <c r="H110" s="330"/>
      <c r="I110" s="330"/>
      <c r="J110" s="330"/>
      <c r="K110" s="330"/>
      <c r="L110" s="330"/>
      <c r="M110" s="330"/>
      <c r="N110" s="330"/>
    </row>
    <row r="111" spans="2:16" ht="24" customHeight="1">
      <c r="C111" s="382" t="str">
        <f>CONCATENATE(IF($P$8="VVmitT","Der bevollmächtigte Bewerber vertritt die Mitglieder der Bewerbergemeinschaft ","Der bevollmächtigte Bieter vertritt die Mitglieder der Bietergemeinschaft")," gegenüber der Vergabestelle während der Durchführung des ",IF($P$8="VVmitT","VgV-Verfahrens.","offenen Verfahrens."))</f>
        <v>Der bevollmächtigte Bieter vertritt die Mitglieder der Bietergemeinschaft gegenüber der Vergabestelle während der Durchführung des offenen Verfahrens.</v>
      </c>
      <c r="D111" s="382"/>
      <c r="E111" s="27"/>
      <c r="F111" s="328" t="s">
        <v>93</v>
      </c>
      <c r="G111" s="328"/>
      <c r="H111" s="328"/>
      <c r="I111" s="328"/>
      <c r="J111" s="328"/>
      <c r="K111" s="328"/>
      <c r="L111" s="328"/>
      <c r="M111" s="328"/>
      <c r="N111" s="328"/>
    </row>
    <row r="112" spans="2:16" ht="12" customHeight="1">
      <c r="C112" s="382"/>
      <c r="D112" s="382"/>
      <c r="E112" s="27"/>
      <c r="F112" s="51"/>
      <c r="G112" s="51"/>
      <c r="H112" s="51"/>
      <c r="I112" s="51"/>
      <c r="J112" s="51"/>
      <c r="K112" s="51"/>
      <c r="L112" s="51"/>
      <c r="M112" s="51"/>
      <c r="N112" s="51"/>
    </row>
    <row r="113" spans="3:14" ht="24" customHeight="1" thickBot="1">
      <c r="C113" s="382"/>
      <c r="D113" s="382"/>
      <c r="E113" s="27"/>
      <c r="F113" s="330"/>
      <c r="G113" s="330"/>
      <c r="H113" s="330"/>
      <c r="I113" s="330"/>
      <c r="J113" s="330"/>
      <c r="K113" s="330"/>
      <c r="L113" s="330"/>
      <c r="M113" s="330"/>
      <c r="N113" s="330"/>
    </row>
    <row r="114" spans="3:14" ht="24" customHeight="1">
      <c r="C114" s="32"/>
      <c r="D114" s="32"/>
      <c r="E114" s="27"/>
      <c r="F114" s="325" t="s">
        <v>100</v>
      </c>
      <c r="G114" s="325"/>
      <c r="H114" s="325"/>
      <c r="I114" s="325"/>
      <c r="J114" s="325"/>
      <c r="K114" s="325"/>
      <c r="L114" s="325"/>
      <c r="M114" s="325"/>
      <c r="N114" s="325"/>
    </row>
    <row r="115" spans="3:14" ht="24" customHeight="1">
      <c r="C115" s="32"/>
      <c r="D115" s="32"/>
      <c r="E115" s="32"/>
      <c r="F115" s="326"/>
      <c r="G115" s="326"/>
      <c r="H115" s="326"/>
      <c r="I115" s="326"/>
      <c r="J115" s="326"/>
      <c r="K115" s="326"/>
      <c r="L115" s="326"/>
      <c r="M115" s="326"/>
      <c r="N115" s="326"/>
    </row>
    <row r="116" spans="3:14" ht="24" customHeight="1">
      <c r="C116" s="40"/>
      <c r="D116" s="1"/>
      <c r="E116" s="40"/>
      <c r="F116" s="40"/>
      <c r="G116" s="37"/>
      <c r="H116" s="37"/>
      <c r="I116" s="37"/>
      <c r="J116" s="37"/>
      <c r="K116" s="37"/>
      <c r="L116" s="37"/>
      <c r="M116" s="37"/>
      <c r="N116" s="37"/>
    </row>
    <row r="117" spans="3:14" ht="30" customHeight="1">
      <c r="C117" s="10" t="str">
        <f>CONCATENATE("Teil 1 - Angaben des ",IF($P$8="VVmitT","Bewerbers","Bieters")," zu 2.1.4 und 2.1.6 der Bekanntmachung")</f>
        <v>Teil 1 - Angaben des Bieters zu 2.1.4 und 2.1.6 der Bekanntmachung</v>
      </c>
      <c r="D117" s="8"/>
      <c r="E117" s="6"/>
      <c r="F117" s="9"/>
      <c r="G117" s="9"/>
      <c r="H117" s="9"/>
      <c r="I117" s="9"/>
      <c r="J117" s="9"/>
      <c r="K117" s="9"/>
      <c r="L117" s="9"/>
      <c r="M117" s="9"/>
      <c r="N117" s="9"/>
    </row>
    <row r="118" spans="3:14" ht="48" customHeight="1">
      <c r="C118" s="329" t="str">
        <f>CONCATENATE(IF($P$8="VVmitT","a) Einzelbewerber bzw. bei Bewerbergemeinschaften","a) Einzelbieter bzw. bei Bietergemeinschaften")," der gesamt-
    verantwortliche BIEGE-Partner (= Mitglied Nr. 1)")</f>
        <v>a) Einzelbieter bzw. bei Bietergemeinschaften der gesamt-
    verantwortliche BIEGE-Partner (= Mitglied Nr. 1)</v>
      </c>
      <c r="D118" s="329"/>
      <c r="E118" s="329"/>
      <c r="F118" s="329"/>
      <c r="G118" s="9"/>
      <c r="H118" s="9"/>
      <c r="I118" s="9"/>
      <c r="J118" s="9"/>
      <c r="K118" s="9"/>
      <c r="L118" s="9"/>
      <c r="M118" s="9"/>
      <c r="N118" s="9"/>
    </row>
    <row r="119" spans="3:14" ht="24" customHeight="1">
      <c r="C119" s="333"/>
      <c r="D119" s="333"/>
      <c r="E119" s="22"/>
      <c r="F119" s="122" t="s">
        <v>49</v>
      </c>
      <c r="G119" s="24"/>
      <c r="H119" s="24"/>
      <c r="I119" s="24"/>
      <c r="J119" s="24"/>
      <c r="K119" s="24"/>
      <c r="L119" s="24"/>
      <c r="M119" s="24"/>
      <c r="N119" s="24"/>
    </row>
    <row r="120" spans="3:14" ht="24" customHeight="1">
      <c r="C120" s="333" t="str">
        <f>IF($P$8="VVmitT","Angaben zum Bewerber","Angaben zum Bieter")</f>
        <v>Angaben zum Bieter</v>
      </c>
      <c r="D120" s="333"/>
      <c r="E120" s="22"/>
      <c r="F120" s="26"/>
      <c r="G120" s="26"/>
      <c r="H120" s="26"/>
      <c r="I120" s="26"/>
      <c r="J120" s="26"/>
      <c r="K120" s="26"/>
      <c r="L120" s="26"/>
      <c r="M120" s="26"/>
      <c r="N120" s="26"/>
    </row>
    <row r="121" spans="3:14" ht="12" customHeight="1">
      <c r="C121" s="18"/>
      <c r="D121" s="19"/>
      <c r="E121" s="20"/>
      <c r="F121" s="21"/>
      <c r="G121" s="21"/>
      <c r="H121" s="21"/>
      <c r="I121" s="21"/>
      <c r="J121" s="21"/>
      <c r="K121" s="21"/>
      <c r="L121" s="21"/>
      <c r="M121" s="21"/>
      <c r="N121" s="21"/>
    </row>
    <row r="122" spans="3:14" ht="24" customHeight="1" thickBot="1">
      <c r="C122" s="18"/>
      <c r="D122" s="19" t="str">
        <f>IF($P$8="VVmitT","Name des Bewerbers:","Name des Bieters:")</f>
        <v>Name des Bieters:</v>
      </c>
      <c r="E122" s="20"/>
      <c r="F122" s="410"/>
      <c r="G122" s="410"/>
      <c r="H122" s="410"/>
      <c r="I122" s="410"/>
      <c r="J122" s="410"/>
      <c r="K122" s="410"/>
      <c r="L122" s="410"/>
      <c r="M122" s="410"/>
      <c r="N122" s="410"/>
    </row>
    <row r="123" spans="3:14" ht="12" customHeight="1">
      <c r="C123" s="18"/>
      <c r="D123" s="19"/>
      <c r="E123" s="20"/>
      <c r="F123" s="119"/>
      <c r="G123" s="119"/>
      <c r="H123" s="119"/>
      <c r="I123" s="119"/>
      <c r="J123" s="119"/>
      <c r="K123" s="119"/>
      <c r="L123" s="119"/>
      <c r="M123" s="119"/>
      <c r="N123" s="119"/>
    </row>
    <row r="124" spans="3:14" ht="24" customHeight="1">
      <c r="C124" s="394" t="s">
        <v>229</v>
      </c>
      <c r="D124" s="394"/>
      <c r="E124" s="20"/>
      <c r="F124" s="119"/>
      <c r="G124" s="119"/>
      <c r="H124" s="119"/>
      <c r="I124" s="119"/>
      <c r="J124" s="119"/>
      <c r="K124" s="119"/>
      <c r="L124" s="119"/>
      <c r="M124" s="119"/>
      <c r="N124" s="119"/>
    </row>
    <row r="125" spans="3:14" ht="24" customHeight="1" thickBot="1">
      <c r="C125" s="394"/>
      <c r="D125" s="394"/>
      <c r="E125" s="20"/>
      <c r="F125" s="387"/>
      <c r="G125" s="387"/>
      <c r="H125" s="387"/>
      <c r="I125" s="387"/>
      <c r="J125" s="387"/>
      <c r="K125" s="387"/>
      <c r="L125" s="387"/>
      <c r="M125" s="387"/>
      <c r="N125" s="387"/>
    </row>
    <row r="126" spans="3:14" ht="12" customHeight="1">
      <c r="C126" s="18"/>
      <c r="D126" s="19"/>
      <c r="E126" s="20"/>
      <c r="F126" s="21"/>
      <c r="G126" s="21"/>
      <c r="H126" s="21"/>
      <c r="I126" s="21"/>
      <c r="J126" s="21"/>
      <c r="K126" s="21"/>
      <c r="L126" s="21"/>
      <c r="M126" s="21"/>
      <c r="N126" s="21"/>
    </row>
    <row r="127" spans="3:14" ht="24" customHeight="1" thickBot="1">
      <c r="C127" s="18"/>
      <c r="D127" s="19" t="s">
        <v>0</v>
      </c>
      <c r="E127" s="20"/>
      <c r="F127" s="410"/>
      <c r="G127" s="410"/>
      <c r="H127" s="410"/>
      <c r="I127" s="410"/>
      <c r="J127" s="410"/>
      <c r="K127" s="410"/>
      <c r="L127" s="410"/>
      <c r="M127" s="410"/>
      <c r="N127" s="410"/>
    </row>
    <row r="128" spans="3:14" ht="12" customHeight="1">
      <c r="C128" s="18"/>
      <c r="E128" s="20"/>
      <c r="F128" s="21"/>
      <c r="G128" s="21"/>
      <c r="H128" s="21"/>
      <c r="I128" s="21"/>
      <c r="J128" s="21"/>
      <c r="K128" s="21"/>
      <c r="L128" s="21"/>
      <c r="M128" s="21"/>
      <c r="N128" s="21"/>
    </row>
    <row r="129" spans="3:14" ht="24" customHeight="1" thickBot="1">
      <c r="C129" s="18"/>
      <c r="D129" s="19" t="s">
        <v>2</v>
      </c>
      <c r="E129" s="20"/>
      <c r="F129" s="410"/>
      <c r="G129" s="410"/>
      <c r="H129" s="410"/>
      <c r="I129" s="410"/>
      <c r="J129" s="410"/>
      <c r="K129" s="410"/>
      <c r="L129" s="410"/>
      <c r="M129" s="410"/>
      <c r="N129" s="410"/>
    </row>
    <row r="130" spans="3:14" ht="12" customHeight="1">
      <c r="C130" s="18"/>
      <c r="D130" s="19"/>
      <c r="E130" s="20"/>
      <c r="F130" s="21"/>
      <c r="G130" s="21"/>
      <c r="H130" s="21"/>
      <c r="I130" s="21"/>
      <c r="J130" s="21"/>
      <c r="K130" s="21"/>
      <c r="L130" s="21"/>
      <c r="M130" s="21"/>
      <c r="N130" s="21"/>
    </row>
    <row r="131" spans="3:14" ht="24" customHeight="1" thickBot="1">
      <c r="C131" s="18"/>
      <c r="D131" s="19" t="s">
        <v>3</v>
      </c>
      <c r="E131" s="20"/>
      <c r="F131" s="361"/>
      <c r="G131" s="361"/>
      <c r="H131" s="361"/>
      <c r="I131" s="361"/>
      <c r="J131" s="361"/>
      <c r="K131" s="361"/>
      <c r="L131" s="361"/>
      <c r="M131" s="361"/>
      <c r="N131" s="361"/>
    </row>
    <row r="132" spans="3:14" ht="12" customHeight="1">
      <c r="C132" s="18"/>
      <c r="D132" s="19"/>
      <c r="E132" s="20"/>
      <c r="F132" s="21"/>
      <c r="G132" s="21"/>
      <c r="H132" s="21"/>
      <c r="I132" s="21"/>
      <c r="J132" s="21"/>
      <c r="K132" s="21"/>
      <c r="L132" s="21"/>
      <c r="M132" s="21"/>
      <c r="N132" s="21"/>
    </row>
    <row r="133" spans="3:14" ht="24" customHeight="1" thickBot="1">
      <c r="C133" s="18"/>
      <c r="D133" s="19" t="s">
        <v>4</v>
      </c>
      <c r="E133" s="20"/>
      <c r="F133" s="360"/>
      <c r="G133" s="360"/>
      <c r="H133" s="360"/>
      <c r="I133" s="360"/>
      <c r="J133" s="360"/>
      <c r="K133" s="360"/>
      <c r="L133" s="360"/>
      <c r="M133" s="360"/>
      <c r="N133" s="360"/>
    </row>
    <row r="134" spans="3:14" ht="12" customHeight="1">
      <c r="C134" s="18"/>
      <c r="D134" s="19"/>
      <c r="E134" s="20"/>
      <c r="F134" s="21"/>
      <c r="G134" s="21"/>
      <c r="H134" s="21"/>
      <c r="I134" s="21"/>
      <c r="J134" s="21"/>
      <c r="K134" s="21"/>
      <c r="L134" s="21"/>
      <c r="M134" s="21"/>
      <c r="N134" s="21"/>
    </row>
    <row r="135" spans="3:14" ht="24" customHeight="1" thickBot="1">
      <c r="C135" s="18"/>
      <c r="D135" s="19" t="s">
        <v>5</v>
      </c>
      <c r="E135" s="20"/>
      <c r="F135" s="410"/>
      <c r="G135" s="410"/>
      <c r="H135" s="410"/>
      <c r="I135" s="410"/>
      <c r="J135" s="410"/>
      <c r="K135" s="410"/>
      <c r="L135" s="410"/>
      <c r="M135" s="410"/>
      <c r="N135" s="410"/>
    </row>
    <row r="136" spans="3:14" ht="12" customHeight="1">
      <c r="C136" s="18"/>
      <c r="D136" s="19"/>
      <c r="E136" s="20"/>
      <c r="F136" s="21"/>
      <c r="G136" s="21"/>
      <c r="H136" s="21"/>
      <c r="I136" s="21"/>
      <c r="J136" s="21"/>
      <c r="K136" s="21"/>
      <c r="L136" s="21"/>
      <c r="M136" s="21"/>
      <c r="N136" s="21"/>
    </row>
    <row r="137" spans="3:14" ht="24" customHeight="1" thickBot="1">
      <c r="C137" s="18"/>
      <c r="D137" s="19" t="s">
        <v>6</v>
      </c>
      <c r="E137" s="20"/>
      <c r="F137" s="410"/>
      <c r="G137" s="410"/>
      <c r="H137" s="410"/>
      <c r="I137" s="410"/>
      <c r="J137" s="410"/>
      <c r="K137" s="410"/>
      <c r="L137" s="410"/>
      <c r="M137" s="410"/>
      <c r="N137" s="410"/>
    </row>
    <row r="138" spans="3:14" ht="12" customHeight="1">
      <c r="C138" s="18"/>
      <c r="D138" s="19"/>
      <c r="E138" s="20"/>
      <c r="F138" s="21"/>
      <c r="G138" s="21"/>
      <c r="H138" s="21"/>
      <c r="I138" s="21"/>
      <c r="J138" s="21"/>
      <c r="K138" s="21"/>
      <c r="L138" s="21"/>
      <c r="M138" s="21"/>
      <c r="N138" s="21"/>
    </row>
    <row r="139" spans="3:14" ht="24" customHeight="1" thickBot="1">
      <c r="C139" s="18"/>
      <c r="D139" s="19" t="s">
        <v>7</v>
      </c>
      <c r="E139" s="20"/>
      <c r="F139" s="360"/>
      <c r="G139" s="360"/>
      <c r="H139" s="360"/>
      <c r="I139" s="360"/>
      <c r="J139" s="360"/>
      <c r="K139" s="360"/>
      <c r="L139" s="360"/>
      <c r="M139" s="360"/>
      <c r="N139" s="360"/>
    </row>
    <row r="140" spans="3:14" ht="12" customHeight="1">
      <c r="C140" s="18"/>
      <c r="D140" s="19"/>
      <c r="E140" s="20"/>
      <c r="F140" s="21"/>
      <c r="G140" s="21"/>
      <c r="H140" s="21"/>
      <c r="I140" s="21"/>
      <c r="J140" s="21"/>
      <c r="K140" s="21"/>
      <c r="L140" s="21"/>
      <c r="M140" s="21"/>
      <c r="N140" s="21"/>
    </row>
    <row r="141" spans="3:14" ht="24" customHeight="1" thickBot="1">
      <c r="C141" s="18"/>
      <c r="D141" s="19" t="s">
        <v>8</v>
      </c>
      <c r="E141" s="20"/>
      <c r="F141" s="360"/>
      <c r="G141" s="360"/>
      <c r="H141" s="360"/>
      <c r="I141" s="360"/>
      <c r="J141" s="360"/>
      <c r="K141" s="360"/>
      <c r="L141" s="360"/>
      <c r="M141" s="360"/>
      <c r="N141" s="360"/>
    </row>
    <row r="142" spans="3:14" ht="12" customHeight="1">
      <c r="C142" s="18"/>
      <c r="D142" s="19"/>
      <c r="E142" s="20"/>
      <c r="F142" s="21"/>
      <c r="G142" s="21"/>
      <c r="H142" s="21"/>
      <c r="I142" s="21"/>
      <c r="J142" s="21"/>
      <c r="K142" s="21"/>
      <c r="L142" s="21"/>
      <c r="M142" s="21"/>
      <c r="N142" s="21"/>
    </row>
    <row r="143" spans="3:14" ht="24" customHeight="1" thickBot="1">
      <c r="C143" s="18"/>
      <c r="D143" s="19" t="s">
        <v>9</v>
      </c>
      <c r="E143" s="20"/>
      <c r="F143" s="361"/>
      <c r="G143" s="361"/>
      <c r="H143" s="361"/>
      <c r="I143" s="361"/>
      <c r="J143" s="361"/>
      <c r="K143" s="361"/>
      <c r="L143" s="361"/>
      <c r="M143" s="361"/>
      <c r="N143" s="361"/>
    </row>
    <row r="144" spans="3:14" ht="12" customHeight="1">
      <c r="C144" s="18"/>
      <c r="D144" s="19"/>
      <c r="E144" s="20"/>
      <c r="F144" s="21"/>
      <c r="G144" s="21"/>
      <c r="H144" s="21"/>
      <c r="I144" s="21"/>
      <c r="J144" s="21"/>
      <c r="K144" s="21"/>
      <c r="L144" s="21"/>
      <c r="M144" s="21"/>
      <c r="N144" s="21"/>
    </row>
    <row r="145" spans="3:14" ht="24" customHeight="1" thickBot="1">
      <c r="C145" s="18"/>
      <c r="D145" s="19" t="s">
        <v>10</v>
      </c>
      <c r="E145" s="20"/>
      <c r="F145" s="361"/>
      <c r="G145" s="361"/>
      <c r="H145" s="361"/>
      <c r="I145" s="361"/>
      <c r="J145" s="361"/>
      <c r="K145" s="361"/>
      <c r="L145" s="361"/>
      <c r="M145" s="361"/>
      <c r="N145" s="361"/>
    </row>
    <row r="146" spans="3:14" ht="12" customHeight="1">
      <c r="C146" s="18"/>
      <c r="D146" s="19"/>
      <c r="E146" s="20"/>
      <c r="F146" s="21"/>
      <c r="G146" s="21"/>
      <c r="H146" s="21"/>
      <c r="I146" s="21"/>
      <c r="J146" s="21"/>
      <c r="K146" s="21"/>
      <c r="L146" s="21"/>
      <c r="M146" s="21"/>
      <c r="N146" s="21"/>
    </row>
    <row r="147" spans="3:14" ht="24" customHeight="1" thickBot="1">
      <c r="C147" s="18"/>
      <c r="D147" s="19" t="s">
        <v>11</v>
      </c>
      <c r="E147" s="20"/>
      <c r="F147" s="361"/>
      <c r="G147" s="361"/>
      <c r="H147" s="361"/>
      <c r="I147" s="361"/>
      <c r="J147" s="361"/>
      <c r="K147" s="361"/>
      <c r="L147" s="361"/>
      <c r="M147" s="361"/>
      <c r="N147" s="361"/>
    </row>
    <row r="148" spans="3:14" ht="12" customHeight="1">
      <c r="C148" s="18"/>
      <c r="D148" s="19"/>
      <c r="E148" s="20"/>
      <c r="F148" s="21"/>
      <c r="G148" s="21"/>
      <c r="H148" s="21"/>
      <c r="I148" s="21"/>
      <c r="J148" s="21"/>
      <c r="K148" s="21"/>
      <c r="L148" s="21"/>
      <c r="M148" s="21"/>
      <c r="N148" s="21"/>
    </row>
    <row r="149" spans="3:14" ht="24" customHeight="1" thickBot="1">
      <c r="C149" s="18"/>
      <c r="D149" s="19" t="s">
        <v>12</v>
      </c>
      <c r="E149" s="20"/>
      <c r="F149" s="361"/>
      <c r="G149" s="361"/>
      <c r="H149" s="361"/>
      <c r="I149" s="361"/>
      <c r="J149" s="361"/>
      <c r="K149" s="361"/>
      <c r="L149" s="361"/>
      <c r="M149" s="361"/>
      <c r="N149" s="361"/>
    </row>
    <row r="150" spans="3:14" ht="12" customHeight="1">
      <c r="C150" s="18"/>
      <c r="D150" s="19"/>
      <c r="E150" s="20"/>
      <c r="F150" s="119"/>
      <c r="G150" s="119"/>
      <c r="H150" s="119"/>
      <c r="I150" s="119"/>
      <c r="J150" s="119"/>
      <c r="K150" s="119"/>
      <c r="L150" s="119"/>
      <c r="M150" s="119"/>
      <c r="N150" s="119"/>
    </row>
    <row r="151" spans="3:14" ht="24" customHeight="1">
      <c r="C151" s="18"/>
      <c r="D151" s="394" t="s">
        <v>230</v>
      </c>
      <c r="E151" s="20"/>
      <c r="F151" s="119"/>
      <c r="G151" s="119"/>
      <c r="H151" s="119"/>
      <c r="I151" s="119"/>
      <c r="J151" s="119"/>
      <c r="K151" s="119"/>
      <c r="L151" s="119"/>
      <c r="M151" s="119"/>
      <c r="N151" s="119"/>
    </row>
    <row r="152" spans="3:14" ht="24" customHeight="1" thickBot="1">
      <c r="C152" s="18"/>
      <c r="D152" s="394"/>
      <c r="E152" s="20"/>
      <c r="F152" s="398"/>
      <c r="G152" s="398"/>
      <c r="H152" s="398"/>
      <c r="I152" s="398"/>
      <c r="J152" s="398"/>
      <c r="K152" s="398"/>
      <c r="L152" s="398"/>
      <c r="M152" s="398"/>
      <c r="N152" s="398"/>
    </row>
    <row r="153" spans="3:14" ht="48" customHeight="1">
      <c r="C153" s="334" t="s">
        <v>103</v>
      </c>
      <c r="D153" s="334" t="s">
        <v>43</v>
      </c>
      <c r="E153" s="27"/>
      <c r="F153" s="21"/>
      <c r="G153" s="28"/>
      <c r="H153" s="28"/>
      <c r="I153" s="28"/>
      <c r="J153" s="28"/>
      <c r="K153" s="28"/>
      <c r="L153" s="28"/>
      <c r="M153" s="28"/>
      <c r="N153" s="28"/>
    </row>
    <row r="154" spans="3:14" ht="12" customHeight="1">
      <c r="C154" s="154"/>
      <c r="D154" s="154"/>
      <c r="E154" s="27"/>
      <c r="F154" s="21"/>
      <c r="G154" s="28"/>
      <c r="H154" s="28"/>
      <c r="I154" s="28"/>
      <c r="J154" s="28"/>
      <c r="K154" s="28"/>
      <c r="L154" s="28"/>
      <c r="M154" s="28"/>
      <c r="N154" s="28"/>
    </row>
    <row r="155" spans="3:14" ht="24" customHeight="1" thickBot="1">
      <c r="C155" s="27"/>
      <c r="D155" s="25" t="s">
        <v>44</v>
      </c>
      <c r="E155" s="27"/>
      <c r="F155" s="21"/>
      <c r="G155" s="28"/>
      <c r="H155" s="28"/>
      <c r="I155" s="28"/>
      <c r="J155" s="28"/>
      <c r="K155" s="28"/>
      <c r="L155" s="28"/>
      <c r="M155" s="28"/>
      <c r="N155" s="28"/>
    </row>
    <row r="156" spans="3:14" ht="24" customHeight="1" thickBot="1">
      <c r="C156" s="335" t="s">
        <v>77</v>
      </c>
      <c r="D156" s="335"/>
      <c r="E156" s="27"/>
      <c r="F156" s="59"/>
      <c r="G156" s="21" t="s">
        <v>13</v>
      </c>
      <c r="H156" s="31"/>
      <c r="I156" s="31"/>
      <c r="J156" s="31"/>
      <c r="K156" s="31"/>
      <c r="L156" s="31"/>
      <c r="M156" s="31"/>
      <c r="N156" s="31"/>
    </row>
    <row r="157" spans="3:14" ht="12" customHeight="1" thickBot="1">
      <c r="C157" s="335"/>
      <c r="D157" s="335"/>
      <c r="E157" s="27"/>
      <c r="F157" s="67"/>
      <c r="G157" s="21"/>
      <c r="H157" s="31"/>
      <c r="I157" s="31"/>
      <c r="J157" s="31"/>
      <c r="K157" s="31"/>
      <c r="L157" s="31"/>
      <c r="M157" s="31"/>
      <c r="N157" s="31"/>
    </row>
    <row r="158" spans="3:14" ht="24" customHeight="1" thickBot="1">
      <c r="C158" s="335"/>
      <c r="D158" s="335"/>
      <c r="E158" s="27"/>
      <c r="F158" s="30"/>
      <c r="G158" s="21" t="s">
        <v>14</v>
      </c>
      <c r="H158" s="21"/>
      <c r="I158" s="31"/>
      <c r="J158" s="31"/>
      <c r="K158" s="31"/>
      <c r="L158" s="31"/>
      <c r="M158" s="31"/>
      <c r="N158" s="31"/>
    </row>
    <row r="159" spans="3:14" ht="12" customHeight="1">
      <c r="C159" s="29"/>
      <c r="D159" s="29"/>
      <c r="E159" s="27"/>
      <c r="F159" s="31"/>
      <c r="G159" s="21"/>
      <c r="H159" s="21"/>
      <c r="I159" s="31"/>
      <c r="J159" s="31"/>
      <c r="K159" s="31"/>
      <c r="L159" s="31"/>
      <c r="M159" s="31"/>
      <c r="N159" s="31"/>
    </row>
    <row r="160" spans="3:14" ht="24" customHeight="1" thickBot="1">
      <c r="C160" s="32"/>
      <c r="D160" s="32"/>
      <c r="E160" s="27"/>
      <c r="F160" s="31"/>
      <c r="G160" s="162"/>
      <c r="H160" s="34" t="s">
        <v>15</v>
      </c>
      <c r="I160" s="33"/>
      <c r="L160" s="34" t="s">
        <v>16</v>
      </c>
      <c r="M160" s="33"/>
      <c r="N160" s="31" t="s">
        <v>17</v>
      </c>
    </row>
    <row r="161" spans="1:14" ht="12" customHeight="1">
      <c r="C161" s="32"/>
      <c r="D161" s="32"/>
      <c r="E161" s="27"/>
      <c r="F161" s="31"/>
      <c r="G161" s="31"/>
      <c r="H161" s="31"/>
      <c r="I161" s="31"/>
      <c r="J161" s="31"/>
      <c r="K161" s="31"/>
      <c r="L161" s="31"/>
      <c r="M161" s="31"/>
      <c r="N161" s="31"/>
    </row>
    <row r="162" spans="1:14" ht="24" customHeight="1" thickBot="1">
      <c r="C162" s="32"/>
      <c r="D162" s="32"/>
      <c r="E162" s="27"/>
      <c r="F162" s="31"/>
      <c r="G162" s="395" t="s">
        <v>18</v>
      </c>
      <c r="H162" s="395"/>
      <c r="I162" s="340"/>
      <c r="J162" s="340"/>
      <c r="K162" s="340"/>
      <c r="L162" s="340"/>
      <c r="M162" s="340"/>
      <c r="N162" s="340"/>
    </row>
    <row r="163" spans="1:14" ht="24" customHeight="1" thickBot="1">
      <c r="C163" s="32"/>
      <c r="D163" s="39" t="s">
        <v>76</v>
      </c>
      <c r="E163" s="27"/>
      <c r="F163" s="30"/>
      <c r="G163" s="21" t="s">
        <v>13</v>
      </c>
      <c r="H163" s="31"/>
      <c r="I163" s="31"/>
      <c r="J163" s="31"/>
      <c r="K163" s="31"/>
      <c r="L163" s="31"/>
      <c r="M163" s="31"/>
      <c r="N163" s="31"/>
    </row>
    <row r="164" spans="1:14" ht="12" customHeight="1" thickBot="1">
      <c r="C164" s="32"/>
      <c r="D164" s="39"/>
      <c r="E164" s="27"/>
      <c r="F164" s="31"/>
      <c r="G164" s="31"/>
      <c r="H164" s="31"/>
      <c r="I164" s="31"/>
      <c r="J164" s="31"/>
      <c r="K164" s="31"/>
      <c r="L164" s="31"/>
      <c r="M164" s="31"/>
      <c r="N164" s="31"/>
    </row>
    <row r="165" spans="1:14" ht="24" customHeight="1" thickBot="1">
      <c r="C165" s="32"/>
      <c r="D165" s="32"/>
      <c r="E165" s="27"/>
      <c r="F165" s="30"/>
      <c r="G165" s="21" t="s">
        <v>14</v>
      </c>
      <c r="H165" s="21"/>
      <c r="I165" s="1"/>
      <c r="J165" s="1"/>
      <c r="K165" s="1"/>
      <c r="L165" s="31"/>
      <c r="M165" s="31"/>
      <c r="N165" s="31"/>
    </row>
    <row r="166" spans="1:14" ht="12" customHeight="1">
      <c r="C166" s="32"/>
      <c r="D166" s="32"/>
      <c r="E166" s="27"/>
      <c r="F166" s="31"/>
      <c r="G166" s="21"/>
      <c r="H166" s="21"/>
      <c r="I166" s="1"/>
      <c r="J166" s="1"/>
      <c r="K166" s="1"/>
      <c r="L166" s="31"/>
      <c r="M166" s="31"/>
      <c r="N166" s="31"/>
    </row>
    <row r="167" spans="1:14" ht="24" customHeight="1" thickBot="1">
      <c r="C167" s="32"/>
      <c r="D167" s="32"/>
      <c r="E167" s="27"/>
      <c r="F167" s="31"/>
      <c r="H167" s="34" t="s">
        <v>19</v>
      </c>
      <c r="I167" s="33"/>
      <c r="L167" s="34" t="s">
        <v>16</v>
      </c>
      <c r="M167" s="33"/>
      <c r="N167" s="31" t="s">
        <v>17</v>
      </c>
    </row>
    <row r="168" spans="1:14" ht="12" customHeight="1">
      <c r="A168" s="74"/>
      <c r="B168" s="205"/>
      <c r="C168" s="32"/>
      <c r="D168" s="32"/>
      <c r="E168" s="27"/>
      <c r="F168" s="31"/>
      <c r="G168" s="31"/>
      <c r="H168" s="31"/>
      <c r="I168" s="1"/>
      <c r="J168" s="1"/>
      <c r="K168" s="1"/>
      <c r="L168" s="1"/>
      <c r="M168" s="1"/>
      <c r="N168" s="1"/>
    </row>
    <row r="169" spans="1:14" ht="24" customHeight="1" thickBot="1">
      <c r="C169" s="102"/>
      <c r="D169" s="102"/>
      <c r="E169" s="27"/>
      <c r="F169" s="31"/>
      <c r="G169" s="359" t="s">
        <v>18</v>
      </c>
      <c r="H169" s="359"/>
      <c r="I169" s="340"/>
      <c r="J169" s="340"/>
      <c r="K169" s="340"/>
      <c r="L169" s="340"/>
      <c r="M169" s="340"/>
      <c r="N169" s="340"/>
    </row>
    <row r="170" spans="1:14" ht="24" customHeight="1">
      <c r="C170" s="320" t="s">
        <v>231</v>
      </c>
      <c r="D170" s="320"/>
      <c r="E170" s="27"/>
      <c r="F170" s="31"/>
      <c r="G170" s="37"/>
      <c r="H170" s="37"/>
      <c r="I170" s="37"/>
      <c r="J170" s="37"/>
      <c r="K170" s="37"/>
      <c r="L170" s="37"/>
      <c r="M170" s="37"/>
      <c r="N170" s="37"/>
    </row>
    <row r="171" spans="1:14" ht="24" customHeight="1" thickBot="1">
      <c r="C171" s="320"/>
      <c r="D171" s="320"/>
      <c r="E171" s="27"/>
      <c r="F171" s="31"/>
      <c r="G171" s="37"/>
      <c r="H171" s="37"/>
      <c r="I171" s="37"/>
      <c r="J171" s="37"/>
      <c r="K171" s="37"/>
      <c r="L171" s="37"/>
      <c r="M171" s="37"/>
      <c r="N171" s="37"/>
    </row>
    <row r="172" spans="1:14" ht="24" customHeight="1" thickBot="1">
      <c r="A172" s="137"/>
      <c r="C172" s="32"/>
      <c r="D172" s="34" t="s">
        <v>20</v>
      </c>
      <c r="E172" s="27"/>
      <c r="F172" s="30"/>
      <c r="G172" s="21" t="s">
        <v>13</v>
      </c>
      <c r="H172" s="31"/>
      <c r="I172" s="31"/>
      <c r="J172" s="28"/>
      <c r="K172" s="28"/>
      <c r="L172" s="28"/>
      <c r="M172" s="28"/>
      <c r="N172" s="28"/>
    </row>
    <row r="173" spans="1:14" ht="12" customHeight="1" thickBot="1">
      <c r="C173" s="32"/>
      <c r="D173" s="27"/>
      <c r="E173" s="27"/>
      <c r="F173" s="67"/>
      <c r="G173" s="21"/>
      <c r="H173" s="31"/>
      <c r="I173" s="31"/>
      <c r="J173" s="28"/>
      <c r="K173" s="28"/>
      <c r="L173" s="28"/>
      <c r="M173" s="28"/>
      <c r="N173" s="28"/>
    </row>
    <row r="174" spans="1:14" ht="24" customHeight="1" thickBot="1">
      <c r="C174" s="32"/>
      <c r="D174" s="32"/>
      <c r="E174" s="27"/>
      <c r="F174" s="72"/>
      <c r="G174" s="21" t="s">
        <v>21</v>
      </c>
      <c r="H174" s="21"/>
      <c r="I174" s="31"/>
      <c r="J174" s="31"/>
      <c r="K174" s="31"/>
      <c r="L174" s="31"/>
      <c r="M174" s="31"/>
      <c r="N174" s="31"/>
    </row>
    <row r="175" spans="1:14" ht="12" customHeight="1">
      <c r="A175" s="74"/>
      <c r="B175" s="205"/>
      <c r="C175" s="32"/>
      <c r="D175" s="32"/>
      <c r="E175" s="27"/>
      <c r="F175" s="31"/>
      <c r="G175" s="31"/>
      <c r="H175" s="31"/>
      <c r="I175" s="359"/>
      <c r="J175" s="359"/>
      <c r="K175" s="359"/>
      <c r="L175" s="359"/>
      <c r="M175" s="359"/>
      <c r="N175" s="359"/>
    </row>
    <row r="176" spans="1:14" ht="24" customHeight="1" thickBot="1">
      <c r="A176" s="74"/>
      <c r="B176" s="205"/>
      <c r="C176" s="32"/>
      <c r="D176" s="32"/>
      <c r="E176" s="27"/>
      <c r="F176" s="31"/>
      <c r="G176" s="395" t="s">
        <v>18</v>
      </c>
      <c r="H176" s="395"/>
      <c r="I176" s="340"/>
      <c r="J176" s="340"/>
      <c r="K176" s="340"/>
      <c r="L176" s="340"/>
      <c r="M176" s="340"/>
      <c r="N176" s="340"/>
    </row>
    <row r="177" spans="1:14" ht="24" customHeight="1" thickBot="1">
      <c r="C177" s="32"/>
      <c r="D177" s="35" t="s">
        <v>74</v>
      </c>
      <c r="E177" s="27"/>
      <c r="F177" s="27"/>
      <c r="G177" s="26"/>
      <c r="H177" s="26"/>
      <c r="I177" s="37"/>
      <c r="J177" s="37"/>
      <c r="K177" s="37"/>
      <c r="L177" s="37"/>
      <c r="M177" s="37"/>
      <c r="N177" s="37"/>
    </row>
    <row r="178" spans="1:14" ht="24" customHeight="1" thickBot="1">
      <c r="C178" s="32"/>
      <c r="D178" s="36" t="s">
        <v>22</v>
      </c>
      <c r="E178" s="27"/>
      <c r="F178" s="30"/>
      <c r="G178" s="359" t="s">
        <v>72</v>
      </c>
      <c r="H178" s="359"/>
      <c r="I178" s="359"/>
      <c r="J178" s="359"/>
      <c r="K178" s="359"/>
      <c r="L178" s="359"/>
      <c r="M178" s="359"/>
      <c r="N178" s="359"/>
    </row>
    <row r="179" spans="1:14" ht="12" customHeight="1">
      <c r="C179" s="371"/>
      <c r="D179" s="371"/>
      <c r="E179" s="27"/>
      <c r="F179" s="31"/>
      <c r="G179" s="359"/>
      <c r="H179" s="359"/>
      <c r="I179" s="359"/>
      <c r="J179" s="359"/>
      <c r="K179" s="359"/>
      <c r="L179" s="359"/>
      <c r="M179" s="359"/>
      <c r="N179" s="359"/>
    </row>
    <row r="180" spans="1:14" ht="24" customHeight="1">
      <c r="C180" s="32"/>
      <c r="D180" s="32"/>
      <c r="E180" s="27"/>
      <c r="F180" s="31"/>
      <c r="G180" s="359"/>
      <c r="H180" s="359"/>
      <c r="I180" s="359"/>
      <c r="J180" s="359"/>
      <c r="K180" s="359"/>
      <c r="L180" s="359"/>
      <c r="M180" s="359"/>
      <c r="N180" s="359"/>
    </row>
    <row r="181" spans="1:14" ht="12" customHeight="1" thickBot="1">
      <c r="C181" s="32"/>
      <c r="D181" s="32"/>
      <c r="E181" s="27"/>
      <c r="F181" s="31"/>
      <c r="G181" s="37"/>
      <c r="H181" s="37"/>
      <c r="I181" s="37"/>
      <c r="J181" s="37"/>
      <c r="K181" s="37"/>
      <c r="L181" s="37"/>
      <c r="M181" s="37"/>
      <c r="N181" s="37"/>
    </row>
    <row r="182" spans="1:14" ht="24" customHeight="1" thickBot="1">
      <c r="C182" s="32"/>
      <c r="D182" s="32"/>
      <c r="E182" s="27"/>
      <c r="F182" s="30"/>
      <c r="G182" s="21" t="s">
        <v>21</v>
      </c>
      <c r="H182" s="38"/>
      <c r="I182" s="38"/>
      <c r="J182" s="38"/>
      <c r="K182" s="38"/>
      <c r="L182" s="38"/>
      <c r="M182" s="38"/>
      <c r="N182" s="38"/>
    </row>
    <row r="183" spans="1:14" ht="12" customHeight="1">
      <c r="C183" s="32"/>
      <c r="D183" s="32"/>
      <c r="E183" s="27"/>
      <c r="F183" s="66"/>
      <c r="G183" s="21"/>
      <c r="H183" s="38"/>
      <c r="I183" s="38"/>
      <c r="J183" s="38"/>
      <c r="K183" s="38"/>
      <c r="L183" s="38"/>
      <c r="M183" s="38"/>
      <c r="N183" s="38"/>
    </row>
    <row r="184" spans="1:14" ht="24" customHeight="1" thickBot="1">
      <c r="A184" s="74"/>
      <c r="B184" s="205"/>
      <c r="C184" s="32"/>
      <c r="D184" s="32"/>
      <c r="E184" s="27"/>
      <c r="F184" s="66"/>
      <c r="G184" s="411" t="s">
        <v>18</v>
      </c>
      <c r="H184" s="411"/>
      <c r="I184" s="340"/>
      <c r="J184" s="340"/>
      <c r="K184" s="340"/>
      <c r="L184" s="340"/>
      <c r="M184" s="340"/>
      <c r="N184" s="340"/>
    </row>
    <row r="185" spans="1:14" ht="24" customHeight="1" thickBot="1">
      <c r="D185" s="35" t="s">
        <v>45</v>
      </c>
      <c r="E185" s="27"/>
      <c r="F185" s="31"/>
      <c r="G185" s="31"/>
      <c r="H185" s="31"/>
      <c r="I185" s="31"/>
      <c r="J185" s="31"/>
      <c r="K185" s="31"/>
      <c r="L185" s="31"/>
      <c r="M185" s="31"/>
      <c r="N185" s="31"/>
    </row>
    <row r="186" spans="1:14" ht="24" customHeight="1" thickBot="1">
      <c r="C186" s="390" t="s">
        <v>23</v>
      </c>
      <c r="D186" s="390"/>
      <c r="E186" s="27"/>
      <c r="F186" s="30"/>
      <c r="G186" s="21" t="s">
        <v>24</v>
      </c>
      <c r="H186" s="31"/>
      <c r="I186" s="31"/>
      <c r="J186" s="31"/>
      <c r="K186" s="31"/>
      <c r="L186" s="31"/>
      <c r="M186" s="31"/>
      <c r="N186" s="31"/>
    </row>
    <row r="187" spans="1:14" ht="12" customHeight="1" thickBot="1">
      <c r="C187" s="39"/>
      <c r="D187" s="39"/>
      <c r="E187" s="27"/>
      <c r="F187" s="67"/>
      <c r="G187" s="21"/>
      <c r="H187" s="31"/>
      <c r="I187" s="31"/>
      <c r="J187" s="31"/>
      <c r="K187" s="31"/>
      <c r="L187" s="31"/>
      <c r="M187" s="31"/>
      <c r="N187" s="31"/>
    </row>
    <row r="188" spans="1:14" ht="24" customHeight="1" thickBot="1">
      <c r="C188" s="32"/>
      <c r="D188" s="32"/>
      <c r="E188" s="27"/>
      <c r="F188" s="30"/>
      <c r="G188" s="21" t="s">
        <v>25</v>
      </c>
      <c r="H188" s="31"/>
      <c r="I188" s="359"/>
      <c r="J188" s="359"/>
      <c r="K188" s="359"/>
      <c r="L188" s="359"/>
      <c r="M188" s="359"/>
      <c r="N188" s="359"/>
    </row>
    <row r="189" spans="1:14" ht="12" customHeight="1">
      <c r="C189" s="32"/>
      <c r="D189" s="32"/>
      <c r="E189" s="27"/>
      <c r="F189" s="66"/>
      <c r="G189" s="21"/>
      <c r="H189" s="31"/>
      <c r="I189" s="37"/>
      <c r="J189" s="37"/>
      <c r="K189" s="37"/>
      <c r="L189" s="37"/>
      <c r="M189" s="37"/>
      <c r="N189" s="37"/>
    </row>
    <row r="190" spans="1:14" ht="24" customHeight="1" thickBot="1">
      <c r="C190" s="49"/>
      <c r="D190" s="49"/>
      <c r="E190" s="22"/>
      <c r="F190" s="31"/>
      <c r="G190" s="108" t="s">
        <v>26</v>
      </c>
      <c r="H190" s="31"/>
      <c r="I190" s="391"/>
      <c r="J190" s="391"/>
      <c r="K190" s="391"/>
      <c r="L190" s="391"/>
      <c r="M190" s="391"/>
      <c r="N190" s="391"/>
    </row>
    <row r="191" spans="1:14" ht="12" customHeight="1">
      <c r="C191" s="49"/>
      <c r="D191" s="49"/>
      <c r="E191" s="22"/>
      <c r="F191" s="31"/>
      <c r="G191" s="108"/>
      <c r="H191" s="31"/>
      <c r="I191" s="31"/>
      <c r="J191" s="31"/>
      <c r="K191" s="31"/>
      <c r="L191" s="31"/>
      <c r="M191" s="31"/>
      <c r="N191" s="31"/>
    </row>
    <row r="192" spans="1:14" ht="24" customHeight="1">
      <c r="C192" s="32"/>
      <c r="D192" s="32"/>
      <c r="E192" s="27"/>
      <c r="F192" s="108"/>
      <c r="G192" s="107" t="s">
        <v>27</v>
      </c>
      <c r="H192" s="108"/>
      <c r="I192" s="37"/>
      <c r="J192" s="37"/>
      <c r="K192" s="37"/>
      <c r="L192" s="31"/>
      <c r="M192" s="408" t="s">
        <v>28</v>
      </c>
      <c r="N192" s="408"/>
    </row>
    <row r="193" spans="3:14" ht="24" customHeight="1" thickBot="1">
      <c r="C193" s="32"/>
      <c r="D193" s="27"/>
      <c r="E193" s="27"/>
      <c r="F193" s="31"/>
      <c r="G193" s="340"/>
      <c r="H193" s="340"/>
      <c r="I193" s="340"/>
      <c r="J193" s="340"/>
      <c r="K193" s="340"/>
      <c r="L193" s="31"/>
      <c r="M193" s="358"/>
      <c r="N193" s="358"/>
    </row>
    <row r="194" spans="3:14" ht="12" customHeight="1">
      <c r="C194" s="32"/>
      <c r="D194" s="32"/>
      <c r="E194" s="27"/>
      <c r="F194" s="31"/>
      <c r="G194" s="31"/>
      <c r="H194" s="31"/>
      <c r="I194" s="37"/>
      <c r="J194" s="37"/>
      <c r="K194" s="37"/>
      <c r="L194" s="31"/>
      <c r="M194" s="408"/>
      <c r="N194" s="408"/>
    </row>
    <row r="195" spans="3:14" ht="24" customHeight="1" thickBot="1">
      <c r="C195" s="32"/>
      <c r="D195" s="27"/>
      <c r="E195" s="27"/>
      <c r="F195" s="31"/>
      <c r="G195" s="340"/>
      <c r="H195" s="340"/>
      <c r="I195" s="340"/>
      <c r="J195" s="340"/>
      <c r="K195" s="340"/>
      <c r="L195" s="31"/>
      <c r="M195" s="358"/>
      <c r="N195" s="358"/>
    </row>
    <row r="196" spans="3:14" ht="12" customHeight="1">
      <c r="C196" s="32"/>
      <c r="D196" s="32"/>
      <c r="E196" s="27"/>
      <c r="F196" s="31"/>
      <c r="G196" s="31"/>
      <c r="H196" s="31"/>
      <c r="I196" s="37"/>
      <c r="J196" s="37"/>
      <c r="K196" s="37"/>
      <c r="L196" s="31"/>
      <c r="M196" s="408"/>
      <c r="N196" s="408"/>
    </row>
    <row r="197" spans="3:14" ht="24" customHeight="1" thickBot="1">
      <c r="C197" s="32"/>
      <c r="D197" s="27"/>
      <c r="E197" s="27"/>
      <c r="F197" s="31"/>
      <c r="G197" s="340"/>
      <c r="H197" s="340"/>
      <c r="I197" s="340"/>
      <c r="J197" s="340"/>
      <c r="K197" s="340"/>
      <c r="L197" s="31"/>
      <c r="M197" s="358"/>
      <c r="N197" s="358"/>
    </row>
    <row r="198" spans="3:14" ht="24" customHeight="1" thickBot="1">
      <c r="C198" s="32"/>
      <c r="D198" s="25" t="s">
        <v>46</v>
      </c>
      <c r="E198" s="27"/>
      <c r="F198" s="31"/>
      <c r="G198" s="31"/>
      <c r="H198" s="31"/>
      <c r="I198" s="37"/>
      <c r="J198" s="37"/>
      <c r="K198" s="37"/>
      <c r="L198" s="37"/>
      <c r="M198" s="37"/>
      <c r="N198" s="37"/>
    </row>
    <row r="199" spans="3:14" ht="24" customHeight="1" thickBot="1">
      <c r="C199" s="389" t="str">
        <f>IF($P$8="VVmitT","Ist der Bewerber eine juristische Person, zu deren satzungsgemäßen","Ist der Bieter eine juristische Person, zu deren satzungsgemäßen")</f>
        <v>Ist der Bieter eine juristische Person, zu deren satzungsgemäßen</v>
      </c>
      <c r="D199" s="389"/>
      <c r="E199" s="27"/>
      <c r="F199" s="30"/>
      <c r="G199" s="326" t="str">
        <f>CONCATENATE(IF($P$8="VVmitT","Der Bewerber ","Der Bieter "),"ist eine juristische Person. 
Als verantwortlicher Berufsangehöriger gem. § 75 Abs. 1 oder Abs. 2 benennen wir für die Durchführung:")</f>
        <v>Der Bieter ist eine juristische Person. 
Als verantwortlicher Berufsangehöriger gem. § 75 Abs. 1 oder Abs. 2 benennen wir für die Durchführung:</v>
      </c>
      <c r="H199" s="326"/>
      <c r="I199" s="326"/>
      <c r="J199" s="326"/>
      <c r="K199" s="326"/>
      <c r="L199" s="326"/>
      <c r="M199" s="326"/>
      <c r="N199" s="326"/>
    </row>
    <row r="200" spans="3:14" ht="24" customHeight="1">
      <c r="C200" s="382" t="str">
        <f>CONCATENATE("Geschäftszweck die dem Projekt entsprechenden Planungsleistungen gehören, 
ist diese nur dann teilnahmeberechtigt, wenn durch Erklärung des ",IF($P$8="VVmitT","Bewerbers","Bieters
"),"
gem. § 43 Abs. 1 VgV i.V.m. § 75 Abs. 3 VgV nachgewiesen wird,
dass der tatsächliche Leistungserbringer die an die natürliche Person gestellten Anforderungen erfüllen.")</f>
        <v>Geschäftszweck die dem Projekt entsprechenden Planungsleistungen gehören, 
ist diese nur dann teilnahmeberechtigt, wenn durch Erklärung des Bieters
gem. § 43 Abs. 1 VgV i.V.m. § 75 Abs. 3 VgV nachgewiesen wird,
dass der tatsächliche Leistungserbringer die an die natürliche Person gestellten Anforderungen erfüllen.</v>
      </c>
      <c r="D200" s="382"/>
      <c r="E200" s="27"/>
      <c r="F200" s="66"/>
      <c r="G200" s="326"/>
      <c r="H200" s="326"/>
      <c r="I200" s="326"/>
      <c r="J200" s="326"/>
      <c r="K200" s="326"/>
      <c r="L200" s="326"/>
      <c r="M200" s="326"/>
      <c r="N200" s="326"/>
    </row>
    <row r="201" spans="3:14" ht="24" customHeight="1">
      <c r="C201" s="382"/>
      <c r="D201" s="382"/>
      <c r="E201" s="27"/>
      <c r="F201" s="31"/>
      <c r="G201" s="326"/>
      <c r="H201" s="326"/>
      <c r="I201" s="326"/>
      <c r="J201" s="326"/>
      <c r="K201" s="326"/>
      <c r="L201" s="326"/>
      <c r="M201" s="326"/>
      <c r="N201" s="326"/>
    </row>
    <row r="202" spans="3:14" ht="12" customHeight="1">
      <c r="C202" s="382"/>
      <c r="D202" s="382"/>
      <c r="E202" s="27"/>
      <c r="F202" s="31"/>
      <c r="G202" s="37"/>
      <c r="H202" s="37"/>
      <c r="I202" s="37"/>
      <c r="J202" s="37"/>
      <c r="K202" s="37"/>
      <c r="L202" s="37"/>
      <c r="M202" s="37"/>
      <c r="N202" s="37"/>
    </row>
    <row r="203" spans="3:14" ht="24" customHeight="1" thickBot="1">
      <c r="C203" s="382"/>
      <c r="D203" s="382"/>
      <c r="E203" s="27"/>
      <c r="F203" s="31"/>
      <c r="G203" s="340"/>
      <c r="H203" s="340"/>
      <c r="I203" s="340"/>
      <c r="J203" s="340"/>
      <c r="K203" s="340"/>
      <c r="L203" s="340"/>
      <c r="M203" s="340"/>
      <c r="N203" s="340"/>
    </row>
    <row r="204" spans="3:14" ht="24" customHeight="1">
      <c r="C204" s="382"/>
      <c r="D204" s="382"/>
      <c r="E204" s="27"/>
      <c r="F204" s="31"/>
      <c r="G204" s="397" t="s">
        <v>58</v>
      </c>
      <c r="H204" s="397"/>
      <c r="I204" s="397"/>
      <c r="J204" s="397"/>
      <c r="K204" s="397"/>
      <c r="L204" s="397"/>
      <c r="M204" s="397"/>
      <c r="N204" s="397"/>
    </row>
    <row r="205" spans="3:14" ht="12" customHeight="1" thickBot="1">
      <c r="C205" s="382"/>
      <c r="D205" s="382"/>
      <c r="E205" s="27"/>
      <c r="F205" s="31"/>
      <c r="G205" s="37"/>
      <c r="H205" s="37"/>
      <c r="I205" s="37"/>
      <c r="J205" s="37"/>
      <c r="K205" s="37"/>
      <c r="L205" s="37"/>
      <c r="M205" s="37"/>
      <c r="N205" s="37"/>
    </row>
    <row r="206" spans="3:14" ht="24" customHeight="1" thickBot="1">
      <c r="C206" s="382"/>
      <c r="D206" s="382"/>
      <c r="E206" s="3"/>
      <c r="F206" s="71"/>
      <c r="G206" s="409" t="str">
        <f>IF($P$8="VVmitT","Der Bewerber ist keine juristische Person.","Der Bieter ist keine juristische Person.")</f>
        <v>Der Bieter ist keine juristische Person.</v>
      </c>
      <c r="H206" s="326"/>
      <c r="I206" s="326"/>
      <c r="J206" s="326"/>
      <c r="K206" s="326"/>
      <c r="L206" s="326"/>
      <c r="M206" s="326"/>
      <c r="N206" s="326"/>
    </row>
    <row r="207" spans="3:14" ht="24" customHeight="1">
      <c r="C207" s="4"/>
      <c r="D207" s="4"/>
      <c r="E207" s="3"/>
      <c r="F207" s="31"/>
      <c r="G207" s="37"/>
      <c r="H207" s="37"/>
      <c r="I207" s="37"/>
      <c r="J207" s="37"/>
      <c r="K207" s="37"/>
      <c r="L207" s="37"/>
      <c r="M207" s="37"/>
      <c r="N207" s="37"/>
    </row>
    <row r="208" spans="3:14" ht="24" customHeight="1" thickBot="1">
      <c r="C208" s="381" t="s">
        <v>75</v>
      </c>
      <c r="D208" s="381"/>
      <c r="E208" s="27"/>
      <c r="F208" s="5"/>
      <c r="G208" s="5"/>
      <c r="H208" s="5"/>
      <c r="I208" s="31"/>
      <c r="J208" s="31"/>
      <c r="K208" s="31"/>
      <c r="L208" s="31"/>
      <c r="M208" s="31"/>
      <c r="N208" s="31"/>
    </row>
    <row r="209" spans="3:14" ht="24" customHeight="1" thickBot="1">
      <c r="C209" s="32"/>
      <c r="D209" s="39" t="s">
        <v>31</v>
      </c>
      <c r="E209" s="27"/>
      <c r="F209" s="30"/>
      <c r="G209" s="21" t="s">
        <v>29</v>
      </c>
      <c r="H209" s="31"/>
      <c r="I209" s="31"/>
      <c r="J209" s="31"/>
      <c r="K209" s="31"/>
      <c r="L209" s="31"/>
      <c r="M209" s="31"/>
      <c r="N209" s="31"/>
    </row>
    <row r="210" spans="3:14" ht="12" customHeight="1" thickBot="1">
      <c r="C210" s="58"/>
      <c r="D210" s="58"/>
      <c r="E210" s="27"/>
      <c r="F210" s="67"/>
      <c r="G210" s="21"/>
      <c r="H210" s="31"/>
      <c r="I210" s="31"/>
      <c r="J210" s="31"/>
      <c r="K210" s="31"/>
      <c r="L210" s="31"/>
      <c r="M210" s="31"/>
      <c r="N210" s="31"/>
    </row>
    <row r="211" spans="3:14" ht="24" customHeight="1" thickBot="1">
      <c r="C211" s="58"/>
      <c r="D211" s="58"/>
      <c r="E211" s="27"/>
      <c r="F211" s="30"/>
      <c r="G211" s="21" t="s">
        <v>30</v>
      </c>
      <c r="H211" s="31"/>
      <c r="I211" s="31"/>
      <c r="J211" s="31"/>
      <c r="K211" s="31"/>
      <c r="L211" s="31"/>
      <c r="M211" s="31"/>
      <c r="N211" s="31"/>
    </row>
    <row r="212" spans="3:14" ht="24" customHeight="1">
      <c r="C212" s="58"/>
      <c r="D212" s="58"/>
      <c r="E212" s="27"/>
      <c r="F212" s="31"/>
      <c r="G212" s="40"/>
      <c r="H212" s="31"/>
      <c r="I212" s="37"/>
      <c r="J212" s="37"/>
      <c r="K212" s="37"/>
      <c r="L212" s="37"/>
      <c r="M212" s="37"/>
      <c r="N212" s="37"/>
    </row>
    <row r="213" spans="3:14" ht="24" customHeight="1">
      <c r="C213" s="389" t="s">
        <v>222</v>
      </c>
      <c r="D213" s="389"/>
      <c r="E213" s="27"/>
      <c r="F213" s="31"/>
      <c r="G213" s="359" t="s">
        <v>59</v>
      </c>
      <c r="H213" s="359"/>
      <c r="I213" s="359"/>
      <c r="J213" s="359"/>
      <c r="K213" s="359"/>
      <c r="L213" s="359"/>
      <c r="M213" s="359"/>
      <c r="N213" s="359"/>
    </row>
    <row r="214" spans="3:14" ht="24" customHeight="1">
      <c r="C214" s="389"/>
      <c r="D214" s="389"/>
      <c r="E214" s="27"/>
      <c r="F214" s="31"/>
      <c r="G214" s="359"/>
      <c r="H214" s="359"/>
      <c r="I214" s="359"/>
      <c r="J214" s="359"/>
      <c r="K214" s="359"/>
      <c r="L214" s="359"/>
      <c r="M214" s="359"/>
      <c r="N214" s="359"/>
    </row>
    <row r="215" spans="3:14" ht="24" customHeight="1" thickBot="1">
      <c r="C215" s="382" t="str">
        <f>CONCATENATE("ausgefüllt und unterschrieben ",IF($P$8="VVmitT","den Bewerbungsunterlagen","den Angebotsunterlagen")," beigelegt werden.")</f>
        <v>ausgefüllt und unterschrieben den Angebotsunterlagen beigelegt werden.</v>
      </c>
      <c r="D215" s="382"/>
      <c r="E215" s="27"/>
      <c r="F215" s="31"/>
      <c r="G215" s="396"/>
      <c r="H215" s="396"/>
      <c r="I215" s="396"/>
      <c r="J215" s="396"/>
      <c r="K215" s="396"/>
      <c r="L215" s="396"/>
      <c r="M215" s="396"/>
      <c r="N215" s="396"/>
    </row>
    <row r="216" spans="3:14" ht="24" customHeight="1">
      <c r="C216" s="121"/>
      <c r="D216" s="121"/>
      <c r="E216" s="27"/>
      <c r="F216" s="31"/>
      <c r="G216" s="70" t="s">
        <v>333</v>
      </c>
      <c r="H216" s="31"/>
      <c r="I216" s="31"/>
      <c r="J216" s="31"/>
      <c r="K216" s="31"/>
      <c r="L216" s="31"/>
      <c r="M216" s="31"/>
      <c r="N216" s="31"/>
    </row>
    <row r="217" spans="3:14" ht="24" customHeight="1" thickBot="1">
      <c r="C217" s="382" t="s">
        <v>223</v>
      </c>
      <c r="D217" s="382"/>
      <c r="E217" s="27"/>
      <c r="F217" s="31"/>
      <c r="G217" s="396"/>
      <c r="H217" s="396"/>
      <c r="I217" s="396"/>
      <c r="J217" s="396"/>
      <c r="K217" s="396"/>
      <c r="L217" s="310"/>
      <c r="M217" s="309"/>
      <c r="N217" s="308"/>
    </row>
    <row r="218" spans="3:14" ht="24" customHeight="1">
      <c r="C218" s="382"/>
      <c r="D218" s="382"/>
      <c r="E218" s="27"/>
      <c r="F218" s="31"/>
      <c r="G218" s="70" t="s">
        <v>329</v>
      </c>
      <c r="H218" s="37"/>
      <c r="I218" s="37"/>
      <c r="J218" s="37"/>
      <c r="K218" s="37"/>
      <c r="L218" s="37"/>
      <c r="M218" s="37" t="s">
        <v>331</v>
      </c>
      <c r="N218" s="37" t="s">
        <v>330</v>
      </c>
    </row>
    <row r="219" spans="3:14" ht="24" customHeight="1" thickBot="1">
      <c r="C219" s="382"/>
      <c r="D219" s="382"/>
      <c r="E219" s="27"/>
      <c r="F219" s="31"/>
      <c r="G219" s="396"/>
      <c r="H219" s="396"/>
      <c r="I219" s="396"/>
      <c r="J219" s="396"/>
      <c r="K219" s="396"/>
      <c r="L219" s="396"/>
      <c r="M219" s="396"/>
      <c r="N219" s="396"/>
    </row>
    <row r="220" spans="3:14" ht="24" customHeight="1">
      <c r="C220" s="382"/>
      <c r="D220" s="382"/>
      <c r="E220" s="27"/>
      <c r="F220" s="31"/>
      <c r="G220" s="70" t="s">
        <v>332</v>
      </c>
      <c r="H220" s="37"/>
      <c r="I220" s="37"/>
      <c r="J220" s="37"/>
      <c r="K220" s="37"/>
      <c r="L220" s="37"/>
      <c r="M220" s="37"/>
      <c r="N220" s="37"/>
    </row>
    <row r="221" spans="3:14" ht="24" customHeight="1">
      <c r="C221" s="382"/>
      <c r="D221" s="382"/>
      <c r="E221" s="27"/>
      <c r="F221" s="31"/>
      <c r="G221" s="70"/>
      <c r="H221" s="37"/>
      <c r="I221" s="37"/>
      <c r="J221" s="37"/>
      <c r="K221" s="37"/>
      <c r="L221" s="37"/>
      <c r="M221" s="37"/>
      <c r="N221" s="37"/>
    </row>
    <row r="222" spans="3:14" ht="24" customHeight="1" thickBot="1">
      <c r="C222" s="382"/>
      <c r="D222" s="382"/>
      <c r="E222" s="27"/>
      <c r="F222" s="31"/>
      <c r="G222" s="396"/>
      <c r="H222" s="396"/>
      <c r="I222" s="396"/>
      <c r="J222" s="396"/>
      <c r="K222" s="396"/>
      <c r="L222" s="396"/>
      <c r="M222" s="396"/>
      <c r="N222" s="396"/>
    </row>
    <row r="223" spans="3:14" ht="24" customHeight="1">
      <c r="C223" s="382"/>
      <c r="D223" s="382"/>
      <c r="E223" s="27"/>
      <c r="F223" s="31"/>
      <c r="G223" s="70" t="s">
        <v>334</v>
      </c>
      <c r="H223" s="31"/>
      <c r="I223" s="31"/>
      <c r="J223" s="31"/>
      <c r="K223" s="31"/>
      <c r="L223" s="31"/>
      <c r="M223" s="31"/>
      <c r="N223" s="31"/>
    </row>
    <row r="224" spans="3:14" ht="24" customHeight="1" thickBot="1">
      <c r="C224" s="382"/>
      <c r="D224" s="382"/>
      <c r="E224" s="27"/>
      <c r="F224" s="31"/>
      <c r="G224" s="396"/>
      <c r="H224" s="396"/>
      <c r="I224" s="396"/>
      <c r="J224" s="396"/>
      <c r="K224" s="396"/>
      <c r="L224" s="310"/>
      <c r="M224" s="309"/>
      <c r="N224" s="308"/>
    </row>
    <row r="225" spans="3:14" ht="24" customHeight="1">
      <c r="C225" s="382"/>
      <c r="D225" s="382"/>
      <c r="E225" s="27"/>
      <c r="F225" s="31"/>
      <c r="G225" s="70" t="s">
        <v>329</v>
      </c>
      <c r="H225" s="37"/>
      <c r="I225" s="37"/>
      <c r="J225" s="37"/>
      <c r="K225" s="37"/>
      <c r="L225" s="37"/>
      <c r="M225" s="37" t="s">
        <v>331</v>
      </c>
      <c r="N225" s="37" t="s">
        <v>330</v>
      </c>
    </row>
    <row r="226" spans="3:14" ht="24" customHeight="1" thickBot="1">
      <c r="C226" s="382"/>
      <c r="D226" s="382"/>
      <c r="E226" s="27"/>
      <c r="F226" s="31"/>
      <c r="G226" s="396"/>
      <c r="H226" s="396"/>
      <c r="I226" s="396"/>
      <c r="J226" s="396"/>
      <c r="K226" s="396"/>
      <c r="L226" s="396"/>
      <c r="M226" s="396"/>
      <c r="N226" s="396"/>
    </row>
    <row r="227" spans="3:14" ht="24" customHeight="1">
      <c r="C227" s="382"/>
      <c r="D227" s="382"/>
      <c r="E227" s="27"/>
      <c r="F227" s="31"/>
      <c r="G227" s="70" t="s">
        <v>332</v>
      </c>
      <c r="H227" s="37"/>
      <c r="I227" s="37"/>
      <c r="J227" s="37"/>
      <c r="K227" s="37"/>
      <c r="L227" s="37"/>
      <c r="M227" s="37"/>
      <c r="N227" s="37"/>
    </row>
    <row r="228" spans="3:14" ht="24" customHeight="1">
      <c r="C228" s="382"/>
      <c r="D228" s="382"/>
      <c r="E228" s="27"/>
      <c r="F228" s="31"/>
      <c r="G228" s="70"/>
      <c r="H228" s="37"/>
      <c r="I228" s="37"/>
      <c r="J228" s="37"/>
      <c r="K228" s="37"/>
      <c r="L228" s="37"/>
      <c r="M228" s="37"/>
      <c r="N228" s="37"/>
    </row>
    <row r="229" spans="3:14" ht="24" customHeight="1" thickBot="1">
      <c r="C229" s="382"/>
      <c r="D229" s="382"/>
      <c r="E229" s="27"/>
      <c r="F229" s="31"/>
      <c r="G229" s="396"/>
      <c r="H229" s="396"/>
      <c r="I229" s="396"/>
      <c r="J229" s="396"/>
      <c r="K229" s="396"/>
      <c r="L229" s="396"/>
      <c r="M229" s="396"/>
      <c r="N229" s="396"/>
    </row>
    <row r="230" spans="3:14" ht="24" customHeight="1">
      <c r="C230" s="382"/>
      <c r="D230" s="382"/>
      <c r="E230" s="27"/>
      <c r="F230" s="31"/>
      <c r="G230" s="70" t="s">
        <v>335</v>
      </c>
      <c r="H230" s="31"/>
      <c r="I230" s="31"/>
      <c r="J230" s="31"/>
      <c r="K230" s="31"/>
      <c r="L230" s="31"/>
      <c r="M230" s="31"/>
      <c r="N230" s="31"/>
    </row>
    <row r="231" spans="3:14" ht="24" customHeight="1" thickBot="1">
      <c r="C231" s="382"/>
      <c r="D231" s="382"/>
      <c r="E231" s="27"/>
      <c r="F231" s="31"/>
      <c r="G231" s="396"/>
      <c r="H231" s="396"/>
      <c r="I231" s="396"/>
      <c r="J231" s="396"/>
      <c r="K231" s="396"/>
      <c r="L231" s="310"/>
      <c r="M231" s="309"/>
      <c r="N231" s="308"/>
    </row>
    <row r="232" spans="3:14" ht="24" customHeight="1">
      <c r="C232" s="382"/>
      <c r="D232" s="382"/>
      <c r="E232" s="27"/>
      <c r="F232" s="31"/>
      <c r="G232" s="70" t="s">
        <v>329</v>
      </c>
      <c r="H232" s="37"/>
      <c r="I232" s="37"/>
      <c r="J232" s="37"/>
      <c r="K232" s="37"/>
      <c r="L232" s="37"/>
      <c r="M232" s="37" t="s">
        <v>331</v>
      </c>
      <c r="N232" s="37" t="s">
        <v>330</v>
      </c>
    </row>
    <row r="233" spans="3:14" ht="24" customHeight="1" thickBot="1">
      <c r="C233" s="382"/>
      <c r="D233" s="382"/>
      <c r="E233" s="27"/>
      <c r="F233" s="31"/>
      <c r="G233" s="396"/>
      <c r="H233" s="396"/>
      <c r="I233" s="396"/>
      <c r="J233" s="396"/>
      <c r="K233" s="396"/>
      <c r="L233" s="396"/>
      <c r="M233" s="396"/>
      <c r="N233" s="396"/>
    </row>
    <row r="234" spans="3:14" ht="24" customHeight="1">
      <c r="C234" s="382"/>
      <c r="D234" s="382"/>
      <c r="E234" s="27"/>
      <c r="F234" s="31"/>
      <c r="G234" s="70" t="s">
        <v>332</v>
      </c>
      <c r="H234" s="37"/>
      <c r="I234" s="37"/>
      <c r="J234" s="37"/>
      <c r="K234" s="37"/>
      <c r="L234" s="37"/>
      <c r="M234" s="37"/>
      <c r="N234" s="37"/>
    </row>
    <row r="235" spans="3:14" ht="24" customHeight="1" thickBot="1">
      <c r="C235" s="40"/>
      <c r="D235" s="41"/>
      <c r="E235" s="40"/>
      <c r="F235" s="40"/>
      <c r="G235" s="40"/>
      <c r="H235" s="40"/>
      <c r="I235" s="37"/>
      <c r="J235" s="37"/>
      <c r="K235" s="37"/>
      <c r="L235" s="37"/>
      <c r="M235" s="37"/>
      <c r="N235" s="37"/>
    </row>
    <row r="236" spans="3:14" ht="24" customHeight="1" thickBot="1">
      <c r="C236" s="40"/>
      <c r="D236" s="103" t="s">
        <v>60</v>
      </c>
      <c r="E236" s="40"/>
      <c r="F236" s="30"/>
      <c r="G236" s="359" t="s">
        <v>116</v>
      </c>
      <c r="H236" s="359"/>
      <c r="I236" s="359"/>
      <c r="J236" s="359"/>
      <c r="K236" s="359"/>
      <c r="L236" s="359"/>
      <c r="M236" s="359"/>
      <c r="N236" s="359"/>
    </row>
    <row r="237" spans="3:14" ht="24" customHeight="1">
      <c r="C237" s="40"/>
      <c r="D237" s="40"/>
      <c r="E237" s="40"/>
      <c r="F237" s="66"/>
      <c r="G237" s="359"/>
      <c r="H237" s="359"/>
      <c r="I237" s="359"/>
      <c r="J237" s="359"/>
      <c r="K237" s="359"/>
      <c r="L237" s="359"/>
      <c r="M237" s="359"/>
      <c r="N237" s="359"/>
    </row>
    <row r="238" spans="3:14" ht="24" customHeight="1">
      <c r="C238" s="40"/>
      <c r="D238" s="40"/>
      <c r="E238" s="40"/>
      <c r="F238" s="66"/>
      <c r="G238" s="359"/>
      <c r="H238" s="359"/>
      <c r="I238" s="359"/>
      <c r="J238" s="359"/>
      <c r="K238" s="359"/>
      <c r="L238" s="359"/>
      <c r="M238" s="359"/>
      <c r="N238" s="359"/>
    </row>
    <row r="239" spans="3:14" ht="24" customHeight="1">
      <c r="C239" s="40"/>
      <c r="D239" s="40"/>
      <c r="E239" s="40"/>
      <c r="F239" s="66"/>
      <c r="G239" s="359"/>
      <c r="H239" s="359"/>
      <c r="I239" s="359"/>
      <c r="J239" s="359"/>
      <c r="K239" s="359"/>
      <c r="L239" s="359"/>
      <c r="M239" s="359"/>
      <c r="N239" s="359"/>
    </row>
    <row r="240" spans="3:14" ht="24" customHeight="1">
      <c r="C240" s="40"/>
      <c r="D240" s="40"/>
      <c r="E240" s="40"/>
      <c r="F240" s="40"/>
      <c r="G240" s="359"/>
      <c r="H240" s="359"/>
      <c r="I240" s="359"/>
      <c r="J240" s="359"/>
      <c r="K240" s="359"/>
      <c r="L240" s="359"/>
      <c r="M240" s="359"/>
      <c r="N240" s="359"/>
    </row>
    <row r="241" spans="2:16" ht="24" customHeight="1">
      <c r="C241" s="40"/>
      <c r="D241" s="40"/>
      <c r="E241" s="40"/>
      <c r="F241" s="40"/>
      <c r="G241" s="359"/>
      <c r="H241" s="359"/>
      <c r="I241" s="359"/>
      <c r="J241" s="359"/>
      <c r="K241" s="359"/>
      <c r="L241" s="359"/>
      <c r="M241" s="359"/>
      <c r="N241" s="359"/>
    </row>
    <row r="242" spans="2:16" ht="24" customHeight="1">
      <c r="C242" s="40"/>
      <c r="D242" s="40"/>
      <c r="E242" s="40"/>
      <c r="F242" s="40"/>
      <c r="G242" s="359"/>
      <c r="H242" s="359"/>
      <c r="I242" s="359"/>
      <c r="J242" s="359"/>
      <c r="K242" s="359"/>
      <c r="L242" s="359"/>
      <c r="M242" s="359"/>
      <c r="N242" s="359"/>
    </row>
    <row r="243" spans="2:16" ht="24" customHeight="1">
      <c r="C243" s="40"/>
      <c r="D243" s="40"/>
      <c r="E243" s="40"/>
      <c r="F243" s="40"/>
      <c r="G243" s="359"/>
      <c r="H243" s="359"/>
      <c r="I243" s="359"/>
      <c r="J243" s="359"/>
      <c r="K243" s="359"/>
      <c r="L243" s="359"/>
      <c r="M243" s="359"/>
      <c r="N243" s="359"/>
    </row>
    <row r="244" spans="2:16" ht="24" customHeight="1">
      <c r="C244" s="40"/>
      <c r="D244" s="40"/>
      <c r="E244" s="40"/>
      <c r="F244" s="40"/>
      <c r="G244" s="359"/>
      <c r="H244" s="359"/>
      <c r="I244" s="359"/>
      <c r="J244" s="359"/>
      <c r="K244" s="359"/>
      <c r="L244" s="359"/>
      <c r="M244" s="359"/>
      <c r="N244" s="359"/>
    </row>
    <row r="245" spans="2:16" ht="12" customHeight="1" thickBot="1">
      <c r="C245" s="40"/>
      <c r="D245" s="40"/>
      <c r="E245" s="40"/>
      <c r="F245" s="40"/>
      <c r="G245" s="37"/>
      <c r="H245" s="37"/>
      <c r="I245" s="37"/>
      <c r="J245" s="37"/>
      <c r="K245" s="37"/>
      <c r="L245" s="37"/>
      <c r="M245" s="37"/>
      <c r="N245" s="37"/>
    </row>
    <row r="246" spans="2:16" ht="24" customHeight="1" thickBot="1">
      <c r="C246" s="40"/>
      <c r="D246" s="40"/>
      <c r="E246" s="40"/>
      <c r="F246" s="30"/>
      <c r="G246" s="359" t="s">
        <v>232</v>
      </c>
      <c r="H246" s="359"/>
      <c r="I246" s="359"/>
      <c r="J246" s="359"/>
      <c r="K246" s="359"/>
      <c r="L246" s="359"/>
      <c r="M246" s="359"/>
      <c r="N246" s="359"/>
    </row>
    <row r="247" spans="2:16" ht="24" customHeight="1">
      <c r="C247" s="40"/>
      <c r="D247" s="40"/>
      <c r="E247" s="40"/>
      <c r="F247" s="66"/>
      <c r="G247" s="359"/>
      <c r="H247" s="359"/>
      <c r="I247" s="359"/>
      <c r="J247" s="359"/>
      <c r="K247" s="359"/>
      <c r="L247" s="359"/>
      <c r="M247" s="359"/>
      <c r="N247" s="359"/>
    </row>
    <row r="248" spans="2:16" ht="24" customHeight="1">
      <c r="C248" s="40"/>
      <c r="D248" s="40"/>
      <c r="E248" s="40"/>
      <c r="F248" s="66"/>
      <c r="G248" s="359"/>
      <c r="H248" s="359"/>
      <c r="I248" s="359"/>
      <c r="J248" s="359"/>
      <c r="K248" s="359"/>
      <c r="L248" s="359"/>
      <c r="M248" s="359"/>
      <c r="N248" s="359"/>
    </row>
    <row r="249" spans="2:16" ht="24" customHeight="1">
      <c r="C249" s="40"/>
      <c r="D249" s="40"/>
      <c r="E249" s="40"/>
      <c r="F249" s="66"/>
      <c r="G249" s="359"/>
      <c r="H249" s="359"/>
      <c r="I249" s="359"/>
      <c r="J249" s="359"/>
      <c r="K249" s="359"/>
      <c r="L249" s="359"/>
      <c r="M249" s="359"/>
      <c r="N249" s="359"/>
    </row>
    <row r="250" spans="2:16" ht="24" customHeight="1">
      <c r="C250" s="40"/>
      <c r="D250" s="40"/>
      <c r="E250" s="40"/>
      <c r="F250" s="66"/>
      <c r="G250" s="359"/>
      <c r="H250" s="359"/>
      <c r="I250" s="359"/>
      <c r="J250" s="359"/>
      <c r="K250" s="359"/>
      <c r="L250" s="359"/>
      <c r="M250" s="359"/>
      <c r="N250" s="359"/>
    </row>
    <row r="251" spans="2:16" ht="24" customHeight="1">
      <c r="C251" s="40"/>
      <c r="D251" s="40"/>
      <c r="E251" s="40"/>
      <c r="F251" s="40"/>
      <c r="G251" s="359"/>
      <c r="H251" s="359"/>
      <c r="I251" s="359"/>
      <c r="J251" s="359"/>
      <c r="K251" s="359"/>
      <c r="L251" s="359"/>
      <c r="M251" s="359"/>
      <c r="N251" s="359"/>
    </row>
    <row r="252" spans="2:16" ht="24" customHeight="1" thickBot="1">
      <c r="C252" s="40"/>
      <c r="D252" s="41"/>
      <c r="E252" s="40"/>
      <c r="F252" s="40"/>
      <c r="G252" s="37"/>
      <c r="H252" s="37"/>
      <c r="I252" s="37"/>
      <c r="J252" s="37"/>
      <c r="K252" s="37"/>
      <c r="L252" s="37"/>
      <c r="M252" s="37"/>
      <c r="N252" s="37"/>
    </row>
    <row r="253" spans="2:16" ht="21" customHeight="1" thickBot="1">
      <c r="B253" s="40"/>
      <c r="C253" s="40"/>
      <c r="D253" s="103" t="str">
        <f>IF($P$8="VVmitT","h) Bildung von Bewerbergemeinschaften","h) Bildung von Bietergemeinschaften")</f>
        <v>h) Bildung von Bietergemeinschaften</v>
      </c>
      <c r="E253" s="40"/>
      <c r="F253" s="30"/>
      <c r="G253" s="409" t="str">
        <f>IF($P$8="VVmitT","Wir erklären als Bewerbergemeinschaft","Wir erklären als Bietergemeinschaft")</f>
        <v>Wir erklären als Bietergemeinschaft</v>
      </c>
      <c r="H253" s="326"/>
      <c r="I253" s="326"/>
      <c r="J253" s="326"/>
      <c r="K253" s="326"/>
      <c r="L253" s="326"/>
      <c r="M253" s="326"/>
      <c r="N253" s="326"/>
      <c r="O253" s="40"/>
      <c r="P253" s="232"/>
    </row>
    <row r="254" spans="2:16" ht="21" customHeight="1">
      <c r="B254" s="40"/>
      <c r="C254" s="40"/>
      <c r="D254" s="40"/>
      <c r="E254" s="40"/>
      <c r="F254" s="66"/>
      <c r="G254" s="359" t="s">
        <v>199</v>
      </c>
      <c r="H254" s="359"/>
      <c r="I254" s="359"/>
      <c r="J254" s="359"/>
      <c r="K254" s="359"/>
      <c r="L254" s="359"/>
      <c r="M254" s="359"/>
      <c r="N254" s="359"/>
      <c r="O254" s="40"/>
      <c r="P254" s="232"/>
    </row>
    <row r="255" spans="2:16" ht="21" customHeight="1">
      <c r="B255" s="40"/>
      <c r="C255" s="40"/>
      <c r="D255" s="40"/>
      <c r="E255" s="40"/>
      <c r="F255" s="66"/>
      <c r="G255" s="326" t="str">
        <f>IF($P$8="VVmitT","Teilnahmeantrag eine von allen Mitgliedern verfasste Erklärung (= Teil 0 des Teilnahmeantrags) abzugeben,","Eignungsnachweis eine von allen Mitgliedern verfasste Erklärung (= Teil 0 des Eignungsnachweises) abzugeben,")</f>
        <v>Eignungsnachweis eine von allen Mitgliedern verfasste Erklärung (= Teil 0 des Eignungsnachweises) abzugeben,</v>
      </c>
      <c r="H255" s="326"/>
      <c r="I255" s="326"/>
      <c r="J255" s="326"/>
      <c r="K255" s="326"/>
      <c r="L255" s="326"/>
      <c r="M255" s="326"/>
      <c r="N255" s="326"/>
      <c r="O255" s="40"/>
      <c r="P255" s="232"/>
    </row>
    <row r="256" spans="2:16" ht="21" customHeight="1">
      <c r="B256" s="40"/>
      <c r="C256" s="40"/>
      <c r="D256" s="40"/>
      <c r="E256" s="40"/>
      <c r="F256" s="66"/>
      <c r="G256" s="326"/>
      <c r="H256" s="326"/>
      <c r="I256" s="326"/>
      <c r="J256" s="326"/>
      <c r="K256" s="326"/>
      <c r="L256" s="326"/>
      <c r="M256" s="326"/>
      <c r="N256" s="326"/>
      <c r="O256" s="40"/>
      <c r="P256" s="232"/>
    </row>
    <row r="257" spans="2:16" ht="21" customHeight="1">
      <c r="B257" s="40"/>
      <c r="C257" s="40"/>
      <c r="D257" s="40"/>
      <c r="E257" s="40"/>
      <c r="F257" s="66"/>
      <c r="G257" s="359" t="s">
        <v>200</v>
      </c>
      <c r="H257" s="359"/>
      <c r="I257" s="359"/>
      <c r="J257" s="359"/>
      <c r="K257" s="359"/>
      <c r="L257" s="359"/>
      <c r="M257" s="359"/>
      <c r="N257" s="359"/>
      <c r="O257" s="40"/>
      <c r="P257" s="232"/>
    </row>
    <row r="258" spans="2:16" ht="21" customHeight="1">
      <c r="B258" s="40"/>
      <c r="C258" s="40"/>
      <c r="D258" s="40"/>
      <c r="E258" s="40"/>
      <c r="F258" s="66"/>
      <c r="G258" s="359"/>
      <c r="H258" s="359"/>
      <c r="I258" s="359"/>
      <c r="J258" s="359"/>
      <c r="K258" s="359"/>
      <c r="L258" s="359"/>
      <c r="M258" s="359"/>
      <c r="N258" s="359"/>
      <c r="O258" s="40"/>
      <c r="P258" s="232"/>
    </row>
    <row r="259" spans="2:16" ht="21" customHeight="1">
      <c r="B259" s="40"/>
      <c r="C259" s="40"/>
      <c r="D259" s="40"/>
      <c r="E259" s="40"/>
      <c r="F259" s="66"/>
      <c r="G259" s="359"/>
      <c r="H259" s="359"/>
      <c r="I259" s="359"/>
      <c r="J259" s="359"/>
      <c r="K259" s="359"/>
      <c r="L259" s="359"/>
      <c r="M259" s="359"/>
      <c r="N259" s="359"/>
      <c r="O259" s="40"/>
      <c r="P259" s="232"/>
    </row>
    <row r="260" spans="2:16" ht="17.25" customHeight="1">
      <c r="B260" s="40"/>
      <c r="C260" s="40"/>
      <c r="D260" s="40"/>
      <c r="E260" s="40"/>
      <c r="F260" s="66"/>
      <c r="G260" s="359"/>
      <c r="H260" s="359"/>
      <c r="I260" s="359"/>
      <c r="J260" s="359"/>
      <c r="K260" s="359"/>
      <c r="L260" s="359"/>
      <c r="M260" s="359"/>
      <c r="N260" s="359"/>
      <c r="O260" s="40"/>
      <c r="P260" s="232"/>
    </row>
    <row r="261" spans="2:16" ht="21" customHeight="1">
      <c r="B261" s="40"/>
      <c r="C261" s="40"/>
      <c r="D261" s="40"/>
      <c r="E261" s="40"/>
      <c r="F261" s="66"/>
      <c r="G261" s="326" t="str">
        <f>IF($P$8="VVmitT","Mitglieder einer Bewerbergemeinschaft unzulässig sind und diese zur Nichtberücksichtigung sämtlicher betroffener Bewerber-gemeinschaften im weiteren Verfahren führen.","Mitglieder einer Bietergemeinschaft unzulässig sind und diese zur Nichtberücksichtigung sämtlicher betroffener Bietergemeinschaften im weiteren Verfahren führen.")</f>
        <v>Mitglieder einer Bietergemeinschaft unzulässig sind und diese zur Nichtberücksichtigung sämtlicher betroffener Bietergemeinschaften im weiteren Verfahren führen.</v>
      </c>
      <c r="H261" s="326"/>
      <c r="I261" s="326"/>
      <c r="J261" s="326"/>
      <c r="K261" s="326"/>
      <c r="L261" s="326"/>
      <c r="M261" s="326"/>
      <c r="N261" s="326"/>
      <c r="O261" s="40"/>
      <c r="P261" s="232"/>
    </row>
    <row r="262" spans="2:16" ht="21" customHeight="1">
      <c r="B262" s="40"/>
      <c r="C262" s="40"/>
      <c r="D262" s="40"/>
      <c r="E262" s="40"/>
      <c r="F262" s="66"/>
      <c r="G262" s="326"/>
      <c r="H262" s="326"/>
      <c r="I262" s="326"/>
      <c r="J262" s="326"/>
      <c r="K262" s="326"/>
      <c r="L262" s="326"/>
      <c r="M262" s="326"/>
      <c r="N262" s="326"/>
      <c r="O262" s="40"/>
      <c r="P262" s="232"/>
    </row>
    <row r="263" spans="2:16" ht="18" customHeight="1">
      <c r="B263" s="40"/>
      <c r="C263" s="40"/>
      <c r="D263" s="40"/>
      <c r="E263" s="40"/>
      <c r="F263" s="66"/>
      <c r="G263" s="326"/>
      <c r="H263" s="326"/>
      <c r="I263" s="326"/>
      <c r="J263" s="326"/>
      <c r="K263" s="326"/>
      <c r="L263" s="326"/>
      <c r="M263" s="326"/>
      <c r="N263" s="326"/>
      <c r="O263" s="40"/>
      <c r="P263" s="232"/>
    </row>
    <row r="264" spans="2:16" ht="21" customHeight="1">
      <c r="B264" s="40"/>
      <c r="C264" s="40"/>
      <c r="D264" s="40"/>
      <c r="E264" s="40"/>
      <c r="F264" s="66"/>
      <c r="G264" s="326" t="str">
        <f>IF($P$8="VVmitT","Mehrfachbewerbungen sind auch Bewerbungen unterschiedlicher Niederlassungen eines Bewerberbüros sowie mehrerer Mitglieder ständiger Büro- und Arbeitsgemeinschaften.","Mehrfacheinreichungen sind auch Einreichungen unterschiedlicher Niederlassungen eines Bieterbüros sowie mehrerer Mitglieder ständiger Büro- und Arbeitsgemeinschaften.")</f>
        <v>Mehrfacheinreichungen sind auch Einreichungen unterschiedlicher Niederlassungen eines Bieterbüros sowie mehrerer Mitglieder ständiger Büro- und Arbeitsgemeinschaften.</v>
      </c>
      <c r="H264" s="326"/>
      <c r="I264" s="326"/>
      <c r="J264" s="326"/>
      <c r="K264" s="326"/>
      <c r="L264" s="326"/>
      <c r="M264" s="326"/>
      <c r="N264" s="326"/>
      <c r="O264" s="40"/>
      <c r="P264" s="232"/>
    </row>
    <row r="265" spans="2:16" ht="19.5" customHeight="1">
      <c r="B265" s="40"/>
      <c r="C265" s="40"/>
      <c r="D265" s="40"/>
      <c r="E265" s="40"/>
      <c r="F265" s="40"/>
      <c r="G265" s="326"/>
      <c r="H265" s="326"/>
      <c r="I265" s="326"/>
      <c r="J265" s="326"/>
      <c r="K265" s="326"/>
      <c r="L265" s="326"/>
      <c r="M265" s="326"/>
      <c r="N265" s="326"/>
      <c r="O265" s="40"/>
      <c r="P265" s="232"/>
    </row>
    <row r="266" spans="2:16" ht="19.5" customHeight="1">
      <c r="B266" s="40"/>
      <c r="C266" s="40"/>
      <c r="D266" s="40"/>
      <c r="E266" s="40"/>
      <c r="F266" s="40"/>
      <c r="G266" s="326"/>
      <c r="H266" s="326"/>
      <c r="I266" s="326"/>
      <c r="J266" s="326"/>
      <c r="K266" s="326"/>
      <c r="L266" s="326"/>
      <c r="M266" s="326"/>
      <c r="N266" s="326"/>
      <c r="O266" s="40"/>
      <c r="P266" s="232"/>
    </row>
    <row r="267" spans="2:16" ht="19.5" customHeight="1">
      <c r="B267" s="40"/>
      <c r="C267" s="40"/>
      <c r="D267" s="40"/>
      <c r="E267" s="40"/>
      <c r="F267" s="40"/>
      <c r="G267" s="326"/>
      <c r="H267" s="326"/>
      <c r="I267" s="326"/>
      <c r="J267" s="326"/>
      <c r="K267" s="326"/>
      <c r="L267" s="326"/>
      <c r="M267" s="326"/>
      <c r="N267" s="326"/>
      <c r="O267" s="40"/>
      <c r="P267" s="232"/>
    </row>
    <row r="268" spans="2:16" ht="21" customHeight="1" thickBot="1">
      <c r="B268" s="58"/>
      <c r="C268" s="58"/>
      <c r="D268" s="99"/>
      <c r="E268" s="27"/>
      <c r="F268" s="40"/>
      <c r="G268" s="326"/>
      <c r="H268" s="326"/>
      <c r="I268" s="326"/>
      <c r="J268" s="326"/>
      <c r="K268" s="326"/>
      <c r="L268" s="326"/>
      <c r="M268" s="326"/>
      <c r="N268" s="326"/>
      <c r="O268" s="40"/>
      <c r="P268" s="232"/>
    </row>
    <row r="269" spans="2:16" ht="24" customHeight="1" thickBot="1">
      <c r="C269" s="58"/>
      <c r="D269" s="99" t="s">
        <v>61</v>
      </c>
      <c r="E269" s="27"/>
      <c r="F269" s="30"/>
      <c r="G269" s="359" t="s">
        <v>114</v>
      </c>
      <c r="H269" s="359"/>
      <c r="I269" s="359"/>
      <c r="J269" s="359"/>
      <c r="K269" s="359"/>
      <c r="L269" s="359"/>
      <c r="M269" s="359"/>
      <c r="N269" s="359"/>
    </row>
    <row r="270" spans="2:16" ht="24" customHeight="1">
      <c r="C270" s="382" t="s">
        <v>73</v>
      </c>
      <c r="D270" s="382"/>
      <c r="E270" s="27"/>
      <c r="F270" s="31"/>
      <c r="G270" s="359"/>
      <c r="H270" s="359"/>
      <c r="I270" s="359"/>
      <c r="J270" s="359"/>
      <c r="K270" s="359"/>
      <c r="L270" s="359"/>
      <c r="M270" s="359"/>
      <c r="N270" s="359"/>
    </row>
    <row r="271" spans="2:16" ht="24" customHeight="1">
      <c r="C271" s="382"/>
      <c r="D271" s="382"/>
      <c r="E271" s="27"/>
      <c r="F271" s="31"/>
      <c r="G271" s="359"/>
      <c r="H271" s="359"/>
      <c r="I271" s="359"/>
      <c r="J271" s="359"/>
      <c r="K271" s="359"/>
      <c r="L271" s="359"/>
      <c r="M271" s="359"/>
      <c r="N271" s="359"/>
    </row>
    <row r="272" spans="2:16" ht="24" customHeight="1">
      <c r="C272" s="382"/>
      <c r="D272" s="382"/>
      <c r="E272" s="27"/>
      <c r="F272" s="31"/>
      <c r="G272" s="359"/>
      <c r="H272" s="359"/>
      <c r="I272" s="359"/>
      <c r="J272" s="359"/>
      <c r="K272" s="359"/>
      <c r="L272" s="359"/>
      <c r="M272" s="359"/>
      <c r="N272" s="359"/>
    </row>
    <row r="273" spans="1:16" ht="24" customHeight="1">
      <c r="C273" s="382"/>
      <c r="D273" s="382"/>
      <c r="E273" s="27"/>
      <c r="F273" s="31"/>
      <c r="G273" s="359"/>
      <c r="H273" s="359"/>
      <c r="I273" s="359"/>
      <c r="J273" s="359"/>
      <c r="K273" s="359"/>
      <c r="L273" s="359"/>
      <c r="M273" s="359"/>
      <c r="N273" s="359"/>
    </row>
    <row r="274" spans="1:16" ht="12" customHeight="1">
      <c r="C274" s="382"/>
      <c r="D274" s="382"/>
      <c r="E274" s="27"/>
      <c r="F274" s="31"/>
      <c r="G274" s="359"/>
      <c r="H274" s="359"/>
      <c r="I274" s="359"/>
      <c r="J274" s="359"/>
      <c r="K274" s="359"/>
      <c r="L274" s="359"/>
      <c r="M274" s="359"/>
      <c r="N274" s="359"/>
    </row>
    <row r="275" spans="1:16" ht="24" customHeight="1" thickBot="1">
      <c r="D275" s="58"/>
      <c r="E275" s="27"/>
      <c r="F275" s="31"/>
      <c r="G275" s="37"/>
      <c r="H275" s="37"/>
      <c r="I275" s="37"/>
      <c r="J275" s="37"/>
      <c r="K275" s="37"/>
      <c r="L275" s="37"/>
      <c r="M275" s="37"/>
      <c r="N275" s="37"/>
    </row>
    <row r="276" spans="1:16" ht="24" customHeight="1" thickBot="1">
      <c r="B276" s="474" t="s">
        <v>166</v>
      </c>
      <c r="C276" s="127"/>
      <c r="D276" s="41" t="s">
        <v>99</v>
      </c>
      <c r="E276" s="20"/>
      <c r="F276" s="30"/>
      <c r="G276" s="359" t="s">
        <v>233</v>
      </c>
      <c r="H276" s="359"/>
      <c r="I276" s="359"/>
      <c r="J276" s="359"/>
      <c r="K276" s="359"/>
      <c r="L276" s="359"/>
      <c r="M276" s="359"/>
      <c r="N276" s="359"/>
    </row>
    <row r="277" spans="1:16" ht="24" customHeight="1">
      <c r="B277" s="474"/>
      <c r="C277" s="367" t="s">
        <v>115</v>
      </c>
      <c r="D277" s="367"/>
      <c r="E277" s="20"/>
      <c r="F277" s="66"/>
      <c r="G277" s="359"/>
      <c r="H277" s="359"/>
      <c r="I277" s="359"/>
      <c r="J277" s="359"/>
      <c r="K277" s="359"/>
      <c r="L277" s="359"/>
      <c r="M277" s="359"/>
      <c r="N277" s="359"/>
    </row>
    <row r="278" spans="1:16" ht="24" customHeight="1">
      <c r="B278" s="474"/>
      <c r="C278" s="367"/>
      <c r="D278" s="367"/>
      <c r="E278" s="20"/>
      <c r="F278" s="66"/>
      <c r="G278" s="359"/>
      <c r="H278" s="359"/>
      <c r="I278" s="359"/>
      <c r="J278" s="359"/>
      <c r="K278" s="359"/>
      <c r="L278" s="359"/>
      <c r="M278" s="359"/>
      <c r="N278" s="359"/>
    </row>
    <row r="279" spans="1:16" ht="24" customHeight="1">
      <c r="B279" s="474"/>
      <c r="C279" s="367"/>
      <c r="D279" s="367"/>
      <c r="E279" s="20"/>
      <c r="F279" s="66"/>
      <c r="G279" s="64"/>
      <c r="H279" s="64"/>
      <c r="I279" s="64"/>
      <c r="J279" s="64"/>
      <c r="K279" s="64"/>
      <c r="L279" s="64"/>
      <c r="M279" s="64"/>
      <c r="N279" s="64"/>
    </row>
    <row r="280" spans="1:16" ht="24" customHeight="1">
      <c r="B280" s="474"/>
      <c r="C280" s="367"/>
      <c r="D280" s="367"/>
      <c r="E280" s="20"/>
      <c r="F280" s="66"/>
      <c r="G280" s="37"/>
      <c r="H280" s="37"/>
      <c r="I280" s="37"/>
      <c r="J280" s="37"/>
      <c r="K280" s="37"/>
      <c r="L280" s="37"/>
      <c r="M280" s="37"/>
      <c r="N280" s="37"/>
    </row>
    <row r="281" spans="1:16" s="160" customFormat="1" ht="30" customHeight="1">
      <c r="A281" s="1"/>
      <c r="B281" s="189"/>
      <c r="C281" s="10" t="str">
        <f>CONCATENATE("Teil 1 - Angaben des ",IF($P$8="VVmitT","Bewerbers","Bieters")," zu 2.1.4 und 2.1.6 der Bekanntmachung")</f>
        <v>Teil 1 - Angaben des Bieters zu 2.1.4 und 2.1.6 der Bekanntmachung</v>
      </c>
      <c r="D281" s="163"/>
      <c r="E281" s="164"/>
      <c r="F281" s="165"/>
      <c r="G281" s="37"/>
      <c r="H281" s="37"/>
      <c r="I281" s="166"/>
      <c r="J281" s="166"/>
      <c r="K281" s="166"/>
      <c r="L281" s="166"/>
      <c r="M281" s="166"/>
      <c r="N281" s="166"/>
      <c r="P281" s="228"/>
    </row>
    <row r="282" spans="1:16" ht="24" customHeight="1">
      <c r="C282" s="329" t="str">
        <f>IF($P$8="VVmitT","b) ggf. Mitglied der Bewerbergemeinschaften (= Mitglied Nr. 2)","b) ggf. Mitglied der Bietergemeinschaften (= Mitglied Nr. 2)")</f>
        <v>b) ggf. Mitglied der Bietergemeinschaften (= Mitglied Nr. 2)</v>
      </c>
      <c r="D282" s="329"/>
      <c r="E282" s="6"/>
      <c r="F282" s="9"/>
      <c r="G282" s="9"/>
      <c r="H282" s="9"/>
      <c r="I282" s="9"/>
      <c r="J282" s="9"/>
      <c r="K282" s="9"/>
      <c r="L282" s="9"/>
      <c r="M282" s="9"/>
      <c r="N282" s="9"/>
    </row>
    <row r="283" spans="1:16" ht="24" customHeight="1">
      <c r="C283" s="333"/>
      <c r="D283" s="333"/>
      <c r="E283" s="22"/>
      <c r="F283" s="122" t="s">
        <v>49</v>
      </c>
      <c r="G283" s="9"/>
      <c r="H283" s="9"/>
      <c r="I283" s="24"/>
      <c r="J283" s="24"/>
      <c r="K283" s="24"/>
      <c r="L283" s="24"/>
      <c r="M283" s="24"/>
      <c r="N283" s="24"/>
    </row>
    <row r="284" spans="1:16" ht="24" customHeight="1">
      <c r="C284" s="333" t="str">
        <f>IF($P$8="VVmitT","Angaben zum Bewerber","Angaben zum Bieter")</f>
        <v>Angaben zum Bieter</v>
      </c>
      <c r="D284" s="333"/>
      <c r="E284" s="22"/>
      <c r="F284" s="1"/>
      <c r="G284" s="24"/>
      <c r="H284" s="24"/>
      <c r="I284" s="26"/>
      <c r="J284" s="26"/>
      <c r="K284" s="26"/>
      <c r="L284" s="26"/>
      <c r="M284" s="26"/>
      <c r="N284" s="26"/>
    </row>
    <row r="285" spans="1:16" ht="12" customHeight="1">
      <c r="C285" s="18"/>
      <c r="D285" s="19"/>
      <c r="E285" s="20"/>
      <c r="F285" s="26"/>
      <c r="G285" s="26"/>
      <c r="H285" s="26"/>
      <c r="I285" s="21"/>
      <c r="J285" s="21"/>
      <c r="K285" s="21"/>
      <c r="L285" s="21"/>
      <c r="M285" s="21"/>
      <c r="N285" s="21"/>
    </row>
    <row r="286" spans="1:16" ht="24" customHeight="1" thickBot="1">
      <c r="C286" s="18"/>
      <c r="D286" s="19" t="str">
        <f>IF($P$8="VVmitT","Name des Bewerbers:","Name des Bieters:")</f>
        <v>Name des Bieters:</v>
      </c>
      <c r="E286" s="20"/>
      <c r="F286" s="319"/>
      <c r="G286" s="319"/>
      <c r="H286" s="319"/>
      <c r="I286" s="319"/>
      <c r="J286" s="319"/>
      <c r="K286" s="319"/>
      <c r="L286" s="319"/>
      <c r="M286" s="319"/>
      <c r="N286" s="319"/>
    </row>
    <row r="287" spans="1:16" ht="12" customHeight="1">
      <c r="C287" s="18"/>
      <c r="D287" s="19"/>
      <c r="E287" s="20"/>
      <c r="F287" s="119"/>
      <c r="G287" s="119"/>
      <c r="H287" s="119"/>
      <c r="I287" s="119"/>
      <c r="J287" s="119"/>
      <c r="K287" s="119"/>
      <c r="L287" s="119"/>
      <c r="M287" s="119"/>
      <c r="N287" s="119"/>
    </row>
    <row r="288" spans="1:16" ht="24" customHeight="1">
      <c r="C288" s="394" t="s">
        <v>229</v>
      </c>
      <c r="D288" s="394"/>
      <c r="E288" s="20"/>
      <c r="F288" s="1"/>
      <c r="G288" s="119"/>
      <c r="H288" s="119"/>
      <c r="I288" s="119"/>
      <c r="J288" s="119"/>
      <c r="K288" s="119"/>
      <c r="L288" s="119"/>
      <c r="M288" s="119"/>
      <c r="N288" s="119"/>
    </row>
    <row r="289" spans="3:14" ht="24" customHeight="1" thickBot="1">
      <c r="C289" s="394"/>
      <c r="D289" s="394"/>
      <c r="E289" s="20"/>
      <c r="F289" s="387"/>
      <c r="G289" s="387"/>
      <c r="H289" s="387"/>
      <c r="I289" s="387"/>
      <c r="J289" s="387"/>
      <c r="K289" s="387"/>
      <c r="L289" s="387"/>
      <c r="M289" s="387"/>
      <c r="N289" s="387"/>
    </row>
    <row r="290" spans="3:14" ht="12" customHeight="1">
      <c r="C290" s="18"/>
      <c r="D290" s="19"/>
      <c r="E290" s="20"/>
      <c r="F290" s="21"/>
      <c r="G290" s="21"/>
      <c r="H290" s="21"/>
      <c r="I290" s="21"/>
      <c r="J290" s="21"/>
      <c r="K290" s="21"/>
      <c r="L290" s="21"/>
      <c r="M290" s="21"/>
      <c r="N290" s="21"/>
    </row>
    <row r="291" spans="3:14" ht="24" customHeight="1" thickBot="1">
      <c r="C291" s="18"/>
      <c r="D291" s="19" t="s">
        <v>0</v>
      </c>
      <c r="E291" s="20"/>
      <c r="F291" s="319"/>
      <c r="G291" s="319"/>
      <c r="H291" s="319"/>
      <c r="I291" s="319"/>
      <c r="J291" s="319"/>
      <c r="K291" s="319"/>
      <c r="L291" s="319"/>
      <c r="M291" s="319"/>
      <c r="N291" s="319"/>
    </row>
    <row r="292" spans="3:14" ht="12" customHeight="1">
      <c r="C292" s="18"/>
      <c r="E292" s="20"/>
      <c r="F292" s="21"/>
      <c r="G292" s="21"/>
      <c r="H292" s="21"/>
      <c r="I292" s="21"/>
      <c r="J292" s="21"/>
      <c r="K292" s="21"/>
      <c r="L292" s="21"/>
      <c r="M292" s="21"/>
      <c r="N292" s="21"/>
    </row>
    <row r="293" spans="3:14" ht="24" customHeight="1" thickBot="1">
      <c r="C293" s="18"/>
      <c r="D293" s="19" t="s">
        <v>2</v>
      </c>
      <c r="E293" s="20"/>
      <c r="F293" s="319"/>
      <c r="G293" s="319"/>
      <c r="H293" s="319"/>
      <c r="I293" s="319"/>
      <c r="J293" s="319"/>
      <c r="K293" s="319"/>
      <c r="L293" s="319"/>
      <c r="M293" s="319"/>
      <c r="N293" s="319"/>
    </row>
    <row r="294" spans="3:14" ht="12" customHeight="1">
      <c r="C294" s="18"/>
      <c r="D294" s="19"/>
      <c r="E294" s="20"/>
      <c r="F294" s="21"/>
      <c r="G294" s="21"/>
      <c r="H294" s="21"/>
      <c r="I294" s="21"/>
      <c r="J294" s="21"/>
      <c r="K294" s="21"/>
      <c r="L294" s="21"/>
      <c r="M294" s="21"/>
      <c r="N294" s="21"/>
    </row>
    <row r="295" spans="3:14" ht="24" customHeight="1" thickBot="1">
      <c r="C295" s="18"/>
      <c r="D295" s="19" t="s">
        <v>3</v>
      </c>
      <c r="E295" s="20"/>
      <c r="F295" s="319"/>
      <c r="G295" s="319"/>
      <c r="H295" s="319"/>
      <c r="I295" s="319"/>
      <c r="J295" s="319"/>
      <c r="K295" s="319"/>
      <c r="L295" s="319"/>
      <c r="M295" s="319"/>
      <c r="N295" s="319"/>
    </row>
    <row r="296" spans="3:14" ht="12" customHeight="1">
      <c r="C296" s="18"/>
      <c r="D296" s="19"/>
      <c r="E296" s="20"/>
      <c r="F296" s="109"/>
      <c r="G296" s="109"/>
      <c r="H296" s="109"/>
      <c r="I296" s="21"/>
      <c r="J296" s="21"/>
      <c r="K296" s="21"/>
      <c r="L296" s="21"/>
      <c r="M296" s="21"/>
      <c r="N296" s="21"/>
    </row>
    <row r="297" spans="3:14" ht="24" customHeight="1" thickBot="1">
      <c r="C297" s="18"/>
      <c r="D297" s="19" t="s">
        <v>4</v>
      </c>
      <c r="E297" s="20"/>
      <c r="F297" s="319"/>
      <c r="G297" s="319"/>
      <c r="H297" s="319"/>
      <c r="I297" s="319"/>
      <c r="J297" s="319"/>
      <c r="K297" s="319"/>
      <c r="L297" s="319"/>
      <c r="M297" s="319"/>
      <c r="N297" s="319"/>
    </row>
    <row r="298" spans="3:14" ht="12" customHeight="1">
      <c r="C298" s="18"/>
      <c r="D298" s="19"/>
      <c r="E298" s="20"/>
      <c r="F298" s="110"/>
      <c r="G298" s="110"/>
      <c r="H298" s="110"/>
      <c r="I298" s="21"/>
      <c r="J298" s="21"/>
      <c r="K298" s="21"/>
      <c r="L298" s="21"/>
      <c r="M298" s="21"/>
      <c r="N298" s="21"/>
    </row>
    <row r="299" spans="3:14" ht="24" customHeight="1" thickBot="1">
      <c r="C299" s="18"/>
      <c r="D299" s="19" t="s">
        <v>5</v>
      </c>
      <c r="E299" s="20"/>
      <c r="F299" s="319"/>
      <c r="G299" s="319"/>
      <c r="H299" s="319"/>
      <c r="I299" s="319"/>
      <c r="J299" s="319"/>
      <c r="K299" s="319"/>
      <c r="L299" s="319"/>
      <c r="M299" s="319"/>
      <c r="N299" s="319"/>
    </row>
    <row r="300" spans="3:14" ht="12" customHeight="1">
      <c r="C300" s="18"/>
      <c r="D300" s="19"/>
      <c r="E300" s="20"/>
      <c r="F300" s="21"/>
      <c r="G300" s="21"/>
      <c r="H300" s="21"/>
      <c r="I300" s="21"/>
      <c r="J300" s="21"/>
      <c r="K300" s="21"/>
      <c r="L300" s="21"/>
      <c r="M300" s="21"/>
      <c r="N300" s="21"/>
    </row>
    <row r="301" spans="3:14" ht="24" customHeight="1" thickBot="1">
      <c r="C301" s="18"/>
      <c r="D301" s="19" t="s">
        <v>6</v>
      </c>
      <c r="E301" s="20"/>
      <c r="F301" s="319"/>
      <c r="G301" s="319"/>
      <c r="H301" s="319"/>
      <c r="I301" s="319"/>
      <c r="J301" s="319"/>
      <c r="K301" s="319"/>
      <c r="L301" s="319"/>
      <c r="M301" s="319"/>
      <c r="N301" s="319"/>
    </row>
    <row r="302" spans="3:14" ht="12" customHeight="1">
      <c r="C302" s="18"/>
      <c r="D302" s="19"/>
      <c r="E302" s="20"/>
      <c r="F302" s="21"/>
      <c r="G302" s="21"/>
      <c r="H302" s="21"/>
      <c r="I302" s="21"/>
      <c r="J302" s="21"/>
      <c r="K302" s="21"/>
      <c r="L302" s="21"/>
      <c r="M302" s="21"/>
      <c r="N302" s="21"/>
    </row>
    <row r="303" spans="3:14" ht="24" customHeight="1" thickBot="1">
      <c r="C303" s="18"/>
      <c r="D303" s="19" t="s">
        <v>7</v>
      </c>
      <c r="E303" s="20"/>
      <c r="F303" s="319"/>
      <c r="G303" s="319"/>
      <c r="H303" s="319"/>
      <c r="I303" s="319"/>
      <c r="J303" s="319"/>
      <c r="K303" s="319"/>
      <c r="L303" s="319"/>
      <c r="M303" s="319"/>
      <c r="N303" s="319"/>
    </row>
    <row r="304" spans="3:14" ht="12" customHeight="1">
      <c r="C304" s="18"/>
      <c r="D304" s="19"/>
      <c r="E304" s="20"/>
      <c r="F304" s="110"/>
      <c r="G304" s="110"/>
      <c r="H304" s="110"/>
      <c r="I304" s="21"/>
      <c r="J304" s="21"/>
      <c r="K304" s="21"/>
      <c r="L304" s="21"/>
      <c r="M304" s="21"/>
      <c r="N304" s="21"/>
    </row>
    <row r="305" spans="3:14" ht="24" customHeight="1" thickBot="1">
      <c r="C305" s="18"/>
      <c r="D305" s="19" t="s">
        <v>8</v>
      </c>
      <c r="E305" s="20"/>
      <c r="F305" s="319"/>
      <c r="G305" s="319"/>
      <c r="H305" s="319"/>
      <c r="I305" s="319"/>
      <c r="J305" s="319"/>
      <c r="K305" s="319"/>
      <c r="L305" s="319"/>
      <c r="M305" s="319"/>
      <c r="N305" s="319"/>
    </row>
    <row r="306" spans="3:14" ht="12" customHeight="1">
      <c r="C306" s="18"/>
      <c r="D306" s="19"/>
      <c r="E306" s="20"/>
      <c r="F306" s="110"/>
      <c r="G306" s="110"/>
      <c r="H306" s="110"/>
      <c r="I306" s="21"/>
      <c r="J306" s="21"/>
      <c r="K306" s="21"/>
      <c r="L306" s="21"/>
      <c r="M306" s="21"/>
      <c r="N306" s="21"/>
    </row>
    <row r="307" spans="3:14" ht="24" customHeight="1" thickBot="1">
      <c r="C307" s="18"/>
      <c r="D307" s="19" t="s">
        <v>9</v>
      </c>
      <c r="E307" s="20"/>
      <c r="F307" s="319"/>
      <c r="G307" s="319"/>
      <c r="H307" s="319"/>
      <c r="I307" s="319"/>
      <c r="J307" s="319"/>
      <c r="K307" s="319"/>
      <c r="L307" s="319"/>
      <c r="M307" s="319"/>
      <c r="N307" s="319"/>
    </row>
    <row r="308" spans="3:14" ht="12" customHeight="1">
      <c r="C308" s="18"/>
      <c r="D308" s="19"/>
      <c r="E308" s="20"/>
      <c r="F308" s="109"/>
      <c r="G308" s="109"/>
      <c r="H308" s="109"/>
      <c r="I308" s="21"/>
      <c r="J308" s="21"/>
      <c r="K308" s="21"/>
      <c r="L308" s="21"/>
      <c r="M308" s="21"/>
      <c r="N308" s="21"/>
    </row>
    <row r="309" spans="3:14" ht="24" customHeight="1" thickBot="1">
      <c r="C309" s="18"/>
      <c r="D309" s="19" t="s">
        <v>10</v>
      </c>
      <c r="E309" s="20"/>
      <c r="F309" s="319"/>
      <c r="G309" s="319"/>
      <c r="H309" s="319"/>
      <c r="I309" s="319"/>
      <c r="J309" s="319"/>
      <c r="K309" s="319"/>
      <c r="L309" s="319"/>
      <c r="M309" s="319"/>
      <c r="N309" s="319"/>
    </row>
    <row r="310" spans="3:14" ht="12" customHeight="1">
      <c r="C310" s="18"/>
      <c r="D310" s="19"/>
      <c r="E310" s="20"/>
      <c r="F310" s="109"/>
      <c r="G310" s="109"/>
      <c r="H310" s="109"/>
      <c r="I310" s="21"/>
      <c r="J310" s="21"/>
      <c r="K310" s="21"/>
      <c r="L310" s="21"/>
      <c r="M310" s="21"/>
      <c r="N310" s="21"/>
    </row>
    <row r="311" spans="3:14" ht="24" customHeight="1" thickBot="1">
      <c r="C311" s="18"/>
      <c r="D311" s="19" t="s">
        <v>11</v>
      </c>
      <c r="E311" s="20"/>
      <c r="F311" s="319"/>
      <c r="G311" s="319"/>
      <c r="H311" s="319"/>
      <c r="I311" s="319"/>
      <c r="J311" s="319"/>
      <c r="K311" s="319"/>
      <c r="L311" s="319"/>
      <c r="M311" s="319"/>
      <c r="N311" s="319"/>
    </row>
    <row r="312" spans="3:14" ht="12" customHeight="1">
      <c r="C312" s="18"/>
      <c r="D312" s="19"/>
      <c r="E312" s="20"/>
      <c r="F312" s="109"/>
      <c r="G312" s="109"/>
      <c r="H312" s="109"/>
      <c r="I312" s="21"/>
      <c r="J312" s="21"/>
      <c r="K312" s="21"/>
      <c r="L312" s="21"/>
      <c r="M312" s="21"/>
      <c r="N312" s="21"/>
    </row>
    <row r="313" spans="3:14" ht="24" customHeight="1" thickBot="1">
      <c r="C313" s="18"/>
      <c r="D313" s="19" t="s">
        <v>12</v>
      </c>
      <c r="E313" s="20"/>
      <c r="F313" s="319"/>
      <c r="G313" s="319"/>
      <c r="H313" s="319"/>
      <c r="I313" s="319"/>
      <c r="J313" s="319"/>
      <c r="K313" s="319"/>
      <c r="L313" s="319"/>
      <c r="M313" s="319"/>
      <c r="N313" s="319"/>
    </row>
    <row r="314" spans="3:14" ht="12" customHeight="1">
      <c r="C314" s="18"/>
      <c r="D314" s="19"/>
      <c r="E314" s="20"/>
      <c r="F314" s="119"/>
      <c r="G314" s="119"/>
      <c r="H314" s="119"/>
      <c r="I314" s="119"/>
      <c r="J314" s="119"/>
      <c r="K314" s="119"/>
      <c r="L314" s="119"/>
      <c r="M314" s="119"/>
      <c r="N314" s="119"/>
    </row>
    <row r="315" spans="3:14" ht="24" customHeight="1">
      <c r="C315" s="18"/>
      <c r="D315" s="394" t="s">
        <v>230</v>
      </c>
      <c r="E315" s="20"/>
      <c r="F315" s="119"/>
      <c r="G315" s="119"/>
      <c r="H315" s="119"/>
      <c r="I315" s="119"/>
      <c r="J315" s="119"/>
      <c r="K315" s="119"/>
      <c r="L315" s="119"/>
      <c r="M315" s="119"/>
      <c r="N315" s="119"/>
    </row>
    <row r="316" spans="3:14" ht="24" customHeight="1" thickBot="1">
      <c r="C316" s="18"/>
      <c r="D316" s="394"/>
      <c r="E316" s="20"/>
      <c r="F316" s="398"/>
      <c r="G316" s="398"/>
      <c r="H316" s="398"/>
      <c r="I316" s="398"/>
      <c r="J316" s="398"/>
      <c r="K316" s="398"/>
      <c r="L316" s="398"/>
      <c r="M316" s="398"/>
      <c r="N316" s="398"/>
    </row>
    <row r="317" spans="3:14" ht="48" customHeight="1">
      <c r="C317" s="334" t="s">
        <v>62</v>
      </c>
      <c r="D317" s="334" t="s">
        <v>43</v>
      </c>
      <c r="E317" s="27"/>
      <c r="F317" s="21"/>
      <c r="G317" s="28"/>
      <c r="H317" s="28"/>
      <c r="I317" s="28"/>
      <c r="J317" s="28"/>
      <c r="K317" s="28"/>
      <c r="L317" s="28"/>
      <c r="M317" s="28"/>
      <c r="N317" s="28"/>
    </row>
    <row r="318" spans="3:14" ht="12" customHeight="1">
      <c r="C318" s="154"/>
      <c r="D318" s="154"/>
      <c r="E318" s="27"/>
      <c r="F318" s="21"/>
      <c r="G318" s="28"/>
      <c r="H318" s="28"/>
      <c r="I318" s="28"/>
      <c r="J318" s="28"/>
      <c r="K318" s="28"/>
      <c r="L318" s="28"/>
      <c r="M318" s="28"/>
      <c r="N318" s="28"/>
    </row>
    <row r="319" spans="3:14" ht="24" customHeight="1" thickBot="1">
      <c r="C319" s="27"/>
      <c r="D319" s="25" t="s">
        <v>44</v>
      </c>
      <c r="E319" s="27"/>
      <c r="F319" s="21"/>
      <c r="G319" s="28"/>
      <c r="H319" s="28"/>
      <c r="I319" s="28"/>
      <c r="J319" s="28"/>
      <c r="K319" s="28"/>
      <c r="L319" s="28"/>
      <c r="M319" s="28"/>
      <c r="N319" s="28"/>
    </row>
    <row r="320" spans="3:14" ht="24" customHeight="1" thickBot="1">
      <c r="C320" s="335" t="s">
        <v>77</v>
      </c>
      <c r="D320" s="335"/>
      <c r="E320" s="27"/>
      <c r="F320" s="59"/>
      <c r="G320" s="21" t="s">
        <v>13</v>
      </c>
      <c r="H320" s="31"/>
      <c r="I320" s="31"/>
      <c r="J320" s="31"/>
      <c r="K320" s="31"/>
      <c r="L320" s="31"/>
      <c r="M320" s="31"/>
      <c r="N320" s="31"/>
    </row>
    <row r="321" spans="1:14" ht="12" customHeight="1" thickBot="1">
      <c r="C321" s="335"/>
      <c r="D321" s="335"/>
      <c r="E321" s="27"/>
      <c r="F321" s="67"/>
      <c r="G321" s="21"/>
      <c r="H321" s="31"/>
      <c r="I321" s="31"/>
      <c r="J321" s="31"/>
      <c r="K321" s="31"/>
      <c r="L321" s="31"/>
      <c r="M321" s="31"/>
      <c r="N321" s="31"/>
    </row>
    <row r="322" spans="1:14" ht="24" customHeight="1" thickBot="1">
      <c r="C322" s="32"/>
      <c r="D322" s="32"/>
      <c r="E322" s="27"/>
      <c r="F322" s="30"/>
      <c r="G322" s="21" t="s">
        <v>14</v>
      </c>
      <c r="H322" s="21"/>
      <c r="I322" s="1"/>
      <c r="J322" s="1"/>
      <c r="K322" s="1"/>
      <c r="L322" s="31"/>
      <c r="M322" s="31"/>
      <c r="N322" s="31"/>
    </row>
    <row r="323" spans="1:14" ht="24" customHeight="1" thickBot="1">
      <c r="C323" s="32"/>
      <c r="D323" s="32"/>
      <c r="E323" s="27"/>
      <c r="F323" s="31"/>
      <c r="H323" s="34" t="s">
        <v>15</v>
      </c>
      <c r="I323" s="135"/>
      <c r="L323" s="34" t="s">
        <v>16</v>
      </c>
      <c r="M323" s="135"/>
      <c r="N323" s="21" t="s">
        <v>17</v>
      </c>
    </row>
    <row r="324" spans="1:14" ht="12" customHeight="1">
      <c r="C324" s="32"/>
      <c r="D324" s="32"/>
      <c r="E324" s="27"/>
      <c r="F324" s="31"/>
      <c r="G324" s="31"/>
      <c r="H324" s="31"/>
      <c r="I324" s="1"/>
      <c r="J324" s="1"/>
      <c r="K324" s="1"/>
      <c r="L324" s="1"/>
      <c r="M324" s="1"/>
      <c r="N324" s="1"/>
    </row>
    <row r="325" spans="1:14" ht="24" customHeight="1" thickBot="1">
      <c r="C325" s="32"/>
      <c r="D325" s="32"/>
      <c r="E325" s="27"/>
      <c r="F325" s="31"/>
      <c r="G325" s="395" t="s">
        <v>18</v>
      </c>
      <c r="H325" s="395"/>
      <c r="I325" s="340"/>
      <c r="J325" s="340"/>
      <c r="K325" s="340"/>
      <c r="L325" s="340"/>
      <c r="M325" s="340"/>
      <c r="N325" s="340"/>
    </row>
    <row r="326" spans="1:14" ht="24" customHeight="1" thickBot="1">
      <c r="C326" s="32"/>
      <c r="D326" s="32"/>
      <c r="E326" s="27"/>
      <c r="F326" s="31"/>
      <c r="G326" s="31"/>
      <c r="H326" s="31"/>
      <c r="I326" s="37"/>
      <c r="J326" s="37"/>
      <c r="K326" s="37"/>
      <c r="L326" s="37"/>
      <c r="M326" s="37"/>
      <c r="N326" s="37"/>
    </row>
    <row r="327" spans="1:14" ht="24" customHeight="1" thickBot="1">
      <c r="C327" s="32"/>
      <c r="D327" s="39" t="s">
        <v>76</v>
      </c>
      <c r="E327" s="27"/>
      <c r="F327" s="30"/>
      <c r="G327" s="21" t="s">
        <v>13</v>
      </c>
      <c r="H327" s="31"/>
      <c r="I327" s="31"/>
      <c r="J327" s="31"/>
      <c r="K327" s="31"/>
      <c r="L327" s="31"/>
      <c r="M327" s="31"/>
      <c r="N327" s="31"/>
    </row>
    <row r="328" spans="1:14" ht="12" customHeight="1" thickBot="1">
      <c r="C328" s="32"/>
      <c r="D328" s="39"/>
      <c r="E328" s="27"/>
      <c r="F328" s="31"/>
      <c r="G328" s="31"/>
      <c r="H328" s="31"/>
      <c r="I328" s="31"/>
      <c r="J328" s="31"/>
      <c r="K328" s="31"/>
      <c r="L328" s="31"/>
      <c r="M328" s="31"/>
      <c r="N328" s="31"/>
    </row>
    <row r="329" spans="1:14" ht="24" customHeight="1" thickBot="1">
      <c r="C329" s="32"/>
      <c r="D329" s="32"/>
      <c r="E329" s="27"/>
      <c r="F329" s="30"/>
      <c r="G329" s="21" t="s">
        <v>14</v>
      </c>
      <c r="H329" s="21"/>
      <c r="I329" s="1"/>
      <c r="J329" s="1"/>
      <c r="K329" s="1"/>
      <c r="L329" s="31"/>
      <c r="M329" s="31"/>
      <c r="N329" s="31"/>
    </row>
    <row r="330" spans="1:14" ht="24" customHeight="1" thickBot="1">
      <c r="C330" s="32"/>
      <c r="D330" s="32"/>
      <c r="E330" s="27"/>
      <c r="F330" s="31"/>
      <c r="H330" s="34" t="s">
        <v>19</v>
      </c>
      <c r="I330" s="135"/>
      <c r="L330" s="34" t="s">
        <v>16</v>
      </c>
      <c r="M330" s="135"/>
      <c r="N330" s="21" t="s">
        <v>17</v>
      </c>
    </row>
    <row r="331" spans="1:14" ht="12" customHeight="1">
      <c r="A331" s="74"/>
      <c r="B331" s="205"/>
      <c r="C331" s="132"/>
      <c r="D331" s="132"/>
      <c r="E331" s="75"/>
      <c r="F331" s="31"/>
      <c r="G331" s="31"/>
      <c r="H331" s="31"/>
      <c r="I331" s="359"/>
      <c r="J331" s="359"/>
      <c r="K331" s="359"/>
      <c r="L331" s="359"/>
      <c r="M331" s="359"/>
      <c r="N331" s="359"/>
    </row>
    <row r="332" spans="1:14" ht="24" customHeight="1" thickBot="1">
      <c r="A332" s="74"/>
      <c r="B332" s="205"/>
      <c r="C332" s="132"/>
      <c r="D332" s="132"/>
      <c r="E332" s="75"/>
      <c r="F332" s="31"/>
      <c r="G332" s="395" t="s">
        <v>18</v>
      </c>
      <c r="H332" s="395"/>
      <c r="I332" s="340"/>
      <c r="J332" s="340"/>
      <c r="K332" s="340"/>
      <c r="L332" s="340"/>
      <c r="M332" s="340"/>
      <c r="N332" s="340"/>
    </row>
    <row r="333" spans="1:14" ht="24" customHeight="1">
      <c r="C333" s="320" t="s">
        <v>231</v>
      </c>
      <c r="D333" s="320"/>
      <c r="E333" s="27"/>
      <c r="F333" s="31"/>
      <c r="G333" s="37"/>
      <c r="H333" s="37"/>
      <c r="I333" s="28"/>
      <c r="J333" s="28"/>
      <c r="K333" s="28"/>
      <c r="L333" s="28"/>
      <c r="M333" s="28"/>
      <c r="N333" s="28"/>
    </row>
    <row r="334" spans="1:14" ht="24" customHeight="1" thickBot="1">
      <c r="C334" s="320"/>
      <c r="D334" s="320"/>
      <c r="E334" s="27"/>
      <c r="F334" s="27"/>
      <c r="G334" s="28"/>
      <c r="H334" s="28"/>
      <c r="I334" s="31"/>
      <c r="J334" s="28"/>
      <c r="K334" s="28"/>
      <c r="L334" s="28"/>
      <c r="M334" s="28"/>
      <c r="N334" s="28"/>
    </row>
    <row r="335" spans="1:14" ht="24" customHeight="1" thickBot="1">
      <c r="A335" s="137"/>
      <c r="C335" s="32"/>
      <c r="D335" s="34" t="s">
        <v>20</v>
      </c>
      <c r="E335" s="27"/>
      <c r="F335" s="30"/>
      <c r="G335" s="21" t="s">
        <v>13</v>
      </c>
      <c r="H335" s="31"/>
      <c r="I335" s="31"/>
      <c r="J335" s="28"/>
      <c r="K335" s="28"/>
      <c r="L335" s="28"/>
      <c r="M335" s="28"/>
      <c r="N335" s="28"/>
    </row>
    <row r="336" spans="1:14" ht="12" customHeight="1" thickBot="1">
      <c r="C336" s="32"/>
      <c r="D336" s="27"/>
      <c r="E336" s="27"/>
      <c r="F336" s="67"/>
      <c r="G336" s="21"/>
      <c r="H336" s="31"/>
      <c r="I336" s="31"/>
      <c r="J336" s="28"/>
      <c r="K336" s="28"/>
      <c r="L336" s="28"/>
      <c r="M336" s="28"/>
      <c r="N336" s="28"/>
    </row>
    <row r="337" spans="1:14" ht="24" customHeight="1" thickBot="1">
      <c r="C337" s="32"/>
      <c r="D337" s="32"/>
      <c r="E337" s="27"/>
      <c r="F337" s="30"/>
      <c r="G337" s="21" t="s">
        <v>21</v>
      </c>
      <c r="H337" s="21"/>
      <c r="I337" s="31"/>
      <c r="J337" s="31"/>
      <c r="K337" s="31"/>
      <c r="L337" s="31"/>
      <c r="M337" s="31"/>
      <c r="N337" s="31"/>
    </row>
    <row r="338" spans="1:14" ht="12" customHeight="1">
      <c r="A338" s="74"/>
      <c r="B338" s="205"/>
      <c r="C338" s="32"/>
      <c r="D338" s="32"/>
      <c r="E338" s="27"/>
      <c r="F338" s="31"/>
      <c r="G338" s="31"/>
      <c r="H338" s="31"/>
      <c r="I338" s="359"/>
      <c r="J338" s="359"/>
      <c r="K338" s="359"/>
      <c r="L338" s="359"/>
      <c r="M338" s="359"/>
      <c r="N338" s="359"/>
    </row>
    <row r="339" spans="1:14" ht="24" customHeight="1" thickBot="1">
      <c r="A339" s="74"/>
      <c r="B339" s="205"/>
      <c r="C339" s="32"/>
      <c r="D339" s="32"/>
      <c r="E339" s="27"/>
      <c r="F339" s="31"/>
      <c r="G339" s="359" t="s">
        <v>18</v>
      </c>
      <c r="H339" s="359"/>
      <c r="I339" s="340"/>
      <c r="J339" s="340"/>
      <c r="K339" s="340"/>
      <c r="L339" s="340"/>
      <c r="M339" s="340"/>
      <c r="N339" s="340"/>
    </row>
    <row r="340" spans="1:14" ht="24" customHeight="1" thickBot="1">
      <c r="C340" s="32"/>
      <c r="D340" s="35" t="s">
        <v>74</v>
      </c>
      <c r="E340" s="27"/>
      <c r="F340" s="31"/>
      <c r="G340" s="1"/>
      <c r="H340" s="1"/>
      <c r="I340" s="26"/>
      <c r="J340" s="26"/>
      <c r="K340" s="26"/>
      <c r="L340" s="26"/>
      <c r="M340" s="26"/>
      <c r="N340" s="26"/>
    </row>
    <row r="341" spans="1:14" ht="24" customHeight="1" thickBot="1">
      <c r="C341" s="32"/>
      <c r="D341" s="104" t="s">
        <v>22</v>
      </c>
      <c r="E341" s="27"/>
      <c r="F341" s="30"/>
      <c r="G341" s="359" t="s">
        <v>72</v>
      </c>
      <c r="H341" s="359"/>
      <c r="I341" s="359"/>
      <c r="J341" s="359"/>
      <c r="K341" s="359"/>
      <c r="L341" s="359"/>
      <c r="M341" s="359"/>
      <c r="N341" s="359"/>
    </row>
    <row r="342" spans="1:14" ht="12" customHeight="1">
      <c r="C342" s="32"/>
      <c r="D342" s="27"/>
      <c r="E342" s="27"/>
      <c r="F342" s="66"/>
      <c r="G342" s="359"/>
      <c r="H342" s="359"/>
      <c r="I342" s="359"/>
      <c r="J342" s="359"/>
      <c r="K342" s="359"/>
      <c r="L342" s="359"/>
      <c r="M342" s="359"/>
      <c r="N342" s="359"/>
    </row>
    <row r="343" spans="1:14" ht="24" customHeight="1">
      <c r="C343" s="32"/>
      <c r="D343" s="27"/>
      <c r="E343" s="27"/>
      <c r="F343" s="66"/>
      <c r="G343" s="359"/>
      <c r="H343" s="359"/>
      <c r="I343" s="359"/>
      <c r="J343" s="359"/>
      <c r="K343" s="359"/>
      <c r="L343" s="359"/>
      <c r="M343" s="359"/>
      <c r="N343" s="359"/>
    </row>
    <row r="344" spans="1:14" ht="12" customHeight="1" thickBot="1">
      <c r="C344" s="371"/>
      <c r="D344" s="371"/>
      <c r="E344" s="27"/>
      <c r="F344" s="31"/>
      <c r="G344" s="37"/>
      <c r="H344" s="37"/>
      <c r="I344" s="38"/>
      <c r="J344" s="38"/>
      <c r="K344" s="38"/>
      <c r="L344" s="38"/>
      <c r="M344" s="38"/>
      <c r="N344" s="38"/>
    </row>
    <row r="345" spans="1:14" ht="24" customHeight="1" thickBot="1">
      <c r="C345" s="32"/>
      <c r="D345" s="32"/>
      <c r="E345" s="27"/>
      <c r="F345" s="30"/>
      <c r="G345" s="21" t="s">
        <v>21</v>
      </c>
      <c r="H345" s="38"/>
      <c r="I345" s="38"/>
      <c r="J345" s="38"/>
      <c r="K345" s="38"/>
      <c r="L345" s="38"/>
      <c r="M345" s="38"/>
      <c r="N345" s="38"/>
    </row>
    <row r="346" spans="1:14" ht="12" customHeight="1">
      <c r="A346" s="74"/>
      <c r="B346" s="205"/>
      <c r="C346" s="32"/>
      <c r="D346" s="32"/>
      <c r="E346" s="27"/>
      <c r="F346" s="66"/>
      <c r="G346" s="21"/>
      <c r="H346" s="38"/>
      <c r="I346" s="1"/>
      <c r="J346" s="1"/>
      <c r="K346" s="1"/>
      <c r="L346" s="1"/>
      <c r="M346" s="1"/>
      <c r="N346" s="1"/>
    </row>
    <row r="347" spans="1:14" ht="24" customHeight="1" thickBot="1">
      <c r="C347" s="32"/>
      <c r="D347" s="32"/>
      <c r="E347" s="27"/>
      <c r="F347" s="31"/>
      <c r="G347" s="359" t="s">
        <v>18</v>
      </c>
      <c r="H347" s="359"/>
      <c r="I347" s="340"/>
      <c r="J347" s="340"/>
      <c r="K347" s="340"/>
      <c r="L347" s="340"/>
      <c r="M347" s="340"/>
      <c r="N347" s="340"/>
    </row>
    <row r="348" spans="1:14" ht="24" customHeight="1" thickBot="1">
      <c r="C348" s="32"/>
      <c r="D348" s="35" t="s">
        <v>45</v>
      </c>
      <c r="E348" s="27"/>
      <c r="F348" s="31"/>
      <c r="G348" s="31"/>
      <c r="H348" s="31"/>
      <c r="I348" s="31"/>
      <c r="J348" s="31"/>
      <c r="K348" s="31"/>
      <c r="L348" s="31"/>
      <c r="M348" s="31"/>
      <c r="N348" s="31"/>
    </row>
    <row r="349" spans="1:14" ht="24" customHeight="1" thickBot="1">
      <c r="C349" s="390" t="s">
        <v>23</v>
      </c>
      <c r="D349" s="390"/>
      <c r="E349" s="27"/>
      <c r="F349" s="30"/>
      <c r="G349" s="21" t="s">
        <v>24</v>
      </c>
      <c r="H349" s="31"/>
      <c r="I349" s="31"/>
      <c r="J349" s="31"/>
      <c r="K349" s="31"/>
      <c r="L349" s="31"/>
      <c r="M349" s="31"/>
      <c r="N349" s="31"/>
    </row>
    <row r="350" spans="1:14" ht="12" customHeight="1" thickBot="1">
      <c r="C350" s="39"/>
      <c r="D350" s="39"/>
      <c r="E350" s="27"/>
      <c r="F350" s="67"/>
      <c r="G350" s="21"/>
      <c r="H350" s="31"/>
      <c r="I350" s="31"/>
      <c r="J350" s="31"/>
      <c r="K350" s="31"/>
      <c r="L350" s="31"/>
      <c r="M350" s="31"/>
      <c r="N350" s="31"/>
    </row>
    <row r="351" spans="1:14" ht="24" customHeight="1" thickBot="1">
      <c r="C351" s="32"/>
      <c r="D351" s="32"/>
      <c r="E351" s="27"/>
      <c r="F351" s="30"/>
      <c r="G351" s="21" t="s">
        <v>25</v>
      </c>
      <c r="H351" s="31"/>
      <c r="I351" s="340"/>
      <c r="J351" s="340"/>
      <c r="K351" s="340"/>
      <c r="L351" s="340"/>
      <c r="M351" s="340"/>
      <c r="N351" s="340"/>
    </row>
    <row r="352" spans="1:14" ht="12" customHeight="1">
      <c r="C352" s="32"/>
      <c r="D352" s="32"/>
      <c r="E352" s="27"/>
      <c r="F352" s="31"/>
      <c r="G352" s="31"/>
      <c r="H352" s="31"/>
      <c r="I352" s="37"/>
      <c r="J352" s="37"/>
      <c r="K352" s="37"/>
      <c r="L352" s="37"/>
      <c r="M352" s="37"/>
      <c r="N352" s="37"/>
    </row>
    <row r="353" spans="3:14" ht="24" customHeight="1">
      <c r="C353" s="49"/>
      <c r="D353" s="49"/>
      <c r="E353" s="22"/>
      <c r="F353" s="31"/>
      <c r="G353" s="108" t="s">
        <v>26</v>
      </c>
      <c r="H353" s="31"/>
      <c r="I353" s="108"/>
      <c r="J353" s="108"/>
      <c r="K353" s="108"/>
      <c r="L353" s="108"/>
      <c r="M353" s="485" t="s">
        <v>28</v>
      </c>
      <c r="N353" s="485"/>
    </row>
    <row r="354" spans="3:14" ht="24" customHeight="1">
      <c r="C354" s="32"/>
      <c r="D354" s="32"/>
      <c r="E354" s="27"/>
      <c r="F354" s="108"/>
      <c r="G354" s="107" t="s">
        <v>27</v>
      </c>
      <c r="H354" s="108"/>
      <c r="I354" s="37"/>
      <c r="J354" s="37"/>
      <c r="K354" s="37"/>
      <c r="L354" s="31"/>
      <c r="M354" s="1"/>
      <c r="N354" s="1"/>
    </row>
    <row r="355" spans="3:14" ht="24" customHeight="1" thickBot="1">
      <c r="C355" s="32"/>
      <c r="D355" s="27"/>
      <c r="E355" s="27"/>
      <c r="F355" s="31"/>
      <c r="G355" s="340"/>
      <c r="H355" s="340"/>
      <c r="I355" s="340"/>
      <c r="J355" s="340"/>
      <c r="K355" s="340"/>
      <c r="L355" s="31"/>
      <c r="M355" s="459"/>
      <c r="N355" s="459"/>
    </row>
    <row r="356" spans="3:14" ht="12" customHeight="1">
      <c r="C356" s="32"/>
      <c r="D356" s="32"/>
      <c r="E356" s="27"/>
      <c r="F356" s="31"/>
      <c r="G356" s="31"/>
      <c r="H356" s="31"/>
      <c r="I356" s="37"/>
      <c r="J356" s="37"/>
      <c r="K356" s="37"/>
      <c r="L356" s="31"/>
      <c r="M356" s="1"/>
      <c r="N356" s="1"/>
    </row>
    <row r="357" spans="3:14" ht="24" customHeight="1" thickBot="1">
      <c r="C357" s="32"/>
      <c r="D357" s="27"/>
      <c r="E357" s="27"/>
      <c r="F357" s="31"/>
      <c r="G357" s="340"/>
      <c r="H357" s="340"/>
      <c r="I357" s="340"/>
      <c r="J357" s="340"/>
      <c r="K357" s="340"/>
      <c r="L357" s="31"/>
      <c r="M357" s="459"/>
      <c r="N357" s="459"/>
    </row>
    <row r="358" spans="3:14" ht="12" customHeight="1">
      <c r="C358" s="32"/>
      <c r="D358" s="32"/>
      <c r="E358" s="27"/>
      <c r="F358" s="31"/>
      <c r="G358" s="31"/>
      <c r="H358" s="31"/>
      <c r="I358" s="37"/>
      <c r="J358" s="37"/>
      <c r="K358" s="37"/>
      <c r="L358" s="31"/>
      <c r="M358" s="1"/>
      <c r="N358" s="1"/>
    </row>
    <row r="359" spans="3:14" ht="24" customHeight="1" thickBot="1">
      <c r="C359" s="32"/>
      <c r="D359" s="27"/>
      <c r="E359" s="27"/>
      <c r="F359" s="31"/>
      <c r="G359" s="340"/>
      <c r="H359" s="340"/>
      <c r="I359" s="340"/>
      <c r="J359" s="340"/>
      <c r="K359" s="340"/>
      <c r="L359" s="31"/>
      <c r="M359" s="459"/>
      <c r="N359" s="459"/>
    </row>
    <row r="360" spans="3:14" ht="24" customHeight="1" thickBot="1">
      <c r="C360" s="32"/>
      <c r="D360" s="25" t="s">
        <v>46</v>
      </c>
      <c r="E360" s="27"/>
      <c r="F360" s="31"/>
      <c r="G360" s="31"/>
      <c r="H360" s="31"/>
      <c r="I360" s="37"/>
      <c r="J360" s="37"/>
      <c r="K360" s="37"/>
      <c r="L360" s="37"/>
      <c r="M360" s="37"/>
      <c r="N360" s="37"/>
    </row>
    <row r="361" spans="3:14" ht="24" customHeight="1" thickBot="1">
      <c r="C361" s="389" t="str">
        <f>IF($P$8="VVmitT","Ist der Bewerber eine juristische Person, zu deren satzungsgemäßen","Ist der Bieter eine juristische Person, zu deren satzungsgemäßen")</f>
        <v>Ist der Bieter eine juristische Person, zu deren satzungsgemäßen</v>
      </c>
      <c r="D361" s="389"/>
      <c r="E361" s="27"/>
      <c r="F361" s="30"/>
      <c r="G361" s="326" t="str">
        <f>CONCATENATE(IF($P$8="VVmitT","Der Bewerber ","Der Bieter "),"ist eine juristische Person. 
Als verantwortlicher Berufsangehöriger gem. § 75 Abs. 1 oder Abs. 2 benennen wir für die Durchführung:")</f>
        <v>Der Bieter ist eine juristische Person. 
Als verantwortlicher Berufsangehöriger gem. § 75 Abs. 1 oder Abs. 2 benennen wir für die Durchführung:</v>
      </c>
      <c r="H361" s="326"/>
      <c r="I361" s="326"/>
      <c r="J361" s="326"/>
      <c r="K361" s="326"/>
      <c r="L361" s="326"/>
      <c r="M361" s="326"/>
      <c r="N361" s="326"/>
    </row>
    <row r="362" spans="3:14" ht="24" customHeight="1">
      <c r="C362" s="382" t="str">
        <f>CONCATENATE("Geschäftszweck die dem Projekt entsprechenden Planungsleistungen gehören, 
ist diese nur dann teilnahmeberechtigt, wenn durch Erklärung des ",IF($P$8="VVmitT","Bewerbers","Bieters
"),"
gem. § 43 Abs. 1 VgV i.V.m. § 75 Abs. 3 VgV nachgewiesen wird,
dass der tatsächliche Leistungserbringer die an die natürliche Person gestellten Anforderungen erfüllen.")</f>
        <v>Geschäftszweck die dem Projekt entsprechenden Planungsleistungen gehören, 
ist diese nur dann teilnahmeberechtigt, wenn durch Erklärung des Bieters
gem. § 43 Abs. 1 VgV i.V.m. § 75 Abs. 3 VgV nachgewiesen wird,
dass der tatsächliche Leistungserbringer die an die natürliche Person gestellten Anforderungen erfüllen.</v>
      </c>
      <c r="D362" s="382"/>
      <c r="E362" s="27"/>
      <c r="F362" s="66"/>
      <c r="G362" s="326"/>
      <c r="H362" s="326"/>
      <c r="I362" s="326"/>
      <c r="J362" s="326"/>
      <c r="K362" s="326"/>
      <c r="L362" s="326"/>
      <c r="M362" s="326"/>
      <c r="N362" s="326"/>
    </row>
    <row r="363" spans="3:14" ht="24" customHeight="1">
      <c r="C363" s="382"/>
      <c r="D363" s="382"/>
      <c r="E363" s="27"/>
      <c r="F363" s="66"/>
      <c r="G363" s="326"/>
      <c r="H363" s="326"/>
      <c r="I363" s="326"/>
      <c r="J363" s="326"/>
      <c r="K363" s="326"/>
      <c r="L363" s="326"/>
      <c r="M363" s="326"/>
      <c r="N363" s="326"/>
    </row>
    <row r="364" spans="3:14" ht="12" customHeight="1">
      <c r="C364" s="382"/>
      <c r="D364" s="382"/>
      <c r="E364" s="27"/>
      <c r="F364" s="31"/>
      <c r="G364" s="37"/>
      <c r="H364" s="37"/>
      <c r="I364" s="37"/>
      <c r="J364" s="37"/>
      <c r="K364" s="37"/>
      <c r="L364" s="37"/>
      <c r="M364" s="37"/>
      <c r="N364" s="37"/>
    </row>
    <row r="365" spans="3:14" ht="24" customHeight="1" thickBot="1">
      <c r="C365" s="382"/>
      <c r="D365" s="382"/>
      <c r="E365" s="27"/>
      <c r="F365" s="31"/>
      <c r="G365" s="340"/>
      <c r="H365" s="340"/>
      <c r="I365" s="340"/>
      <c r="J365" s="340"/>
      <c r="K365" s="340"/>
      <c r="L365" s="340"/>
      <c r="M365" s="340"/>
      <c r="N365" s="340"/>
    </row>
    <row r="366" spans="3:14" ht="24" customHeight="1">
      <c r="C366" s="382"/>
      <c r="D366" s="382"/>
      <c r="E366" s="27"/>
      <c r="F366" s="31"/>
      <c r="G366" s="397" t="s">
        <v>58</v>
      </c>
      <c r="H366" s="397"/>
      <c r="I366" s="397"/>
      <c r="J366" s="397"/>
      <c r="K366" s="397"/>
      <c r="L366" s="397"/>
      <c r="M366" s="397"/>
      <c r="N366" s="397"/>
    </row>
    <row r="367" spans="3:14" ht="12" customHeight="1" thickBot="1">
      <c r="C367" s="382"/>
      <c r="D367" s="382"/>
      <c r="E367" s="27"/>
      <c r="F367" s="31"/>
      <c r="G367" s="37"/>
      <c r="H367" s="37"/>
      <c r="I367" s="37"/>
      <c r="J367" s="37"/>
      <c r="K367" s="37"/>
      <c r="L367" s="37"/>
      <c r="M367" s="37"/>
      <c r="N367" s="37"/>
    </row>
    <row r="368" spans="3:14" ht="24" customHeight="1" thickBot="1">
      <c r="C368" s="382"/>
      <c r="D368" s="382"/>
      <c r="E368" s="3"/>
      <c r="F368" s="71"/>
      <c r="G368" s="409" t="str">
        <f>IF($P$8="VVmitT","Der Bewerber ist keine juristische Person.","Der Bieter ist keine juristische Person.")</f>
        <v>Der Bieter ist keine juristische Person.</v>
      </c>
      <c r="H368" s="326"/>
      <c r="I368" s="326"/>
      <c r="J368" s="326"/>
      <c r="K368" s="326"/>
      <c r="L368" s="326"/>
      <c r="M368" s="326"/>
      <c r="N368" s="326"/>
    </row>
    <row r="369" spans="3:14" ht="24" customHeight="1">
      <c r="C369" s="121"/>
      <c r="D369" s="121"/>
      <c r="E369" s="3"/>
      <c r="F369" s="31"/>
      <c r="G369" s="37"/>
      <c r="H369" s="37"/>
      <c r="I369" s="5"/>
      <c r="J369" s="5"/>
      <c r="K369" s="5"/>
      <c r="L369" s="5"/>
      <c r="M369" s="5"/>
      <c r="N369" s="5"/>
    </row>
    <row r="370" spans="3:14" ht="24" customHeight="1" thickBot="1">
      <c r="C370" s="322" t="s">
        <v>75</v>
      </c>
      <c r="D370" s="322"/>
      <c r="E370" s="27"/>
      <c r="F370" s="5"/>
      <c r="G370" s="5"/>
      <c r="H370" s="5"/>
      <c r="I370" s="31"/>
      <c r="J370" s="31"/>
      <c r="K370" s="31"/>
      <c r="L370" s="31"/>
      <c r="M370" s="31"/>
      <c r="N370" s="31"/>
    </row>
    <row r="371" spans="3:14" ht="24" customHeight="1" thickBot="1">
      <c r="C371" s="32"/>
      <c r="D371" s="39" t="s">
        <v>31</v>
      </c>
      <c r="E371" s="27"/>
      <c r="F371" s="30"/>
      <c r="G371" s="21" t="s">
        <v>29</v>
      </c>
      <c r="H371" s="31"/>
      <c r="I371" s="31"/>
      <c r="J371" s="31"/>
      <c r="K371" s="31"/>
      <c r="L371" s="31"/>
      <c r="M371" s="31"/>
      <c r="N371" s="31"/>
    </row>
    <row r="372" spans="3:14" ht="12" customHeight="1" thickBot="1">
      <c r="C372" s="58"/>
      <c r="D372" s="58"/>
      <c r="E372" s="27"/>
      <c r="F372" s="67"/>
      <c r="G372" s="21"/>
      <c r="H372" s="31"/>
      <c r="I372" s="31"/>
      <c r="J372" s="31"/>
      <c r="K372" s="31"/>
      <c r="L372" s="31"/>
      <c r="M372" s="31"/>
      <c r="N372" s="31"/>
    </row>
    <row r="373" spans="3:14" ht="24" customHeight="1" thickBot="1">
      <c r="C373" s="58"/>
      <c r="D373" s="58"/>
      <c r="E373" s="27"/>
      <c r="F373" s="30"/>
      <c r="G373" s="21" t="s">
        <v>30</v>
      </c>
      <c r="H373" s="31"/>
      <c r="I373" s="31"/>
      <c r="J373" s="31"/>
      <c r="K373" s="31"/>
      <c r="L373" s="31"/>
      <c r="M373" s="31"/>
      <c r="N373" s="31"/>
    </row>
    <row r="374" spans="3:14" ht="24" customHeight="1">
      <c r="C374" s="121"/>
      <c r="D374" s="121"/>
      <c r="E374" s="27"/>
      <c r="F374" s="31"/>
      <c r="G374" s="40"/>
      <c r="H374" s="31"/>
      <c r="I374" s="37"/>
      <c r="J374" s="37"/>
      <c r="K374" s="37"/>
      <c r="L374" s="37"/>
      <c r="M374" s="37"/>
      <c r="N374" s="37"/>
    </row>
    <row r="375" spans="3:14" ht="24" customHeight="1">
      <c r="C375" s="389" t="s">
        <v>222</v>
      </c>
      <c r="D375" s="389"/>
      <c r="E375" s="27"/>
      <c r="F375" s="31"/>
      <c r="G375" s="359" t="s">
        <v>59</v>
      </c>
      <c r="H375" s="359"/>
      <c r="I375" s="359"/>
      <c r="J375" s="359"/>
      <c r="K375" s="359"/>
      <c r="L375" s="359"/>
      <c r="M375" s="359"/>
      <c r="N375" s="359"/>
    </row>
    <row r="376" spans="3:14" ht="24" customHeight="1">
      <c r="C376" s="389"/>
      <c r="D376" s="389"/>
      <c r="E376" s="27"/>
      <c r="F376" s="31"/>
      <c r="G376" s="359"/>
      <c r="H376" s="359"/>
      <c r="I376" s="359"/>
      <c r="J376" s="359"/>
      <c r="K376" s="359"/>
      <c r="L376" s="359"/>
      <c r="M376" s="359"/>
      <c r="N376" s="359"/>
    </row>
    <row r="377" spans="3:14" ht="24" customHeight="1" thickBot="1">
      <c r="C377" s="382" t="str">
        <f>CONCATENATE("ausgefüllt und unterschrieben ",IF($P$8="VVmitT","den Bewerbungsunterlagen","den Angebotsunterlagen")," beigelegt werden.")</f>
        <v>ausgefüllt und unterschrieben den Angebotsunterlagen beigelegt werden.</v>
      </c>
      <c r="D377" s="382"/>
      <c r="E377" s="27"/>
      <c r="F377" s="31"/>
      <c r="G377" s="396"/>
      <c r="H377" s="396"/>
      <c r="I377" s="396"/>
      <c r="J377" s="396"/>
      <c r="K377" s="396"/>
      <c r="L377" s="396"/>
      <c r="M377" s="396"/>
      <c r="N377" s="396"/>
    </row>
    <row r="378" spans="3:14" ht="24" customHeight="1">
      <c r="C378" s="121"/>
      <c r="D378" s="121"/>
      <c r="E378" s="27"/>
      <c r="F378" s="31"/>
      <c r="G378" s="70" t="s">
        <v>333</v>
      </c>
      <c r="H378" s="31"/>
      <c r="I378" s="31"/>
      <c r="J378" s="31"/>
      <c r="K378" s="31"/>
      <c r="L378" s="31"/>
      <c r="M378" s="31"/>
      <c r="N378" s="31"/>
    </row>
    <row r="379" spans="3:14" ht="24" customHeight="1" thickBot="1">
      <c r="C379" s="382" t="s">
        <v>223</v>
      </c>
      <c r="D379" s="382"/>
      <c r="E379" s="27"/>
      <c r="F379" s="31"/>
      <c r="G379" s="396"/>
      <c r="H379" s="396"/>
      <c r="I379" s="396"/>
      <c r="J379" s="396"/>
      <c r="K379" s="396"/>
      <c r="L379" s="310"/>
      <c r="M379" s="309"/>
      <c r="N379" s="308"/>
    </row>
    <row r="380" spans="3:14" ht="24" customHeight="1">
      <c r="C380" s="382"/>
      <c r="D380" s="382"/>
      <c r="E380" s="27"/>
      <c r="F380" s="31"/>
      <c r="G380" s="70" t="s">
        <v>329</v>
      </c>
      <c r="H380" s="37"/>
      <c r="I380" s="37"/>
      <c r="J380" s="37"/>
      <c r="K380" s="37"/>
      <c r="L380" s="37"/>
      <c r="M380" s="37" t="s">
        <v>331</v>
      </c>
      <c r="N380" s="37" t="s">
        <v>330</v>
      </c>
    </row>
    <row r="381" spans="3:14" ht="24" customHeight="1" thickBot="1">
      <c r="C381" s="382"/>
      <c r="D381" s="382"/>
      <c r="E381" s="27"/>
      <c r="F381" s="31"/>
      <c r="G381" s="396"/>
      <c r="H381" s="396"/>
      <c r="I381" s="396"/>
      <c r="J381" s="396"/>
      <c r="K381" s="396"/>
      <c r="L381" s="396"/>
      <c r="M381" s="396"/>
      <c r="N381" s="396"/>
    </row>
    <row r="382" spans="3:14" ht="24" customHeight="1">
      <c r="C382" s="382"/>
      <c r="D382" s="382"/>
      <c r="E382" s="27"/>
      <c r="F382" s="31"/>
      <c r="G382" s="70" t="s">
        <v>332</v>
      </c>
      <c r="H382" s="37"/>
      <c r="I382" s="37"/>
      <c r="J382" s="37"/>
      <c r="K382" s="37"/>
      <c r="L382" s="37"/>
      <c r="M382" s="37"/>
      <c r="N382" s="37"/>
    </row>
    <row r="383" spans="3:14" ht="24" customHeight="1">
      <c r="C383" s="382"/>
      <c r="D383" s="382"/>
      <c r="E383" s="27"/>
      <c r="F383" s="31"/>
      <c r="G383" s="70"/>
      <c r="H383" s="37"/>
      <c r="I383" s="37"/>
      <c r="J383" s="37"/>
      <c r="K383" s="37"/>
      <c r="L383" s="37"/>
      <c r="M383" s="37"/>
      <c r="N383" s="37"/>
    </row>
    <row r="384" spans="3:14" ht="24" customHeight="1" thickBot="1">
      <c r="C384" s="382"/>
      <c r="D384" s="382"/>
      <c r="E384" s="27"/>
      <c r="F384" s="31"/>
      <c r="G384" s="396"/>
      <c r="H384" s="396"/>
      <c r="I384" s="396"/>
      <c r="J384" s="396"/>
      <c r="K384" s="396"/>
      <c r="L384" s="396"/>
      <c r="M384" s="396"/>
      <c r="N384" s="396"/>
    </row>
    <row r="385" spans="3:14" ht="24" customHeight="1">
      <c r="C385" s="382"/>
      <c r="D385" s="382"/>
      <c r="E385" s="27"/>
      <c r="F385" s="31"/>
      <c r="G385" s="70" t="s">
        <v>334</v>
      </c>
      <c r="H385" s="31"/>
      <c r="I385" s="31"/>
      <c r="J385" s="31"/>
      <c r="K385" s="31"/>
      <c r="L385" s="31"/>
      <c r="M385" s="31"/>
      <c r="N385" s="31"/>
    </row>
    <row r="386" spans="3:14" ht="24" customHeight="1" thickBot="1">
      <c r="C386" s="382"/>
      <c r="D386" s="382"/>
      <c r="E386" s="27"/>
      <c r="F386" s="31"/>
      <c r="G386" s="396"/>
      <c r="H386" s="396"/>
      <c r="I386" s="396"/>
      <c r="J386" s="396"/>
      <c r="K386" s="396"/>
      <c r="L386" s="310"/>
      <c r="M386" s="309"/>
      <c r="N386" s="308"/>
    </row>
    <row r="387" spans="3:14" ht="24" customHeight="1">
      <c r="C387" s="382"/>
      <c r="D387" s="382"/>
      <c r="E387" s="27"/>
      <c r="F387" s="31"/>
      <c r="G387" s="70" t="s">
        <v>329</v>
      </c>
      <c r="H387" s="37"/>
      <c r="I387" s="37"/>
      <c r="J387" s="37"/>
      <c r="K387" s="37"/>
      <c r="L387" s="37"/>
      <c r="M387" s="37" t="s">
        <v>331</v>
      </c>
      <c r="N387" s="37" t="s">
        <v>330</v>
      </c>
    </row>
    <row r="388" spans="3:14" ht="24" customHeight="1" thickBot="1">
      <c r="C388" s="382"/>
      <c r="D388" s="382"/>
      <c r="E388" s="27"/>
      <c r="F388" s="31"/>
      <c r="G388" s="396"/>
      <c r="H388" s="396"/>
      <c r="I388" s="396"/>
      <c r="J388" s="396"/>
      <c r="K388" s="396"/>
      <c r="L388" s="396"/>
      <c r="M388" s="396"/>
      <c r="N388" s="396"/>
    </row>
    <row r="389" spans="3:14" ht="24" customHeight="1">
      <c r="C389" s="382"/>
      <c r="D389" s="382"/>
      <c r="E389" s="27"/>
      <c r="F389" s="31"/>
      <c r="G389" s="70" t="s">
        <v>332</v>
      </c>
      <c r="H389" s="37"/>
      <c r="I389" s="37"/>
      <c r="J389" s="37"/>
      <c r="K389" s="37"/>
      <c r="L389" s="37"/>
      <c r="M389" s="37"/>
      <c r="N389" s="37"/>
    </row>
    <row r="390" spans="3:14" ht="24" customHeight="1">
      <c r="C390" s="382"/>
      <c r="D390" s="382"/>
      <c r="E390" s="27"/>
      <c r="F390" s="31"/>
      <c r="G390" s="70"/>
      <c r="H390" s="37"/>
      <c r="I390" s="37"/>
      <c r="J390" s="37"/>
      <c r="K390" s="37"/>
      <c r="L390" s="37"/>
      <c r="M390" s="37"/>
      <c r="N390" s="37"/>
    </row>
    <row r="391" spans="3:14" ht="24" customHeight="1" thickBot="1">
      <c r="C391" s="382"/>
      <c r="D391" s="382"/>
      <c r="E391" s="27"/>
      <c r="F391" s="31"/>
      <c r="G391" s="396"/>
      <c r="H391" s="396"/>
      <c r="I391" s="396"/>
      <c r="J391" s="396"/>
      <c r="K391" s="396"/>
      <c r="L391" s="396"/>
      <c r="M391" s="396"/>
      <c r="N391" s="396"/>
    </row>
    <row r="392" spans="3:14" ht="24" customHeight="1">
      <c r="C392" s="382"/>
      <c r="D392" s="382"/>
      <c r="E392" s="27"/>
      <c r="F392" s="31"/>
      <c r="G392" s="70" t="s">
        <v>335</v>
      </c>
      <c r="H392" s="31"/>
      <c r="I392" s="31"/>
      <c r="J392" s="31"/>
      <c r="K392" s="31"/>
      <c r="L392" s="31"/>
      <c r="M392" s="31"/>
      <c r="N392" s="31"/>
    </row>
    <row r="393" spans="3:14" ht="24" customHeight="1" thickBot="1">
      <c r="C393" s="382"/>
      <c r="D393" s="382"/>
      <c r="E393" s="27"/>
      <c r="F393" s="31"/>
      <c r="G393" s="396"/>
      <c r="H393" s="396"/>
      <c r="I393" s="396"/>
      <c r="J393" s="396"/>
      <c r="K393" s="396"/>
      <c r="L393" s="310"/>
      <c r="M393" s="309"/>
      <c r="N393" s="308"/>
    </row>
    <row r="394" spans="3:14" ht="24" customHeight="1">
      <c r="C394" s="382"/>
      <c r="D394" s="382"/>
      <c r="E394" s="27"/>
      <c r="F394" s="31"/>
      <c r="G394" s="70" t="s">
        <v>329</v>
      </c>
      <c r="H394" s="37"/>
      <c r="I394" s="37"/>
      <c r="J394" s="37"/>
      <c r="K394" s="37"/>
      <c r="L394" s="37"/>
      <c r="M394" s="37" t="s">
        <v>331</v>
      </c>
      <c r="N394" s="37" t="s">
        <v>330</v>
      </c>
    </row>
    <row r="395" spans="3:14" ht="24" customHeight="1" thickBot="1">
      <c r="C395" s="382"/>
      <c r="D395" s="382"/>
      <c r="E395" s="27"/>
      <c r="F395" s="31"/>
      <c r="G395" s="396"/>
      <c r="H395" s="396"/>
      <c r="I395" s="396"/>
      <c r="J395" s="396"/>
      <c r="K395" s="396"/>
      <c r="L395" s="396"/>
      <c r="M395" s="396"/>
      <c r="N395" s="396"/>
    </row>
    <row r="396" spans="3:14" ht="24" customHeight="1">
      <c r="C396" s="382"/>
      <c r="D396" s="382"/>
      <c r="E396" s="27"/>
      <c r="F396" s="31"/>
      <c r="G396" s="70" t="s">
        <v>332</v>
      </c>
      <c r="H396" s="37"/>
      <c r="I396" s="37"/>
      <c r="J396" s="37"/>
      <c r="K396" s="37"/>
      <c r="L396" s="37"/>
      <c r="M396" s="37"/>
      <c r="N396" s="37"/>
    </row>
    <row r="397" spans="3:14" ht="24" customHeight="1" thickBot="1">
      <c r="C397" s="40"/>
      <c r="D397" s="1"/>
      <c r="E397" s="40"/>
      <c r="F397" s="40"/>
      <c r="G397" s="40"/>
      <c r="H397" s="40"/>
      <c r="I397" s="37"/>
      <c r="J397" s="37"/>
      <c r="K397" s="37"/>
      <c r="L397" s="37"/>
      <c r="M397" s="37"/>
      <c r="N397" s="37"/>
    </row>
    <row r="398" spans="3:14" ht="24" customHeight="1" thickBot="1">
      <c r="C398" s="40"/>
      <c r="D398" s="41" t="s">
        <v>60</v>
      </c>
      <c r="E398" s="40"/>
      <c r="F398" s="30"/>
      <c r="G398" s="359" t="s">
        <v>116</v>
      </c>
      <c r="H398" s="359"/>
      <c r="I398" s="359"/>
      <c r="J398" s="359"/>
      <c r="K398" s="359"/>
      <c r="L398" s="359"/>
      <c r="M398" s="359"/>
      <c r="N398" s="359"/>
    </row>
    <row r="399" spans="3:14" ht="24" customHeight="1">
      <c r="C399" s="40"/>
      <c r="D399" s="40"/>
      <c r="E399" s="40"/>
      <c r="F399" s="66"/>
      <c r="G399" s="359"/>
      <c r="H399" s="359"/>
      <c r="I399" s="359"/>
      <c r="J399" s="359"/>
      <c r="K399" s="359"/>
      <c r="L399" s="359"/>
      <c r="M399" s="359"/>
      <c r="N399" s="359"/>
    </row>
    <row r="400" spans="3:14" ht="24" customHeight="1">
      <c r="C400" s="40"/>
      <c r="D400" s="40"/>
      <c r="E400" s="40"/>
      <c r="F400" s="66"/>
      <c r="G400" s="359"/>
      <c r="H400" s="359"/>
      <c r="I400" s="359"/>
      <c r="J400" s="359"/>
      <c r="K400" s="359"/>
      <c r="L400" s="359"/>
      <c r="M400" s="359"/>
      <c r="N400" s="359"/>
    </row>
    <row r="401" spans="2:16" ht="24" customHeight="1">
      <c r="C401" s="40"/>
      <c r="D401" s="40"/>
      <c r="E401" s="40"/>
      <c r="F401" s="66"/>
      <c r="G401" s="359"/>
      <c r="H401" s="359"/>
      <c r="I401" s="359"/>
      <c r="J401" s="359"/>
      <c r="K401" s="359"/>
      <c r="L401" s="359"/>
      <c r="M401" s="359"/>
      <c r="N401" s="359"/>
    </row>
    <row r="402" spans="2:16" ht="24" customHeight="1">
      <c r="C402" s="40"/>
      <c r="D402" s="40"/>
      <c r="E402" s="40"/>
      <c r="F402" s="66"/>
      <c r="G402" s="359"/>
      <c r="H402" s="359"/>
      <c r="I402" s="359"/>
      <c r="J402" s="359"/>
      <c r="K402" s="359"/>
      <c r="L402" s="359"/>
      <c r="M402" s="359"/>
      <c r="N402" s="359"/>
    </row>
    <row r="403" spans="2:16" ht="24" customHeight="1">
      <c r="C403" s="40"/>
      <c r="D403" s="40"/>
      <c r="E403" s="40"/>
      <c r="F403" s="66"/>
      <c r="G403" s="359"/>
      <c r="H403" s="359"/>
      <c r="I403" s="359"/>
      <c r="J403" s="359"/>
      <c r="K403" s="359"/>
      <c r="L403" s="359"/>
      <c r="M403" s="359"/>
      <c r="N403" s="359"/>
    </row>
    <row r="404" spans="2:16" ht="24" customHeight="1">
      <c r="C404" s="40"/>
      <c r="D404" s="40"/>
      <c r="E404" s="40"/>
      <c r="F404" s="66"/>
      <c r="G404" s="359"/>
      <c r="H404" s="359"/>
      <c r="I404" s="359"/>
      <c r="J404" s="359"/>
      <c r="K404" s="359"/>
      <c r="L404" s="359"/>
      <c r="M404" s="359"/>
      <c r="N404" s="359"/>
    </row>
    <row r="405" spans="2:16" ht="24" customHeight="1">
      <c r="C405" s="40"/>
      <c r="D405" s="40"/>
      <c r="E405" s="40"/>
      <c r="F405" s="66"/>
      <c r="G405" s="359"/>
      <c r="H405" s="359"/>
      <c r="I405" s="359"/>
      <c r="J405" s="359"/>
      <c r="K405" s="359"/>
      <c r="L405" s="359"/>
      <c r="M405" s="359"/>
      <c r="N405" s="359"/>
    </row>
    <row r="406" spans="2:16" ht="24" customHeight="1">
      <c r="C406" s="40"/>
      <c r="D406" s="40"/>
      <c r="E406" s="40"/>
      <c r="F406" s="40"/>
      <c r="G406" s="359"/>
      <c r="H406" s="359"/>
      <c r="I406" s="359"/>
      <c r="J406" s="359"/>
      <c r="K406" s="359"/>
      <c r="L406" s="359"/>
      <c r="M406" s="359"/>
      <c r="N406" s="359"/>
    </row>
    <row r="407" spans="2:16" ht="24" customHeight="1" thickBot="1">
      <c r="C407" s="40"/>
      <c r="D407" s="40"/>
      <c r="E407" s="40"/>
      <c r="F407" s="40"/>
      <c r="G407" s="37"/>
      <c r="H407" s="37"/>
      <c r="I407" s="37"/>
      <c r="J407" s="37"/>
      <c r="K407" s="37"/>
      <c r="L407" s="37"/>
      <c r="M407" s="37"/>
      <c r="N407" s="37"/>
    </row>
    <row r="408" spans="2:16" ht="24" customHeight="1" thickBot="1">
      <c r="C408" s="40"/>
      <c r="D408" s="40"/>
      <c r="E408" s="40"/>
      <c r="F408" s="30"/>
      <c r="G408" s="359" t="s">
        <v>113</v>
      </c>
      <c r="H408" s="359"/>
      <c r="I408" s="359"/>
      <c r="J408" s="359"/>
      <c r="K408" s="359"/>
      <c r="L408" s="359"/>
      <c r="M408" s="359"/>
      <c r="N408" s="359"/>
    </row>
    <row r="409" spans="2:16" ht="24" customHeight="1">
      <c r="C409" s="40"/>
      <c r="D409" s="40"/>
      <c r="E409" s="40"/>
      <c r="F409" s="66"/>
      <c r="G409" s="359"/>
      <c r="H409" s="359"/>
      <c r="I409" s="359"/>
      <c r="J409" s="359"/>
      <c r="K409" s="359"/>
      <c r="L409" s="359"/>
      <c r="M409" s="359"/>
      <c r="N409" s="359"/>
    </row>
    <row r="410" spans="2:16" ht="24" customHeight="1">
      <c r="C410" s="40"/>
      <c r="D410" s="40"/>
      <c r="E410" s="40"/>
      <c r="F410" s="66"/>
      <c r="G410" s="359"/>
      <c r="H410" s="359"/>
      <c r="I410" s="359"/>
      <c r="J410" s="359"/>
      <c r="K410" s="359"/>
      <c r="L410" s="359"/>
      <c r="M410" s="359"/>
      <c r="N410" s="359"/>
    </row>
    <row r="411" spans="2:16" ht="24" customHeight="1">
      <c r="C411" s="40"/>
      <c r="D411" s="40"/>
      <c r="E411" s="40"/>
      <c r="F411" s="66"/>
      <c r="G411" s="359"/>
      <c r="H411" s="359"/>
      <c r="I411" s="359"/>
      <c r="J411" s="359"/>
      <c r="K411" s="359"/>
      <c r="L411" s="359"/>
      <c r="M411" s="359"/>
      <c r="N411" s="359"/>
    </row>
    <row r="412" spans="2:16" ht="24" customHeight="1">
      <c r="C412" s="40"/>
      <c r="D412" s="40"/>
      <c r="E412" s="40"/>
      <c r="F412" s="66"/>
      <c r="G412" s="359"/>
      <c r="H412" s="359"/>
      <c r="I412" s="359"/>
      <c r="J412" s="359"/>
      <c r="K412" s="359"/>
      <c r="L412" s="359"/>
      <c r="M412" s="359"/>
      <c r="N412" s="359"/>
    </row>
    <row r="413" spans="2:16" ht="24" customHeight="1">
      <c r="C413" s="40"/>
      <c r="D413" s="40"/>
      <c r="E413" s="40"/>
      <c r="F413" s="66"/>
      <c r="G413" s="359"/>
      <c r="H413" s="359"/>
      <c r="I413" s="359"/>
      <c r="J413" s="359"/>
      <c r="K413" s="359"/>
      <c r="L413" s="359"/>
      <c r="M413" s="359"/>
      <c r="N413" s="359"/>
    </row>
    <row r="414" spans="2:16" ht="24" customHeight="1" thickBot="1">
      <c r="C414" s="40"/>
      <c r="D414" s="1"/>
      <c r="E414" s="40"/>
      <c r="F414" s="40"/>
      <c r="G414" s="37"/>
      <c r="H414" s="37"/>
      <c r="I414" s="37"/>
      <c r="J414" s="37"/>
      <c r="K414" s="37"/>
      <c r="L414" s="37"/>
      <c r="M414" s="37"/>
      <c r="N414" s="37"/>
    </row>
    <row r="415" spans="2:16" ht="21" customHeight="1" thickBot="1">
      <c r="B415" s="40"/>
      <c r="C415" s="40"/>
      <c r="D415" s="103" t="str">
        <f>IF($P$8="VVmitT","h) Bildung von Bewerbergemeinschaften","h) Bildung von Bietergemeinschaften")</f>
        <v>h) Bildung von Bietergemeinschaften</v>
      </c>
      <c r="E415" s="40"/>
      <c r="F415" s="30"/>
      <c r="G415" s="409" t="str">
        <f>IF($P$8="VVmitT","Wir erklären als Bewerbergemeinschaft","Wir erklären als Bietergemeinschaft")</f>
        <v>Wir erklären als Bietergemeinschaft</v>
      </c>
      <c r="H415" s="326"/>
      <c r="I415" s="326"/>
      <c r="J415" s="326"/>
      <c r="K415" s="326"/>
      <c r="L415" s="326"/>
      <c r="M415" s="326"/>
      <c r="N415" s="326"/>
      <c r="O415" s="40"/>
      <c r="P415" s="232"/>
    </row>
    <row r="416" spans="2:16" ht="21" customHeight="1">
      <c r="B416" s="40"/>
      <c r="C416" s="40"/>
      <c r="D416" s="40"/>
      <c r="E416" s="40"/>
      <c r="F416" s="66"/>
      <c r="G416" s="359" t="s">
        <v>199</v>
      </c>
      <c r="H416" s="359"/>
      <c r="I416" s="359"/>
      <c r="J416" s="359"/>
      <c r="K416" s="359"/>
      <c r="L416" s="359"/>
      <c r="M416" s="359"/>
      <c r="N416" s="359"/>
      <c r="O416" s="40"/>
      <c r="P416" s="232"/>
    </row>
    <row r="417" spans="2:16" ht="21" customHeight="1">
      <c r="B417" s="40"/>
      <c r="C417" s="40"/>
      <c r="D417" s="40"/>
      <c r="E417" s="40"/>
      <c r="F417" s="66"/>
      <c r="G417" s="326" t="str">
        <f>IF($P$8="VVmitT","Teilnahmeantrag eine von allen Mitgliedern verfasste Erklärung (= Teil 0 des Teilnahmeantrags) abzugeben,","Eignungsnachweis eine von allen Mitgliedern verfasste Erklärung (= Teil 0 des Eignungsnachweises) abzugeben,")</f>
        <v>Eignungsnachweis eine von allen Mitgliedern verfasste Erklärung (= Teil 0 des Eignungsnachweises) abzugeben,</v>
      </c>
      <c r="H417" s="326"/>
      <c r="I417" s="326"/>
      <c r="J417" s="326"/>
      <c r="K417" s="326"/>
      <c r="L417" s="326"/>
      <c r="M417" s="326"/>
      <c r="N417" s="326"/>
      <c r="O417" s="40"/>
      <c r="P417" s="232"/>
    </row>
    <row r="418" spans="2:16" ht="21" customHeight="1">
      <c r="B418" s="40"/>
      <c r="C418" s="40"/>
      <c r="D418" s="40"/>
      <c r="E418" s="40"/>
      <c r="F418" s="66"/>
      <c r="G418" s="326"/>
      <c r="H418" s="326"/>
      <c r="I418" s="326"/>
      <c r="J418" s="326"/>
      <c r="K418" s="326"/>
      <c r="L418" s="326"/>
      <c r="M418" s="326"/>
      <c r="N418" s="326"/>
      <c r="O418" s="40"/>
      <c r="P418" s="232"/>
    </row>
    <row r="419" spans="2:16" ht="21" customHeight="1">
      <c r="B419" s="40"/>
      <c r="C419" s="40"/>
      <c r="D419" s="40"/>
      <c r="E419" s="40"/>
      <c r="F419" s="66"/>
      <c r="G419" s="359" t="s">
        <v>200</v>
      </c>
      <c r="H419" s="359"/>
      <c r="I419" s="359"/>
      <c r="J419" s="359"/>
      <c r="K419" s="359"/>
      <c r="L419" s="359"/>
      <c r="M419" s="359"/>
      <c r="N419" s="359"/>
      <c r="O419" s="40"/>
      <c r="P419" s="232"/>
    </row>
    <row r="420" spans="2:16" ht="21" customHeight="1">
      <c r="B420" s="40"/>
      <c r="C420" s="40"/>
      <c r="D420" s="40"/>
      <c r="E420" s="40"/>
      <c r="F420" s="66"/>
      <c r="G420" s="359"/>
      <c r="H420" s="359"/>
      <c r="I420" s="359"/>
      <c r="J420" s="359"/>
      <c r="K420" s="359"/>
      <c r="L420" s="359"/>
      <c r="M420" s="359"/>
      <c r="N420" s="359"/>
      <c r="O420" s="40"/>
      <c r="P420" s="232"/>
    </row>
    <row r="421" spans="2:16" ht="21" customHeight="1">
      <c r="B421" s="40"/>
      <c r="C421" s="40"/>
      <c r="D421" s="40"/>
      <c r="E421" s="40"/>
      <c r="F421" s="66"/>
      <c r="G421" s="359"/>
      <c r="H421" s="359"/>
      <c r="I421" s="359"/>
      <c r="J421" s="359"/>
      <c r="K421" s="359"/>
      <c r="L421" s="359"/>
      <c r="M421" s="359"/>
      <c r="N421" s="359"/>
      <c r="O421" s="40"/>
      <c r="P421" s="232"/>
    </row>
    <row r="422" spans="2:16" ht="21" customHeight="1">
      <c r="B422" s="40"/>
      <c r="C422" s="40"/>
      <c r="D422" s="40"/>
      <c r="E422" s="40"/>
      <c r="F422" s="66"/>
      <c r="G422" s="359"/>
      <c r="H422" s="359"/>
      <c r="I422" s="359"/>
      <c r="J422" s="359"/>
      <c r="K422" s="359"/>
      <c r="L422" s="359"/>
      <c r="M422" s="359"/>
      <c r="N422" s="359"/>
      <c r="O422" s="40"/>
      <c r="P422" s="232"/>
    </row>
    <row r="423" spans="2:16" ht="21" customHeight="1">
      <c r="B423" s="40"/>
      <c r="C423" s="40"/>
      <c r="D423" s="40"/>
      <c r="E423" s="40"/>
      <c r="F423" s="66"/>
      <c r="G423" s="326" t="str">
        <f>IF($P$8="VVmitT","Mitglieder einer Bewerbergemeinschaft unzulässig sind und diese zur Nichtberücksichtigung sämtlicher betroffener Bewerber-gemeinschaften im weiteren Verfahren führen.","Mitglieder einer Bietergemeinschaft unzulässig sind und diese zur Nichtberücksichtigung sämtlicher betroffener Bietergemeinschaften im weiteren Verfahren führen.")</f>
        <v>Mitglieder einer Bietergemeinschaft unzulässig sind und diese zur Nichtberücksichtigung sämtlicher betroffener Bietergemeinschaften im weiteren Verfahren führen.</v>
      </c>
      <c r="H423" s="326"/>
      <c r="I423" s="326"/>
      <c r="J423" s="326"/>
      <c r="K423" s="326"/>
      <c r="L423" s="326"/>
      <c r="M423" s="326"/>
      <c r="N423" s="326"/>
      <c r="O423" s="40"/>
      <c r="P423" s="232"/>
    </row>
    <row r="424" spans="2:16" ht="21" customHeight="1">
      <c r="B424" s="40"/>
      <c r="C424" s="40"/>
      <c r="D424" s="40"/>
      <c r="E424" s="40"/>
      <c r="F424" s="66"/>
      <c r="G424" s="326"/>
      <c r="H424" s="326"/>
      <c r="I424" s="326"/>
      <c r="J424" s="326"/>
      <c r="K424" s="326"/>
      <c r="L424" s="326"/>
      <c r="M424" s="326"/>
      <c r="N424" s="326"/>
      <c r="O424" s="40"/>
      <c r="P424" s="232"/>
    </row>
    <row r="425" spans="2:16" ht="21" customHeight="1">
      <c r="B425" s="40"/>
      <c r="C425" s="40"/>
      <c r="D425" s="40"/>
      <c r="E425" s="40"/>
      <c r="F425" s="66"/>
      <c r="G425" s="326"/>
      <c r="H425" s="326"/>
      <c r="I425" s="326"/>
      <c r="J425" s="326"/>
      <c r="K425" s="326"/>
      <c r="L425" s="326"/>
      <c r="M425" s="326"/>
      <c r="N425" s="326"/>
      <c r="O425" s="40"/>
      <c r="P425" s="232"/>
    </row>
    <row r="426" spans="2:16" ht="21" customHeight="1">
      <c r="B426" s="40"/>
      <c r="C426" s="40"/>
      <c r="D426" s="40"/>
      <c r="E426" s="40"/>
      <c r="F426" s="66"/>
      <c r="G426" s="326" t="str">
        <f>IF($P$8="VVmitT","Mehrfachbewerbungen sind auch Bewerbungen unterschiedlicher Niederlassungen eines Bewerberbüros sowie mehrerer Mitglieder ständiger Büro- und Arbeitsgemeinschaften.","Mehrfacheinreichungen sind auch Einreichungen unterschiedlicher Niederlassungen eines Bieterbüros sowie mehrerer Mitglieder ständiger Büro- und Arbeitsgemeinschaften.")</f>
        <v>Mehrfacheinreichungen sind auch Einreichungen unterschiedlicher Niederlassungen eines Bieterbüros sowie mehrerer Mitglieder ständiger Büro- und Arbeitsgemeinschaften.</v>
      </c>
      <c r="H426" s="326"/>
      <c r="I426" s="326"/>
      <c r="J426" s="326"/>
      <c r="K426" s="326"/>
      <c r="L426" s="326"/>
      <c r="M426" s="326"/>
      <c r="N426" s="326"/>
      <c r="O426" s="40"/>
      <c r="P426" s="232"/>
    </row>
    <row r="427" spans="2:16" ht="19.5" customHeight="1">
      <c r="B427" s="40"/>
      <c r="C427" s="40"/>
      <c r="D427" s="40"/>
      <c r="E427" s="40"/>
      <c r="F427" s="40"/>
      <c r="G427" s="326"/>
      <c r="H427" s="326"/>
      <c r="I427" s="326"/>
      <c r="J427" s="326"/>
      <c r="K427" s="326"/>
      <c r="L427" s="326"/>
      <c r="M427" s="326"/>
      <c r="N427" s="326"/>
      <c r="O427" s="40"/>
      <c r="P427" s="232"/>
    </row>
    <row r="428" spans="2:16" ht="19.5" customHeight="1">
      <c r="B428" s="40"/>
      <c r="C428" s="40"/>
      <c r="D428" s="40"/>
      <c r="E428" s="40"/>
      <c r="F428" s="40"/>
      <c r="G428" s="326"/>
      <c r="H428" s="326"/>
      <c r="I428" s="326"/>
      <c r="J428" s="326"/>
      <c r="K428" s="326"/>
      <c r="L428" s="326"/>
      <c r="M428" s="326"/>
      <c r="N428" s="326"/>
      <c r="O428" s="40"/>
      <c r="P428" s="232"/>
    </row>
    <row r="429" spans="2:16" ht="19.5" customHeight="1">
      <c r="B429" s="40"/>
      <c r="C429" s="40"/>
      <c r="D429" s="40"/>
      <c r="E429" s="40"/>
      <c r="F429" s="40"/>
      <c r="G429" s="326"/>
      <c r="H429" s="326"/>
      <c r="I429" s="326"/>
      <c r="J429" s="326"/>
      <c r="K429" s="326"/>
      <c r="L429" s="326"/>
      <c r="M429" s="326"/>
      <c r="N429" s="326"/>
      <c r="O429" s="40"/>
      <c r="P429" s="232"/>
    </row>
    <row r="430" spans="2:16" ht="21" customHeight="1" thickBot="1">
      <c r="B430" s="58"/>
      <c r="C430" s="58"/>
      <c r="D430" s="99"/>
      <c r="E430" s="27"/>
      <c r="F430" s="40"/>
      <c r="G430" s="326"/>
      <c r="H430" s="326"/>
      <c r="I430" s="326"/>
      <c r="J430" s="326"/>
      <c r="K430" s="326"/>
      <c r="L430" s="326"/>
      <c r="M430" s="326"/>
      <c r="N430" s="326"/>
      <c r="O430" s="40"/>
      <c r="P430" s="232"/>
    </row>
    <row r="431" spans="2:16" ht="24" customHeight="1" thickBot="1">
      <c r="C431" s="58"/>
      <c r="D431" s="99" t="s">
        <v>61</v>
      </c>
      <c r="E431" s="27"/>
      <c r="F431" s="30"/>
      <c r="G431" s="359" t="s">
        <v>114</v>
      </c>
      <c r="H431" s="359"/>
      <c r="I431" s="359"/>
      <c r="J431" s="359"/>
      <c r="K431" s="359"/>
      <c r="L431" s="359"/>
      <c r="M431" s="359"/>
      <c r="N431" s="359"/>
    </row>
    <row r="432" spans="2:16" ht="24" customHeight="1">
      <c r="C432" s="382" t="s">
        <v>73</v>
      </c>
      <c r="D432" s="382"/>
      <c r="E432" s="27"/>
      <c r="F432" s="66"/>
      <c r="G432" s="359"/>
      <c r="H432" s="359"/>
      <c r="I432" s="359"/>
      <c r="J432" s="359"/>
      <c r="K432" s="359"/>
      <c r="L432" s="359"/>
      <c r="M432" s="359"/>
      <c r="N432" s="359"/>
    </row>
    <row r="433" spans="2:17" ht="24" customHeight="1">
      <c r="C433" s="382"/>
      <c r="D433" s="382"/>
      <c r="E433" s="27"/>
      <c r="F433" s="66"/>
      <c r="G433" s="359"/>
      <c r="H433" s="359"/>
      <c r="I433" s="359"/>
      <c r="J433" s="359"/>
      <c r="K433" s="359"/>
      <c r="L433" s="359"/>
      <c r="M433" s="359"/>
      <c r="N433" s="359"/>
    </row>
    <row r="434" spans="2:17" ht="24" customHeight="1">
      <c r="C434" s="382"/>
      <c r="D434" s="382"/>
      <c r="E434" s="27"/>
      <c r="F434" s="66"/>
      <c r="G434" s="359"/>
      <c r="H434" s="359"/>
      <c r="I434" s="359"/>
      <c r="J434" s="359"/>
      <c r="K434" s="359"/>
      <c r="L434" s="359"/>
      <c r="M434" s="359"/>
      <c r="N434" s="359"/>
    </row>
    <row r="435" spans="2:17" ht="24" customHeight="1">
      <c r="C435" s="382"/>
      <c r="D435" s="382"/>
      <c r="E435" s="27"/>
      <c r="F435" s="66"/>
      <c r="G435" s="359"/>
      <c r="H435" s="359"/>
      <c r="I435" s="359"/>
      <c r="J435" s="359"/>
      <c r="K435" s="359"/>
      <c r="L435" s="359"/>
      <c r="M435" s="359"/>
      <c r="N435" s="359"/>
    </row>
    <row r="436" spans="2:17" ht="12" customHeight="1">
      <c r="C436" s="382"/>
      <c r="D436" s="382"/>
      <c r="E436" s="27"/>
      <c r="F436" s="66"/>
      <c r="G436" s="359"/>
      <c r="H436" s="359"/>
      <c r="I436" s="359"/>
      <c r="J436" s="359"/>
      <c r="K436" s="359"/>
      <c r="L436" s="359"/>
      <c r="M436" s="359"/>
      <c r="N436" s="359"/>
    </row>
    <row r="437" spans="2:17" ht="24" customHeight="1" thickBot="1">
      <c r="C437" s="58"/>
      <c r="D437" s="58"/>
      <c r="E437" s="27"/>
      <c r="F437" s="31"/>
      <c r="G437" s="37"/>
      <c r="H437" s="37"/>
      <c r="I437" s="37"/>
      <c r="J437" s="37"/>
      <c r="K437" s="37"/>
      <c r="L437" s="37"/>
      <c r="M437" s="37"/>
      <c r="N437" s="37"/>
    </row>
    <row r="438" spans="2:17" ht="24" customHeight="1" thickBot="1">
      <c r="B438" s="474" t="s">
        <v>166</v>
      </c>
      <c r="C438" s="127"/>
      <c r="D438" s="41" t="s">
        <v>99</v>
      </c>
      <c r="E438" s="20"/>
      <c r="F438" s="30"/>
      <c r="G438" s="359" t="s">
        <v>233</v>
      </c>
      <c r="H438" s="359"/>
      <c r="I438" s="359"/>
      <c r="J438" s="359"/>
      <c r="K438" s="359"/>
      <c r="L438" s="359"/>
      <c r="M438" s="359"/>
      <c r="N438" s="359"/>
    </row>
    <row r="439" spans="2:17" ht="24" customHeight="1">
      <c r="B439" s="474"/>
      <c r="C439" s="367" t="s">
        <v>115</v>
      </c>
      <c r="D439" s="367"/>
      <c r="E439" s="20"/>
      <c r="F439" s="66"/>
      <c r="G439" s="359"/>
      <c r="H439" s="359"/>
      <c r="I439" s="359"/>
      <c r="J439" s="359"/>
      <c r="K439" s="359"/>
      <c r="L439" s="359"/>
      <c r="M439" s="359"/>
      <c r="N439" s="359"/>
    </row>
    <row r="440" spans="2:17" ht="24" customHeight="1">
      <c r="B440" s="474"/>
      <c r="C440" s="367"/>
      <c r="D440" s="367"/>
      <c r="E440" s="20"/>
      <c r="F440" s="66"/>
      <c r="G440" s="359"/>
      <c r="H440" s="359"/>
      <c r="I440" s="359"/>
      <c r="J440" s="359"/>
      <c r="K440" s="359"/>
      <c r="L440" s="359"/>
      <c r="M440" s="359"/>
      <c r="N440" s="359"/>
    </row>
    <row r="441" spans="2:17" ht="24" customHeight="1">
      <c r="B441" s="474"/>
      <c r="C441" s="367"/>
      <c r="D441" s="367"/>
      <c r="E441" s="20"/>
      <c r="F441" s="66"/>
      <c r="G441" s="359"/>
      <c r="H441" s="359"/>
      <c r="I441" s="359"/>
      <c r="J441" s="359"/>
      <c r="K441" s="359"/>
      <c r="L441" s="359"/>
      <c r="M441" s="359"/>
      <c r="N441" s="359"/>
    </row>
    <row r="442" spans="2:17" ht="24" customHeight="1">
      <c r="B442" s="474"/>
      <c r="C442" s="367"/>
      <c r="D442" s="367"/>
      <c r="E442" s="20"/>
      <c r="F442" s="66"/>
      <c r="G442" s="37"/>
      <c r="H442" s="37"/>
      <c r="I442" s="37"/>
      <c r="J442" s="37"/>
      <c r="K442" s="37"/>
      <c r="L442" s="37"/>
      <c r="M442" s="37"/>
      <c r="N442" s="37"/>
    </row>
    <row r="443" spans="2:17" ht="48" customHeight="1">
      <c r="C443" s="10" t="str">
        <f>CONCATENATE("Teil 2 - Angaben des ",IF($P$8="VVmitT","Bewerbers / der Bewerbergemeinschaft","Bieters / der Bietergemeinschaft"),"  zu 5.1.9 der Bekanntmachung")</f>
        <v>Teil 2 - Angaben des Bieters / der Bietergemeinschaft  zu 5.1.9 der Bekanntmachung</v>
      </c>
      <c r="D443" s="8"/>
      <c r="E443" s="6"/>
      <c r="F443" s="40"/>
      <c r="G443" s="37"/>
      <c r="H443" s="37"/>
      <c r="I443" s="9"/>
      <c r="J443" s="9"/>
      <c r="K443" s="9"/>
      <c r="L443" s="9"/>
      <c r="M443" s="9"/>
      <c r="N443" s="9"/>
      <c r="Q443" s="10"/>
    </row>
    <row r="444" spans="2:17" ht="24" customHeight="1">
      <c r="C444" s="331" t="str">
        <f>CONCATENATE(IF($P$8="VVmitT","(bei Bewerbergemeinschaften","(bei Bietergemeinschaften")," ist dieser Teil gemeinschaftlich 1x auszufüllen!)")</f>
        <v>(bei Bietergemeinschaften ist dieser Teil gemeinschaftlich 1x auszufüllen!)</v>
      </c>
      <c r="D444" s="332"/>
      <c r="E444" s="6"/>
      <c r="F444" s="9"/>
      <c r="G444" s="9"/>
      <c r="H444" s="9"/>
      <c r="I444" s="9"/>
      <c r="J444" s="9"/>
      <c r="K444" s="9"/>
      <c r="L444" s="9"/>
      <c r="M444" s="9"/>
      <c r="N444" s="9"/>
    </row>
    <row r="445" spans="2:17" ht="24" customHeight="1">
      <c r="C445" s="32"/>
      <c r="D445" s="27"/>
      <c r="E445" s="40"/>
      <c r="F445" s="122" t="s">
        <v>42</v>
      </c>
      <c r="G445" s="9"/>
      <c r="H445" s="9"/>
      <c r="I445" s="40"/>
      <c r="J445" s="40"/>
      <c r="K445" s="40"/>
      <c r="L445" s="40"/>
      <c r="M445" s="40"/>
      <c r="N445" s="40"/>
    </row>
    <row r="446" spans="2:17" ht="24" customHeight="1">
      <c r="C446" s="333" t="s">
        <v>288</v>
      </c>
      <c r="D446" s="333"/>
      <c r="E446" s="40"/>
      <c r="G446" s="40"/>
      <c r="H446" s="40"/>
      <c r="I446" s="40"/>
      <c r="J446" s="40"/>
      <c r="K446" s="40"/>
      <c r="L446" s="40"/>
      <c r="M446" s="40"/>
      <c r="N446" s="40"/>
    </row>
    <row r="447" spans="2:17" ht="12" customHeight="1">
      <c r="C447" s="77"/>
      <c r="D447" s="77"/>
      <c r="E447" s="40"/>
      <c r="G447" s="40"/>
      <c r="H447" s="40"/>
      <c r="I447" s="40"/>
      <c r="J447" s="40"/>
      <c r="K447" s="40"/>
      <c r="L447" s="40"/>
      <c r="M447" s="40"/>
      <c r="N447" s="40"/>
    </row>
    <row r="448" spans="2:17" ht="24" customHeight="1">
      <c r="D448" s="35" t="s">
        <v>328</v>
      </c>
      <c r="E448" s="40"/>
      <c r="F448" s="462" t="s">
        <v>105</v>
      </c>
      <c r="G448" s="462"/>
      <c r="H448" s="462"/>
      <c r="I448" s="399" t="s">
        <v>50</v>
      </c>
      <c r="J448" s="399"/>
      <c r="K448" s="399" t="s">
        <v>51</v>
      </c>
      <c r="L448" s="399"/>
      <c r="M448" s="399" t="s">
        <v>52</v>
      </c>
      <c r="N448" s="399" t="s">
        <v>202</v>
      </c>
    </row>
    <row r="449" spans="1:18" ht="24" customHeight="1">
      <c r="A449" s="201"/>
      <c r="B449" s="209"/>
      <c r="C449" s="1"/>
      <c r="D449" s="167" t="s">
        <v>201</v>
      </c>
      <c r="E449" s="40"/>
      <c r="F449" s="462"/>
      <c r="G449" s="462"/>
      <c r="H449" s="462"/>
      <c r="I449" s="399"/>
      <c r="J449" s="399"/>
      <c r="K449" s="399"/>
      <c r="L449" s="399"/>
      <c r="M449" s="399"/>
      <c r="N449" s="399"/>
    </row>
    <row r="450" spans="1:18" ht="24" customHeight="1">
      <c r="A450" s="201"/>
      <c r="B450" s="209"/>
      <c r="C450" s="336" t="str">
        <f>IF($P$8="VVmitT","Spezifischer Jahresumsatz des Bewerbers bzw. der Bewerbergemeinschaft ","Spezifischer Jahresumsatz des Bieters bzw. der Bietergemeinschaft ")</f>
        <v xml:space="preserve">Spezifischer Jahresumsatz des Bieters bzw. der Bietergemeinschaft </v>
      </c>
      <c r="D450" s="336"/>
      <c r="E450" s="40"/>
      <c r="F450" s="462"/>
      <c r="G450" s="462"/>
      <c r="H450" s="462"/>
      <c r="I450" s="399"/>
      <c r="J450" s="399"/>
      <c r="K450" s="399"/>
      <c r="L450" s="399"/>
      <c r="M450" s="399"/>
      <c r="N450" s="399"/>
      <c r="Q450" s="138"/>
      <c r="R450" s="138"/>
    </row>
    <row r="451" spans="1:18" ht="24" customHeight="1">
      <c r="A451" s="201"/>
      <c r="B451" s="209"/>
      <c r="C451" s="378" t="s">
        <v>234</v>
      </c>
      <c r="D451" s="378"/>
      <c r="E451" s="40"/>
      <c r="F451" s="343" t="str">
        <f>IF($P$8="VVmitT","Einzelbewerber o. federführ. Büro","Einzelbieter o. federführ. Büro")</f>
        <v>Einzelbieter o. federführ. Büro</v>
      </c>
      <c r="G451" s="344"/>
      <c r="H451" s="345"/>
      <c r="I451" s="42"/>
      <c r="J451" s="43"/>
      <c r="K451" s="42"/>
      <c r="L451" s="43"/>
      <c r="M451" s="44"/>
      <c r="N451" s="44"/>
      <c r="Q451" s="138"/>
      <c r="R451" s="138"/>
    </row>
    <row r="452" spans="1:18" ht="24" customHeight="1" thickBot="1">
      <c r="A452" s="201"/>
      <c r="B452" s="209"/>
      <c r="C452" s="378"/>
      <c r="D452" s="378"/>
      <c r="E452" s="40"/>
      <c r="F452" s="346"/>
      <c r="G452" s="347"/>
      <c r="H452" s="348"/>
      <c r="I452" s="401"/>
      <c r="J452" s="402"/>
      <c r="K452" s="401"/>
      <c r="L452" s="402"/>
      <c r="M452" s="288"/>
      <c r="N452" s="288"/>
      <c r="Q452" s="138"/>
      <c r="R452" s="138"/>
    </row>
    <row r="453" spans="1:18" ht="24" customHeight="1">
      <c r="A453" s="201"/>
      <c r="B453" s="209"/>
      <c r="C453" s="378"/>
      <c r="D453" s="378"/>
      <c r="E453" s="40"/>
      <c r="F453" s="349"/>
      <c r="G453" s="350"/>
      <c r="H453" s="351"/>
      <c r="I453" s="45"/>
      <c r="J453" s="46"/>
      <c r="K453" s="45"/>
      <c r="L453" s="46"/>
      <c r="M453" s="47"/>
      <c r="N453" s="47"/>
      <c r="Q453" s="138"/>
      <c r="R453" s="138"/>
    </row>
    <row r="454" spans="1:18" ht="24" customHeight="1">
      <c r="A454" s="201"/>
      <c r="B454" s="209"/>
      <c r="C454" s="336" t="s">
        <v>327</v>
      </c>
      <c r="D454" s="336"/>
      <c r="E454" s="40"/>
      <c r="F454" s="416" t="str">
        <f>IF($P$8="VVmitT","Im Falle einer Bewerbergemeinschaft bzw. einer Eignungsleihe bei einem Unterauftragnehmer:","Im Falle einer Bietergemeinschaft bzw. einer Eignungsleihe bei einem Unterauftragnehmer:")</f>
        <v>Im Falle einer Bietergemeinschaft bzw. einer Eignungsleihe bei einem Unterauftragnehmer:</v>
      </c>
      <c r="G454" s="417"/>
      <c r="H454" s="417"/>
      <c r="I454" s="417"/>
      <c r="J454" s="417"/>
      <c r="K454" s="417"/>
      <c r="L454" s="417"/>
      <c r="M454" s="417"/>
      <c r="N454" s="418"/>
      <c r="Q454" s="138"/>
      <c r="R454" s="138"/>
    </row>
    <row r="455" spans="1:18" ht="24" customHeight="1">
      <c r="A455" s="201"/>
      <c r="C455" s="336"/>
      <c r="D455" s="336"/>
      <c r="E455" s="40"/>
      <c r="F455" s="419"/>
      <c r="G455" s="420"/>
      <c r="H455" s="420"/>
      <c r="I455" s="420"/>
      <c r="J455" s="420"/>
      <c r="K455" s="420"/>
      <c r="L455" s="420"/>
      <c r="M455" s="420"/>
      <c r="N455" s="421"/>
      <c r="Q455" s="138"/>
      <c r="R455" s="138"/>
    </row>
    <row r="456" spans="1:18" ht="24" customHeight="1">
      <c r="A456" s="201"/>
      <c r="B456" s="210" t="s">
        <v>203</v>
      </c>
      <c r="C456" s="336" t="s">
        <v>341</v>
      </c>
      <c r="D456" s="336"/>
      <c r="E456" s="40"/>
      <c r="F456" s="422" t="s">
        <v>47</v>
      </c>
      <c r="G456" s="423"/>
      <c r="H456" s="424"/>
      <c r="I456" s="52"/>
      <c r="J456" s="158"/>
      <c r="K456" s="52"/>
      <c r="L456" s="158"/>
      <c r="M456" s="106"/>
      <c r="N456" s="106"/>
      <c r="Q456" s="138"/>
      <c r="R456" s="138"/>
    </row>
    <row r="457" spans="1:18" ht="24" customHeight="1" thickBot="1">
      <c r="A457" s="201"/>
      <c r="B457" s="209"/>
      <c r="C457" s="336" t="s">
        <v>167</v>
      </c>
      <c r="D457" s="336"/>
      <c r="E457" s="40"/>
      <c r="F457" s="425"/>
      <c r="G457" s="426"/>
      <c r="H457" s="427"/>
      <c r="I457" s="454"/>
      <c r="J457" s="455"/>
      <c r="K457" s="454"/>
      <c r="L457" s="455"/>
      <c r="M457" s="289"/>
      <c r="N457" s="289"/>
      <c r="Q457" s="138"/>
      <c r="R457" s="138"/>
    </row>
    <row r="458" spans="1:18" ht="24" customHeight="1">
      <c r="A458" s="201"/>
      <c r="B458" s="472" t="s">
        <v>193</v>
      </c>
      <c r="C458" s="456" t="str">
        <f>Leistungsbild</f>
        <v>Technische Ausrüstung ALG 4, 5, 6 und 7 (ELT) gem. §§ 53 ff HOAI 2021</v>
      </c>
      <c r="D458" s="456"/>
      <c r="E458" s="40"/>
      <c r="F458" s="428"/>
      <c r="G458" s="429"/>
      <c r="H458" s="430"/>
      <c r="I458" s="45"/>
      <c r="J458" s="46"/>
      <c r="K458" s="45"/>
      <c r="L458" s="46"/>
      <c r="M458" s="47"/>
      <c r="N458" s="47"/>
      <c r="Q458" s="138"/>
      <c r="R458" s="138"/>
    </row>
    <row r="459" spans="1:18" ht="24" customHeight="1">
      <c r="A459" s="201"/>
      <c r="B459" s="472"/>
      <c r="C459" s="456"/>
      <c r="D459" s="456"/>
      <c r="E459" s="40"/>
      <c r="F459" s="422" t="s">
        <v>48</v>
      </c>
      <c r="G459" s="423"/>
      <c r="H459" s="424"/>
      <c r="I459" s="42"/>
      <c r="J459" s="43"/>
      <c r="K459" s="42"/>
      <c r="L459" s="43"/>
      <c r="M459" s="44"/>
      <c r="N459" s="44"/>
      <c r="Q459" s="138"/>
      <c r="R459" s="138"/>
    </row>
    <row r="460" spans="1:18" ht="24" customHeight="1" thickBot="1">
      <c r="A460" s="201"/>
      <c r="B460" s="472"/>
      <c r="C460" s="456"/>
      <c r="D460" s="456"/>
      <c r="E460" s="40"/>
      <c r="F460" s="425"/>
      <c r="G460" s="426"/>
      <c r="H460" s="427"/>
      <c r="I460" s="401"/>
      <c r="J460" s="402"/>
      <c r="K460" s="401"/>
      <c r="L460" s="402"/>
      <c r="M460" s="288"/>
      <c r="N460" s="288"/>
      <c r="Q460" s="138"/>
      <c r="R460" s="138"/>
    </row>
    <row r="461" spans="1:18" ht="24" customHeight="1">
      <c r="A461" s="201"/>
      <c r="B461" s="209"/>
      <c r="C461" s="152"/>
      <c r="D461" s="152"/>
      <c r="E461" s="40"/>
      <c r="F461" s="428"/>
      <c r="G461" s="429"/>
      <c r="H461" s="430"/>
      <c r="I461" s="45"/>
      <c r="J461" s="46"/>
      <c r="K461" s="45"/>
      <c r="L461" s="46"/>
      <c r="M461" s="47"/>
      <c r="N461" s="47"/>
      <c r="Q461" s="138"/>
      <c r="R461" s="138"/>
    </row>
    <row r="462" spans="1:18" ht="12" customHeight="1">
      <c r="C462" s="152"/>
      <c r="D462" s="152"/>
      <c r="E462" s="40"/>
      <c r="F462" s="40"/>
      <c r="G462" s="105"/>
      <c r="H462" s="105"/>
      <c r="I462" s="40"/>
      <c r="J462" s="40"/>
      <c r="K462" s="40"/>
      <c r="L462" s="40"/>
      <c r="M462" s="40"/>
      <c r="N462" s="40"/>
      <c r="Q462" s="138"/>
      <c r="R462" s="138"/>
    </row>
    <row r="463" spans="1:18" ht="24" customHeight="1" thickBot="1">
      <c r="C463" s="152"/>
      <c r="D463" s="152"/>
      <c r="E463" s="40"/>
      <c r="F463" s="40"/>
      <c r="G463" s="40"/>
      <c r="H463" s="40"/>
      <c r="I463" s="40"/>
      <c r="J463" s="40"/>
      <c r="K463" s="40"/>
      <c r="L463" s="40"/>
      <c r="M463" s="41" t="s">
        <v>32</v>
      </c>
      <c r="N463" s="287"/>
      <c r="Q463" s="138"/>
      <c r="R463" s="138"/>
    </row>
    <row r="464" spans="1:18" ht="24" customHeight="1" thickBot="1">
      <c r="C464" s="333" t="s">
        <v>289</v>
      </c>
      <c r="D464" s="333"/>
      <c r="E464" s="40"/>
      <c r="F464" s="40"/>
      <c r="G464" s="40"/>
      <c r="H464" s="40"/>
      <c r="I464" s="40"/>
      <c r="J464" s="40"/>
      <c r="K464" s="40"/>
      <c r="L464" s="40"/>
      <c r="M464" s="40"/>
      <c r="N464" s="40"/>
    </row>
    <row r="465" spans="2:17" ht="24" customHeight="1" thickBot="1">
      <c r="C465" s="381" t="str">
        <f>IF($P$8="VVmitT","Eigenerklärung des Bewerbers zur Berufshaftpflichtversicherung 
gem. § 45 Abs. 1 bzw. Abs. 4 VgV:","Eigenerklärung des Bieters zur Berufshaftpflichtversicherung 
gem. § 45 Abs. 1 bzw. Abs. 4 VgV:")</f>
        <v>Eigenerklärung des Bieters zur Berufshaftpflichtversicherung 
gem. § 45 Abs. 1 bzw. Abs. 4 VgV:</v>
      </c>
      <c r="D465" s="381"/>
      <c r="E465" s="27"/>
      <c r="F465" s="81"/>
      <c r="G465" s="486" t="s">
        <v>249</v>
      </c>
      <c r="H465" s="486"/>
      <c r="I465" s="486"/>
      <c r="J465" s="486"/>
      <c r="K465" s="486"/>
      <c r="L465" s="486"/>
      <c r="M465" s="486"/>
      <c r="N465" s="486"/>
      <c r="P465" s="337"/>
    </row>
    <row r="466" spans="2:17" ht="24" customHeight="1">
      <c r="C466" s="381"/>
      <c r="D466" s="381"/>
      <c r="E466" s="27"/>
      <c r="F466" s="27"/>
      <c r="G466" s="486"/>
      <c r="H466" s="486"/>
      <c r="I466" s="486"/>
      <c r="J466" s="486"/>
      <c r="K466" s="486"/>
      <c r="L466" s="486"/>
      <c r="M466" s="486"/>
      <c r="N466" s="486"/>
      <c r="P466" s="337"/>
      <c r="Q466" s="249"/>
    </row>
    <row r="467" spans="2:17" ht="12" customHeight="1">
      <c r="B467" s="474" t="s">
        <v>203</v>
      </c>
      <c r="C467" s="382" t="s">
        <v>356</v>
      </c>
      <c r="D467" s="382"/>
      <c r="E467" s="27"/>
      <c r="F467" s="27"/>
      <c r="G467" s="486"/>
      <c r="H467" s="486"/>
      <c r="I467" s="486"/>
      <c r="J467" s="486"/>
      <c r="K467" s="486"/>
      <c r="L467" s="486"/>
      <c r="M467" s="486"/>
      <c r="N467" s="486"/>
      <c r="P467" s="337"/>
    </row>
    <row r="468" spans="2:17" ht="45" customHeight="1">
      <c r="B468" s="474"/>
      <c r="C468" s="382"/>
      <c r="D468" s="382"/>
      <c r="E468" s="27"/>
      <c r="F468" s="27"/>
      <c r="G468" s="461" t="str">
        <f>IF($P$8="VVmitT","im Falle einer Angebotsaufforderung mit dem Angebot einreichen.","im Auftragsfall vorlegen.")</f>
        <v>im Auftragsfall vorlegen.</v>
      </c>
      <c r="H468" s="461"/>
      <c r="I468" s="461"/>
      <c r="J468" s="461"/>
      <c r="K468" s="461"/>
      <c r="L468" s="461"/>
      <c r="M468" s="461"/>
      <c r="N468" s="461"/>
      <c r="P468" s="337"/>
    </row>
    <row r="469" spans="2:17" ht="12" customHeight="1" thickBot="1">
      <c r="B469" s="474"/>
      <c r="C469" s="382"/>
      <c r="D469" s="382"/>
      <c r="E469" s="27"/>
      <c r="F469" s="27"/>
      <c r="G469" s="60"/>
      <c r="H469" s="60"/>
      <c r="I469" s="60"/>
      <c r="J469" s="60"/>
      <c r="K469" s="60"/>
      <c r="L469" s="60"/>
      <c r="M469" s="60"/>
      <c r="N469" s="60"/>
      <c r="P469" s="337"/>
    </row>
    <row r="470" spans="2:17" ht="24" customHeight="1" thickBot="1">
      <c r="B470" s="474"/>
      <c r="C470" s="382"/>
      <c r="D470" s="382"/>
      <c r="E470" s="27"/>
      <c r="F470" s="71"/>
      <c r="G470" s="359" t="s">
        <v>279</v>
      </c>
      <c r="H470" s="359"/>
      <c r="I470" s="359"/>
      <c r="J470" s="359"/>
      <c r="K470" s="359"/>
      <c r="L470" s="359"/>
      <c r="M470" s="359"/>
      <c r="N470" s="359"/>
      <c r="P470" s="337"/>
    </row>
    <row r="471" spans="2:17" ht="24" customHeight="1">
      <c r="C471" s="382"/>
      <c r="D471" s="382"/>
      <c r="E471" s="27"/>
      <c r="F471" s="27"/>
      <c r="G471" s="359"/>
      <c r="H471" s="359"/>
      <c r="I471" s="359"/>
      <c r="J471" s="359"/>
      <c r="K471" s="359"/>
      <c r="L471" s="359"/>
      <c r="M471" s="359"/>
      <c r="N471" s="359"/>
      <c r="P471" s="337"/>
    </row>
    <row r="472" spans="2:17" ht="24" customHeight="1">
      <c r="C472" s="382"/>
      <c r="D472" s="382"/>
      <c r="E472" s="27"/>
      <c r="F472" s="27"/>
      <c r="G472" s="359"/>
      <c r="H472" s="359"/>
      <c r="I472" s="359"/>
      <c r="J472" s="359"/>
      <c r="K472" s="359"/>
      <c r="L472" s="359"/>
      <c r="M472" s="359"/>
      <c r="N472" s="359"/>
      <c r="P472" s="337"/>
    </row>
    <row r="473" spans="2:17" ht="9.75" customHeight="1">
      <c r="C473" s="382"/>
      <c r="D473" s="382"/>
      <c r="E473" s="27"/>
      <c r="F473" s="27"/>
      <c r="G473" s="359"/>
      <c r="H473" s="359"/>
      <c r="I473" s="359"/>
      <c r="J473" s="359"/>
      <c r="K473" s="359"/>
      <c r="L473" s="359"/>
      <c r="M473" s="359"/>
      <c r="N473" s="359"/>
      <c r="P473" s="337"/>
    </row>
    <row r="474" spans="2:17" ht="24" customHeight="1">
      <c r="C474" s="382"/>
      <c r="D474" s="382"/>
      <c r="E474" s="27"/>
      <c r="F474" s="27"/>
      <c r="G474" s="487" t="str">
        <f>IF($P$8="VVmitT","im Falle einer Angebotsaufforderung mit dem Angebot einreichen.","im Auftragsfall vorlegen.")</f>
        <v>im Auftragsfall vorlegen.</v>
      </c>
      <c r="H474" s="487"/>
      <c r="I474" s="487"/>
      <c r="J474" s="487"/>
      <c r="K474" s="487"/>
      <c r="L474" s="487"/>
      <c r="M474" s="487"/>
      <c r="N474" s="487"/>
      <c r="P474" s="337"/>
    </row>
    <row r="475" spans="2:17" ht="24" customHeight="1">
      <c r="C475" s="382"/>
      <c r="D475" s="382"/>
      <c r="E475" s="27"/>
      <c r="F475" s="27"/>
      <c r="G475" s="487"/>
      <c r="H475" s="487"/>
      <c r="I475" s="487"/>
      <c r="J475" s="487"/>
      <c r="K475" s="487"/>
      <c r="L475" s="487"/>
      <c r="M475" s="487"/>
      <c r="N475" s="487"/>
      <c r="P475" s="337"/>
    </row>
    <row r="476" spans="2:17" ht="24" customHeight="1">
      <c r="C476" s="382"/>
      <c r="D476" s="382"/>
      <c r="E476" s="27"/>
      <c r="F476" s="27"/>
      <c r="G476" s="487"/>
      <c r="H476" s="487"/>
      <c r="I476" s="487"/>
      <c r="J476" s="487"/>
      <c r="K476" s="487"/>
      <c r="L476" s="487"/>
      <c r="M476" s="487"/>
      <c r="N476" s="487"/>
      <c r="P476" s="337"/>
    </row>
    <row r="477" spans="2:17" ht="24" customHeight="1">
      <c r="C477" s="382"/>
      <c r="D477" s="382"/>
      <c r="E477" s="27"/>
      <c r="F477" s="27"/>
      <c r="G477" s="487"/>
      <c r="H477" s="487"/>
      <c r="I477" s="487"/>
      <c r="J477" s="487"/>
      <c r="K477" s="487"/>
      <c r="L477" s="487"/>
      <c r="M477" s="487"/>
      <c r="N477" s="487"/>
      <c r="P477" s="337"/>
    </row>
    <row r="478" spans="2:17" ht="24" customHeight="1">
      <c r="C478" s="382"/>
      <c r="D478" s="382"/>
      <c r="E478" s="27"/>
      <c r="F478" s="27"/>
      <c r="G478" s="487"/>
      <c r="H478" s="487"/>
      <c r="I478" s="487"/>
      <c r="J478" s="487"/>
      <c r="K478" s="487"/>
      <c r="L478" s="487"/>
      <c r="M478" s="487"/>
      <c r="N478" s="487"/>
      <c r="P478" s="337"/>
    </row>
    <row r="479" spans="2:17" ht="24" customHeight="1">
      <c r="C479" s="382"/>
      <c r="D479" s="382"/>
      <c r="E479" s="27"/>
      <c r="F479" s="27"/>
      <c r="G479" s="487"/>
      <c r="H479" s="487"/>
      <c r="I479" s="487"/>
      <c r="J479" s="487"/>
      <c r="K479" s="487"/>
      <c r="L479" s="487"/>
      <c r="M479" s="487"/>
      <c r="N479" s="487"/>
      <c r="P479" s="337"/>
    </row>
    <row r="480" spans="2:17" ht="24" customHeight="1">
      <c r="C480" s="382"/>
      <c r="D480" s="382"/>
      <c r="E480" s="27"/>
      <c r="F480" s="27"/>
      <c r="G480" s="487"/>
      <c r="H480" s="487"/>
      <c r="I480" s="487"/>
      <c r="J480" s="487"/>
      <c r="K480" s="487"/>
      <c r="L480" s="487"/>
      <c r="M480" s="487"/>
      <c r="N480" s="487"/>
      <c r="P480" s="337"/>
    </row>
    <row r="481" spans="1:17" ht="24" customHeight="1">
      <c r="C481" s="382"/>
      <c r="D481" s="382"/>
      <c r="E481" s="27"/>
      <c r="F481" s="27"/>
      <c r="G481" s="487"/>
      <c r="H481" s="487"/>
      <c r="I481" s="487"/>
      <c r="J481" s="487"/>
      <c r="K481" s="487"/>
      <c r="L481" s="487"/>
      <c r="M481" s="487"/>
      <c r="N481" s="487"/>
      <c r="P481" s="337"/>
    </row>
    <row r="482" spans="1:17" ht="24" customHeight="1">
      <c r="C482" s="382"/>
      <c r="D482" s="382"/>
      <c r="E482" s="27"/>
      <c r="F482" s="27"/>
      <c r="G482" s="37"/>
      <c r="H482" s="37"/>
      <c r="I482" s="37"/>
      <c r="J482" s="37"/>
      <c r="K482" s="37"/>
      <c r="L482" s="37"/>
      <c r="M482" s="37"/>
      <c r="N482" s="37"/>
      <c r="P482" s="337"/>
    </row>
    <row r="483" spans="1:17" ht="24" customHeight="1">
      <c r="C483" s="382"/>
      <c r="D483" s="382"/>
      <c r="E483" s="27"/>
      <c r="F483" s="27"/>
      <c r="G483" s="37"/>
      <c r="H483" s="37"/>
      <c r="I483" s="37"/>
      <c r="J483" s="37"/>
      <c r="K483" s="37"/>
      <c r="L483" s="37"/>
      <c r="M483" s="37"/>
      <c r="N483" s="37"/>
      <c r="P483" s="337"/>
    </row>
    <row r="484" spans="1:17" ht="24" customHeight="1">
      <c r="C484" s="382"/>
      <c r="D484" s="382"/>
      <c r="E484" s="27"/>
      <c r="F484" s="27"/>
      <c r="G484" s="37"/>
      <c r="H484" s="37"/>
      <c r="I484" s="37"/>
      <c r="J484" s="37"/>
      <c r="K484" s="37"/>
      <c r="L484" s="37"/>
      <c r="M484" s="37"/>
      <c r="N484" s="37"/>
    </row>
    <row r="485" spans="1:17" ht="24" customHeight="1">
      <c r="C485" s="382"/>
      <c r="D485" s="382"/>
      <c r="E485" s="27"/>
      <c r="F485" s="27"/>
      <c r="G485" s="37"/>
      <c r="H485" s="37"/>
      <c r="I485" s="37"/>
      <c r="J485" s="37"/>
      <c r="K485" s="37"/>
      <c r="L485" s="37"/>
      <c r="M485" s="37"/>
      <c r="N485" s="37"/>
    </row>
    <row r="486" spans="1:17" ht="50.1" customHeight="1">
      <c r="C486" s="382"/>
      <c r="D486" s="382"/>
      <c r="E486" s="27"/>
      <c r="F486" s="31"/>
      <c r="G486" s="37"/>
      <c r="H486" s="37"/>
      <c r="I486" s="37"/>
      <c r="J486" s="37"/>
      <c r="K486" s="37"/>
      <c r="L486" s="37"/>
      <c r="M486" s="37"/>
      <c r="N486" s="37"/>
    </row>
    <row r="487" spans="1:17" ht="48" customHeight="1">
      <c r="C487" s="10" t="str">
        <f>CONCATENATE("Teil 3 - Angaben des ",IF($P$8="VVmitT","Bewerbers / der Bewerbergemeinschaft","Bieters / der Bietergemeinschaft"),"  zu 5.1.9 der Bekanntmachung")</f>
        <v>Teil 3 - Angaben des Bieters / der Bietergemeinschaft  zu 5.1.9 der Bekanntmachung</v>
      </c>
      <c r="D487" s="61"/>
      <c r="E487" s="61"/>
      <c r="F487" s="66"/>
      <c r="G487" s="37"/>
      <c r="H487" s="37"/>
      <c r="I487" s="61"/>
      <c r="J487" s="61"/>
      <c r="K487" s="61"/>
      <c r="L487" s="61"/>
      <c r="M487" s="61"/>
      <c r="N487" s="61"/>
      <c r="Q487" s="10"/>
    </row>
    <row r="488" spans="1:17" ht="24" customHeight="1">
      <c r="C488" s="331" t="str">
        <f>CONCATENATE(IF($P$8="VVmitT","(bei Bewerbergemeinschaften","(bei Bietergemeinschaften"),"ist dieser Teil gemeinschaftlich 1x auszufüllen!)")</f>
        <v>(bei Bietergemeinschaftenist dieser Teil gemeinschaftlich 1x auszufüllen!)</v>
      </c>
      <c r="D488" s="332"/>
      <c r="E488" s="6"/>
      <c r="F488" s="61"/>
      <c r="G488" s="61"/>
      <c r="H488" s="61"/>
      <c r="I488" s="9"/>
      <c r="J488" s="9"/>
      <c r="K488" s="9"/>
      <c r="L488" s="9"/>
      <c r="M488" s="9"/>
      <c r="N488" s="9"/>
    </row>
    <row r="489" spans="1:17" ht="24" customHeight="1">
      <c r="C489" s="32"/>
      <c r="D489" s="27"/>
      <c r="E489" s="40"/>
      <c r="F489" s="122" t="s">
        <v>42</v>
      </c>
      <c r="G489" s="9"/>
      <c r="H489" s="9"/>
      <c r="I489" s="40"/>
      <c r="J489" s="40"/>
      <c r="K489" s="40"/>
      <c r="L489" s="40"/>
      <c r="M489" s="40"/>
      <c r="N489" s="40"/>
    </row>
    <row r="490" spans="1:17" ht="24" customHeight="1">
      <c r="C490" s="333" t="s">
        <v>290</v>
      </c>
      <c r="D490" s="333"/>
      <c r="E490" s="40"/>
      <c r="F490" s="1"/>
      <c r="G490" s="40"/>
      <c r="H490" s="40"/>
      <c r="I490" s="40"/>
      <c r="J490" s="40"/>
      <c r="K490" s="40"/>
      <c r="L490" s="40"/>
      <c r="M490" s="40"/>
      <c r="N490" s="40"/>
    </row>
    <row r="491" spans="1:17" ht="12" customHeight="1">
      <c r="C491" s="77"/>
      <c r="D491" s="77"/>
      <c r="E491" s="40"/>
      <c r="F491" s="1"/>
      <c r="G491" s="40"/>
      <c r="H491" s="40"/>
      <c r="I491" s="40"/>
      <c r="J491" s="40"/>
      <c r="K491" s="40"/>
      <c r="L491" s="40"/>
      <c r="M491" s="40"/>
      <c r="N491" s="40"/>
    </row>
    <row r="492" spans="1:17" ht="24" customHeight="1">
      <c r="C492" s="1"/>
      <c r="D492" s="25"/>
      <c r="E492" s="40"/>
      <c r="F492" s="462" t="s">
        <v>117</v>
      </c>
      <c r="G492" s="462"/>
      <c r="H492" s="462"/>
      <c r="I492" s="399">
        <v>2023</v>
      </c>
      <c r="J492" s="399"/>
      <c r="K492" s="399">
        <v>2024</v>
      </c>
      <c r="L492" s="399"/>
      <c r="M492" s="399">
        <v>2025</v>
      </c>
      <c r="N492" s="399" t="s">
        <v>104</v>
      </c>
    </row>
    <row r="493" spans="1:17" ht="24" customHeight="1">
      <c r="C493" s="1"/>
      <c r="D493" s="167" t="s">
        <v>205</v>
      </c>
      <c r="E493" s="40"/>
      <c r="F493" s="462"/>
      <c r="G493" s="462"/>
      <c r="H493" s="462"/>
      <c r="I493" s="399"/>
      <c r="J493" s="399"/>
      <c r="K493" s="399"/>
      <c r="L493" s="399"/>
      <c r="M493" s="399"/>
      <c r="N493" s="399"/>
    </row>
    <row r="494" spans="1:17" ht="24" customHeight="1">
      <c r="C494" s="392" t="s">
        <v>204</v>
      </c>
      <c r="D494" s="392"/>
      <c r="E494" s="40"/>
      <c r="F494" s="462"/>
      <c r="G494" s="462"/>
      <c r="H494" s="462"/>
      <c r="I494" s="399"/>
      <c r="J494" s="399"/>
      <c r="K494" s="399"/>
      <c r="L494" s="399"/>
      <c r="M494" s="399"/>
      <c r="N494" s="399"/>
    </row>
    <row r="495" spans="1:17" ht="24" customHeight="1">
      <c r="A495" s="139"/>
      <c r="B495" s="52"/>
      <c r="C495" s="457" t="str">
        <f>IF($P$8="VVmitT","des Bewerbers bzw. der Bewerbergemeinschaft ","des Bieters bzw. der Bietergemeinschaft")</f>
        <v>des Bieters bzw. der Bietergemeinschaft</v>
      </c>
      <c r="D495" s="457"/>
      <c r="F495" s="462"/>
      <c r="G495" s="462"/>
      <c r="H495" s="462"/>
      <c r="I495" s="399"/>
      <c r="J495" s="399"/>
      <c r="K495" s="399"/>
      <c r="L495" s="399"/>
      <c r="M495" s="399"/>
      <c r="N495" s="399"/>
    </row>
    <row r="496" spans="1:17" ht="24" customHeight="1">
      <c r="A496" s="139"/>
      <c r="B496" s="52"/>
      <c r="C496" s="378" t="s">
        <v>235</v>
      </c>
      <c r="D496" s="378"/>
      <c r="F496" s="343" t="str">
        <f>IF($P$8="VVmitT","Einzelbewerber o. federführ. Büro","Einzelbieter o. federführ. Büro")</f>
        <v>Einzelbieter o. federführ. Büro</v>
      </c>
      <c r="G496" s="344"/>
      <c r="H496" s="345"/>
      <c r="I496" s="42"/>
      <c r="J496" s="43"/>
      <c r="K496" s="42"/>
      <c r="L496" s="43"/>
      <c r="M496" s="44"/>
      <c r="N496" s="44"/>
    </row>
    <row r="497" spans="1:16" ht="24" customHeight="1" thickBot="1">
      <c r="A497" s="139"/>
      <c r="B497" s="52"/>
      <c r="C497" s="378"/>
      <c r="D497" s="378"/>
      <c r="F497" s="346"/>
      <c r="G497" s="347"/>
      <c r="H497" s="348"/>
      <c r="I497" s="341"/>
      <c r="J497" s="342"/>
      <c r="K497" s="341"/>
      <c r="L497" s="342"/>
      <c r="M497" s="53"/>
      <c r="N497" s="53"/>
    </row>
    <row r="498" spans="1:16" ht="24" customHeight="1">
      <c r="A498" s="139"/>
      <c r="B498" s="52"/>
      <c r="C498" s="378"/>
      <c r="D498" s="378"/>
      <c r="F498" s="349"/>
      <c r="G498" s="350"/>
      <c r="H498" s="351"/>
      <c r="I498" s="45"/>
      <c r="J498" s="46"/>
      <c r="K498" s="45"/>
      <c r="L498" s="46"/>
      <c r="M498" s="47"/>
      <c r="N498" s="47"/>
    </row>
    <row r="499" spans="1:16" ht="24" customHeight="1">
      <c r="A499" s="202"/>
      <c r="B499" s="473" t="s">
        <v>203</v>
      </c>
      <c r="C499" s="370" t="s">
        <v>357</v>
      </c>
      <c r="D499" s="370"/>
      <c r="F499" s="416" t="str">
        <f>IF($P$8="VVmitT","Im Falle einer Bewerbergemeinschaft bzw. einer Eignungsleihe bei einem Unterauftragnehmer:","Im Falle einer Bietergemeinschaft bzw. einer Eignungsleihe bei einem Unterauftragnehmer:")</f>
        <v>Im Falle einer Bietergemeinschaft bzw. einer Eignungsleihe bei einem Unterauftragnehmer:</v>
      </c>
      <c r="G499" s="417"/>
      <c r="H499" s="417"/>
      <c r="I499" s="417"/>
      <c r="J499" s="417"/>
      <c r="K499" s="417"/>
      <c r="L499" s="417"/>
      <c r="M499" s="417"/>
      <c r="N499" s="418"/>
    </row>
    <row r="500" spans="1:16" ht="24" customHeight="1">
      <c r="A500" s="202"/>
      <c r="B500" s="473"/>
      <c r="C500" s="370"/>
      <c r="D500" s="370"/>
      <c r="F500" s="419"/>
      <c r="G500" s="420"/>
      <c r="H500" s="420"/>
      <c r="I500" s="420"/>
      <c r="J500" s="420"/>
      <c r="K500" s="420"/>
      <c r="L500" s="420"/>
      <c r="M500" s="420"/>
      <c r="N500" s="421"/>
    </row>
    <row r="501" spans="1:16" ht="24" customHeight="1">
      <c r="A501" s="202"/>
      <c r="B501" s="473"/>
      <c r="C501" s="370"/>
      <c r="D501" s="370"/>
      <c r="F501" s="422" t="s">
        <v>47</v>
      </c>
      <c r="G501" s="423"/>
      <c r="H501" s="424"/>
      <c r="I501" s="353"/>
      <c r="J501" s="354"/>
      <c r="K501" s="353"/>
      <c r="L501" s="354"/>
      <c r="M501" s="106"/>
      <c r="N501" s="106"/>
    </row>
    <row r="502" spans="1:16" ht="24" customHeight="1" thickBot="1">
      <c r="A502" s="202"/>
      <c r="B502" s="473"/>
      <c r="C502" s="370"/>
      <c r="D502" s="370"/>
      <c r="F502" s="425"/>
      <c r="G502" s="426"/>
      <c r="H502" s="427"/>
      <c r="I502" s="341"/>
      <c r="J502" s="342"/>
      <c r="K502" s="341"/>
      <c r="L502" s="342"/>
      <c r="M502" s="53"/>
      <c r="N502" s="53"/>
    </row>
    <row r="503" spans="1:16" ht="26.25" customHeight="1">
      <c r="A503" s="202"/>
      <c r="B503" s="258" t="s">
        <v>193</v>
      </c>
      <c r="C503" s="336" t="str">
        <f>Leistungsbild</f>
        <v>Technische Ausrüstung ALG 4, 5, 6 und 7 (ELT) gem. §§ 53 ff HOAI 2021</v>
      </c>
      <c r="D503" s="336"/>
      <c r="F503" s="428"/>
      <c r="G503" s="429"/>
      <c r="H503" s="430"/>
      <c r="I503" s="45"/>
      <c r="J503" s="46"/>
      <c r="K503" s="45"/>
      <c r="L503" s="46"/>
      <c r="M503" s="47"/>
      <c r="N503" s="47"/>
    </row>
    <row r="504" spans="1:16" ht="24" customHeight="1">
      <c r="A504" s="202"/>
      <c r="B504" s="209"/>
      <c r="C504" s="378" t="s">
        <v>168</v>
      </c>
      <c r="D504" s="378"/>
      <c r="F504" s="422" t="s">
        <v>48</v>
      </c>
      <c r="G504" s="423"/>
      <c r="H504" s="424"/>
      <c r="I504" s="42"/>
      <c r="J504" s="43"/>
      <c r="K504" s="42"/>
      <c r="L504" s="43"/>
      <c r="M504" s="44"/>
      <c r="N504" s="44"/>
    </row>
    <row r="505" spans="1:16" ht="24" customHeight="1" thickBot="1">
      <c r="A505" s="202"/>
      <c r="B505" s="209"/>
      <c r="C505" s="378"/>
      <c r="D505" s="378"/>
      <c r="F505" s="425"/>
      <c r="G505" s="426"/>
      <c r="H505" s="427"/>
      <c r="I505" s="341"/>
      <c r="J505" s="342"/>
      <c r="K505" s="341"/>
      <c r="L505" s="342"/>
      <c r="M505" s="53"/>
      <c r="N505" s="53"/>
    </row>
    <row r="506" spans="1:16" ht="24" customHeight="1">
      <c r="A506" s="202"/>
      <c r="B506" s="209"/>
      <c r="C506" s="378"/>
      <c r="D506" s="378"/>
      <c r="F506" s="428"/>
      <c r="G506" s="429"/>
      <c r="H506" s="430"/>
      <c r="I506" s="45"/>
      <c r="J506" s="46"/>
      <c r="K506" s="45"/>
      <c r="L506" s="46"/>
      <c r="M506" s="47"/>
      <c r="N506" s="47"/>
    </row>
    <row r="507" spans="1:16" ht="12" customHeight="1">
      <c r="C507" s="152"/>
      <c r="D507" s="152"/>
      <c r="E507" s="40"/>
      <c r="F507" s="40"/>
      <c r="G507" s="105"/>
      <c r="H507" s="105"/>
      <c r="I507" s="40"/>
      <c r="J507" s="40"/>
      <c r="K507" s="40"/>
      <c r="L507" s="40"/>
      <c r="M507" s="40"/>
      <c r="N507" s="40"/>
    </row>
    <row r="508" spans="1:16" ht="24" customHeight="1" thickBot="1">
      <c r="C508" s="152"/>
      <c r="D508" s="152"/>
      <c r="E508" s="40"/>
      <c r="F508" s="40"/>
      <c r="G508" s="40"/>
      <c r="H508" s="40"/>
      <c r="I508" s="40"/>
      <c r="J508" s="40"/>
      <c r="K508" s="40"/>
      <c r="L508" s="40"/>
      <c r="M508" s="41" t="s">
        <v>32</v>
      </c>
      <c r="N508" s="62"/>
    </row>
    <row r="509" spans="1:16" ht="24" customHeight="1">
      <c r="C509" s="40"/>
      <c r="D509" s="48"/>
      <c r="E509" s="40"/>
      <c r="F509" s="40"/>
      <c r="G509" s="40"/>
      <c r="H509" s="40"/>
      <c r="I509" s="40"/>
      <c r="J509" s="40"/>
      <c r="K509" s="40"/>
      <c r="L509" s="40"/>
      <c r="M509" s="41"/>
      <c r="N509" s="96"/>
    </row>
    <row r="510" spans="1:16" ht="24" customHeight="1" thickBot="1">
      <c r="B510" s="260" t="s">
        <v>190</v>
      </c>
      <c r="C510" s="390" t="s">
        <v>180</v>
      </c>
      <c r="D510" s="390"/>
      <c r="E510" s="32"/>
      <c r="F510" s="482"/>
      <c r="G510" s="482"/>
      <c r="H510" s="482"/>
      <c r="I510" s="482"/>
      <c r="J510" s="482"/>
      <c r="K510" s="482"/>
      <c r="L510" s="482"/>
      <c r="M510" s="482"/>
      <c r="N510" s="482"/>
    </row>
    <row r="511" spans="1:16" ht="24" customHeight="1">
      <c r="B511" s="259" t="s">
        <v>191</v>
      </c>
      <c r="C511" s="29"/>
      <c r="D511" s="48" t="str">
        <f>IF($P$8="VVmitT","des Bewerbers / der Bewerbergemeinschaft ","des Bieters / der Bietergemeinschaft")</f>
        <v>des Bieters / der Bietergemeinschaft</v>
      </c>
      <c r="E511" s="20"/>
      <c r="F511" s="21" t="s">
        <v>65</v>
      </c>
      <c r="G511" s="66"/>
      <c r="H511" s="66"/>
      <c r="I511" s="31"/>
      <c r="J511" s="31"/>
      <c r="K511" s="70" t="s">
        <v>66</v>
      </c>
      <c r="L511" s="31"/>
      <c r="M511" s="31"/>
      <c r="N511" s="31"/>
    </row>
    <row r="512" spans="1:16" s="2" customFormat="1" ht="24" customHeight="1" thickBot="1">
      <c r="A512" s="1"/>
      <c r="B512" s="212"/>
      <c r="C512" s="32"/>
      <c r="D512" s="38"/>
      <c r="E512" s="38"/>
      <c r="F512" s="400"/>
      <c r="G512" s="400"/>
      <c r="H512" s="400"/>
      <c r="I512" s="400"/>
      <c r="J512" s="400"/>
      <c r="K512" s="400"/>
      <c r="L512" s="400"/>
      <c r="M512" s="400"/>
      <c r="N512" s="400"/>
      <c r="P512" s="229"/>
    </row>
    <row r="513" spans="1:16" s="2" customFormat="1" ht="24" customHeight="1">
      <c r="A513" s="1"/>
      <c r="B513" s="212" t="s">
        <v>166</v>
      </c>
      <c r="C513" s="32"/>
      <c r="D513" s="31"/>
      <c r="E513" s="31"/>
      <c r="F513" s="70" t="s">
        <v>67</v>
      </c>
      <c r="G513" s="31"/>
      <c r="H513" s="38"/>
      <c r="I513" s="31"/>
      <c r="J513" s="31"/>
      <c r="K513" s="70" t="s">
        <v>236</v>
      </c>
      <c r="L513" s="31"/>
      <c r="M513" s="31"/>
      <c r="N513" s="31"/>
      <c r="P513" s="229"/>
    </row>
    <row r="514" spans="1:16" s="2" customFormat="1" ht="24" customHeight="1">
      <c r="A514" s="1"/>
      <c r="B514" s="212"/>
      <c r="C514" s="32"/>
      <c r="D514" s="31"/>
      <c r="E514" s="31"/>
      <c r="F514" s="31"/>
      <c r="G514" s="31"/>
      <c r="H514" s="31"/>
      <c r="I514" s="31"/>
      <c r="J514" s="31"/>
      <c r="K514" s="31"/>
      <c r="L514" s="31"/>
      <c r="M514" s="31"/>
      <c r="N514" s="31"/>
      <c r="P514" s="229"/>
    </row>
    <row r="515" spans="1:16" ht="24" customHeight="1" thickBot="1">
      <c r="B515" s="212"/>
      <c r="C515" s="390" t="s">
        <v>189</v>
      </c>
      <c r="D515" s="390"/>
      <c r="E515" s="32"/>
      <c r="F515" s="482"/>
      <c r="G515" s="482"/>
      <c r="H515" s="482"/>
      <c r="I515" s="482"/>
      <c r="J515" s="482"/>
      <c r="K515" s="482"/>
      <c r="L515" s="482"/>
      <c r="M515" s="482"/>
      <c r="N515" s="482"/>
    </row>
    <row r="516" spans="1:16" ht="24" customHeight="1">
      <c r="B516" s="212"/>
      <c r="C516" s="29"/>
      <c r="D516" s="48" t="str">
        <f>IF($P$8="VVmitT","des Bewerbers / der Bewerbergemeinschaft ","des Bieters / der Bietergemeinschaft")</f>
        <v>des Bieters / der Bietergemeinschaft</v>
      </c>
      <c r="E516" s="27"/>
      <c r="F516" s="21" t="s">
        <v>65</v>
      </c>
      <c r="G516" s="66"/>
      <c r="H516" s="66"/>
      <c r="I516" s="31"/>
      <c r="J516" s="31"/>
      <c r="K516" s="70" t="s">
        <v>66</v>
      </c>
      <c r="L516" s="31"/>
      <c r="M516" s="31"/>
      <c r="N516" s="31"/>
    </row>
    <row r="517" spans="1:16" s="2" customFormat="1" ht="24" customHeight="1" thickBot="1">
      <c r="A517" s="1"/>
      <c r="B517" s="212"/>
      <c r="C517" s="32"/>
      <c r="D517" s="38"/>
      <c r="E517" s="38"/>
      <c r="F517" s="400"/>
      <c r="G517" s="400"/>
      <c r="H517" s="400"/>
      <c r="I517" s="400"/>
      <c r="J517" s="400"/>
      <c r="K517" s="400"/>
      <c r="L517" s="400"/>
      <c r="M517" s="400"/>
      <c r="N517" s="400"/>
      <c r="P517" s="229"/>
    </row>
    <row r="518" spans="1:16" s="2" customFormat="1" ht="24" customHeight="1">
      <c r="A518" s="1"/>
      <c r="B518" s="212"/>
      <c r="C518" s="32"/>
      <c r="D518" s="31"/>
      <c r="E518" s="31"/>
      <c r="F518" s="70" t="s">
        <v>67</v>
      </c>
      <c r="G518" s="31"/>
      <c r="H518" s="38"/>
      <c r="I518" s="31"/>
      <c r="J518" s="31"/>
      <c r="K518" s="70" t="s">
        <v>236</v>
      </c>
      <c r="L518" s="31"/>
      <c r="M518" s="31"/>
      <c r="N518" s="31"/>
      <c r="P518" s="229"/>
    </row>
    <row r="519" spans="1:16" s="2" customFormat="1" ht="24" customHeight="1">
      <c r="A519" s="1"/>
      <c r="B519" s="212"/>
      <c r="C519" s="32"/>
      <c r="D519" s="31"/>
      <c r="E519" s="31"/>
      <c r="F519" s="31"/>
      <c r="G519" s="31"/>
      <c r="H519" s="31"/>
      <c r="I519" s="31"/>
      <c r="J519" s="31"/>
      <c r="K519" s="31"/>
      <c r="L519" s="31"/>
      <c r="M519" s="31"/>
      <c r="N519" s="31"/>
      <c r="P519" s="229"/>
    </row>
    <row r="520" spans="1:16" s="2" customFormat="1" ht="24" customHeight="1" thickBot="1">
      <c r="A520" s="1"/>
      <c r="B520" s="260" t="s">
        <v>192</v>
      </c>
      <c r="C520" s="20"/>
      <c r="D520" s="58" t="s">
        <v>207</v>
      </c>
      <c r="E520" s="32"/>
      <c r="F520" s="400"/>
      <c r="G520" s="400"/>
      <c r="H520" s="400"/>
      <c r="I520" s="400"/>
      <c r="J520" s="400"/>
      <c r="K520" s="400"/>
      <c r="L520" s="400"/>
      <c r="M520" s="400"/>
      <c r="N520" s="400"/>
      <c r="P520" s="229"/>
    </row>
    <row r="521" spans="1:16" s="2" customFormat="1" ht="24" customHeight="1">
      <c r="A521" s="1"/>
      <c r="B521" s="258" t="s">
        <v>206</v>
      </c>
      <c r="C521" s="121"/>
      <c r="D521" s="48" t="str">
        <f>IF($P$8="VVmitT","des Bewerbers / der Bewerbergemeinschaft ","des Bieters / der Bietergemeinschaft")</f>
        <v>des Bieters / der Bietergemeinschaft</v>
      </c>
      <c r="E521" s="27"/>
      <c r="F521" s="21" t="s">
        <v>65</v>
      </c>
      <c r="G521" s="21"/>
      <c r="H521" s="31"/>
      <c r="I521" s="31"/>
      <c r="J521" s="31"/>
      <c r="K521" s="70" t="s">
        <v>66</v>
      </c>
      <c r="L521" s="31"/>
      <c r="M521" s="31"/>
      <c r="N521" s="31"/>
      <c r="P521" s="229"/>
    </row>
    <row r="522" spans="1:16" s="2" customFormat="1" ht="24" customHeight="1" thickBot="1">
      <c r="A522" s="1"/>
      <c r="B522" s="258" t="s">
        <v>252</v>
      </c>
      <c r="C522" s="32"/>
      <c r="D522" s="38"/>
      <c r="E522" s="38"/>
      <c r="F522" s="400"/>
      <c r="G522" s="400"/>
      <c r="H522" s="400"/>
      <c r="I522" s="400"/>
      <c r="J522" s="400"/>
      <c r="K522" s="400"/>
      <c r="L522" s="400"/>
      <c r="M522" s="400"/>
      <c r="N522" s="400"/>
      <c r="P522" s="229"/>
    </row>
    <row r="523" spans="1:16" s="2" customFormat="1" ht="24" customHeight="1">
      <c r="A523" s="1"/>
      <c r="B523" s="258" t="s">
        <v>253</v>
      </c>
      <c r="C523" s="32"/>
      <c r="D523" s="31"/>
      <c r="E523" s="31"/>
      <c r="F523" s="82" t="s">
        <v>67</v>
      </c>
      <c r="G523" s="76"/>
      <c r="H523" s="38"/>
      <c r="I523" s="76"/>
      <c r="J523" s="76"/>
      <c r="K523" s="70" t="s">
        <v>236</v>
      </c>
      <c r="L523" s="76"/>
      <c r="M523" s="76"/>
      <c r="N523" s="76"/>
      <c r="P523" s="229"/>
    </row>
    <row r="524" spans="1:16" s="2" customFormat="1" ht="24" customHeight="1">
      <c r="A524" s="1"/>
      <c r="B524" s="212" t="s">
        <v>250</v>
      </c>
      <c r="C524" s="32"/>
      <c r="D524" s="31"/>
      <c r="E524" s="31"/>
      <c r="F524" s="70"/>
      <c r="G524" s="31"/>
      <c r="H524" s="31"/>
      <c r="I524" s="31"/>
      <c r="J524" s="31"/>
      <c r="K524" s="70"/>
      <c r="L524" s="31"/>
      <c r="M524" s="31"/>
      <c r="N524" s="31"/>
      <c r="P524" s="229"/>
    </row>
    <row r="525" spans="1:16" ht="24" customHeight="1" thickBot="1">
      <c r="B525" s="213" t="s">
        <v>251</v>
      </c>
      <c r="C525" s="20"/>
      <c r="D525" s="58" t="s">
        <v>208</v>
      </c>
      <c r="E525" s="32"/>
      <c r="F525" s="400"/>
      <c r="G525" s="400"/>
      <c r="H525" s="400"/>
      <c r="I525" s="400"/>
      <c r="J525" s="400"/>
      <c r="K525" s="400"/>
      <c r="L525" s="400"/>
      <c r="M525" s="400"/>
      <c r="N525" s="400"/>
    </row>
    <row r="526" spans="1:16" ht="24" customHeight="1">
      <c r="B526" s="212" t="s">
        <v>254</v>
      </c>
      <c r="C526" s="121"/>
      <c r="D526" s="48" t="str">
        <f>IF($P$8="VVmitT","des Bewerbers / der Bewerbergemeinschaft ","des Bieters / der Bietergemeinschaft")</f>
        <v>des Bieters / der Bietergemeinschaft</v>
      </c>
      <c r="E526" s="27"/>
      <c r="F526" s="21" t="s">
        <v>65</v>
      </c>
      <c r="G526" s="21"/>
      <c r="H526" s="31"/>
      <c r="I526" s="31"/>
      <c r="J526" s="31"/>
      <c r="K526" s="70" t="s">
        <v>66</v>
      </c>
      <c r="L526" s="31"/>
      <c r="M526" s="31"/>
      <c r="N526" s="31"/>
    </row>
    <row r="527" spans="1:16" ht="24" customHeight="1" thickBot="1">
      <c r="B527" s="213" t="s">
        <v>255</v>
      </c>
      <c r="C527" s="32"/>
      <c r="D527" s="38"/>
      <c r="E527" s="38"/>
      <c r="F527" s="400"/>
      <c r="G527" s="400"/>
      <c r="H527" s="400"/>
      <c r="I527" s="400"/>
      <c r="J527" s="400"/>
      <c r="K527" s="400"/>
      <c r="L527" s="400"/>
      <c r="M527" s="400"/>
      <c r="N527" s="400"/>
    </row>
    <row r="528" spans="1:16" ht="24" customHeight="1">
      <c r="B528" s="212"/>
      <c r="C528" s="32"/>
      <c r="D528" s="31"/>
      <c r="E528" s="31"/>
      <c r="F528" s="82" t="s">
        <v>67</v>
      </c>
      <c r="G528" s="76"/>
      <c r="H528" s="38"/>
      <c r="I528" s="76"/>
      <c r="J528" s="76"/>
      <c r="K528" s="70" t="s">
        <v>236</v>
      </c>
      <c r="L528" s="76"/>
      <c r="M528" s="76"/>
      <c r="N528" s="76"/>
    </row>
    <row r="529" spans="1:16" s="2" customFormat="1" ht="24" customHeight="1">
      <c r="A529" s="1"/>
      <c r="B529" s="212"/>
      <c r="C529" s="32"/>
      <c r="D529" s="31"/>
      <c r="E529" s="31"/>
      <c r="F529" s="31"/>
      <c r="G529" s="31"/>
      <c r="H529" s="31"/>
      <c r="I529" s="31"/>
      <c r="J529" s="31"/>
      <c r="K529" s="31"/>
      <c r="L529" s="31"/>
      <c r="M529" s="31"/>
      <c r="N529" s="31"/>
      <c r="P529" s="229"/>
    </row>
    <row r="530" spans="1:16" s="2" customFormat="1" ht="24" customHeight="1" thickBot="1">
      <c r="A530" s="1"/>
      <c r="B530" s="212"/>
      <c r="C530" s="20"/>
      <c r="D530" s="58" t="s">
        <v>209</v>
      </c>
      <c r="E530" s="32"/>
      <c r="F530" s="400"/>
      <c r="G530" s="400"/>
      <c r="H530" s="400"/>
      <c r="I530" s="400"/>
      <c r="J530" s="400"/>
      <c r="K530" s="400"/>
      <c r="L530" s="400"/>
      <c r="M530" s="400"/>
      <c r="N530" s="400"/>
      <c r="P530" s="229"/>
    </row>
    <row r="531" spans="1:16" s="2" customFormat="1" ht="24" customHeight="1">
      <c r="A531" s="1"/>
      <c r="B531" s="212"/>
      <c r="C531" s="121"/>
      <c r="D531" s="48" t="str">
        <f>IF($P$8="VVmitT","des Bewerbers / der Bewerbergemeinschaft ","des Bieters / der Bietergemeinschaft")</f>
        <v>des Bieters / der Bietergemeinschaft</v>
      </c>
      <c r="E531" s="27"/>
      <c r="F531" s="21" t="s">
        <v>65</v>
      </c>
      <c r="G531" s="21"/>
      <c r="H531" s="31"/>
      <c r="I531" s="31"/>
      <c r="J531" s="31"/>
      <c r="K531" s="70" t="s">
        <v>66</v>
      </c>
      <c r="L531" s="31"/>
      <c r="M531" s="31"/>
      <c r="N531" s="31"/>
      <c r="P531" s="229"/>
    </row>
    <row r="532" spans="1:16" s="2" customFormat="1" ht="24" customHeight="1" thickBot="1">
      <c r="A532" s="1"/>
      <c r="B532" s="212"/>
      <c r="C532" s="32"/>
      <c r="D532" s="38"/>
      <c r="E532" s="38"/>
      <c r="F532" s="400"/>
      <c r="G532" s="400"/>
      <c r="H532" s="400"/>
      <c r="I532" s="400"/>
      <c r="J532" s="400"/>
      <c r="K532" s="400"/>
      <c r="L532" s="400"/>
      <c r="M532" s="400"/>
      <c r="N532" s="400"/>
      <c r="P532" s="229"/>
    </row>
    <row r="533" spans="1:16" s="2" customFormat="1" ht="24" customHeight="1">
      <c r="A533" s="1"/>
      <c r="B533" s="212"/>
      <c r="C533" s="32"/>
      <c r="D533" s="31"/>
      <c r="E533" s="31"/>
      <c r="F533" s="82" t="s">
        <v>67</v>
      </c>
      <c r="G533" s="76"/>
      <c r="H533" s="38"/>
      <c r="I533" s="76"/>
      <c r="J533" s="76"/>
      <c r="K533" s="70" t="s">
        <v>236</v>
      </c>
      <c r="L533" s="76"/>
      <c r="M533" s="76"/>
      <c r="N533" s="76"/>
      <c r="P533" s="229"/>
    </row>
    <row r="534" spans="1:16" s="2" customFormat="1" ht="24" customHeight="1">
      <c r="A534" s="1"/>
      <c r="B534" s="212"/>
      <c r="C534" s="32"/>
      <c r="D534" s="31"/>
      <c r="E534" s="31"/>
      <c r="F534" s="70"/>
      <c r="G534" s="31"/>
      <c r="H534" s="31"/>
      <c r="I534" s="31"/>
      <c r="J534" s="31"/>
      <c r="K534" s="70"/>
      <c r="L534" s="31"/>
      <c r="M534" s="31"/>
      <c r="N534" s="31"/>
      <c r="P534" s="229"/>
    </row>
    <row r="535" spans="1:16" ht="24" customHeight="1" thickBot="1">
      <c r="B535" s="212"/>
      <c r="C535" s="20"/>
      <c r="D535" s="58" t="s">
        <v>210</v>
      </c>
      <c r="E535" s="32"/>
      <c r="F535" s="400"/>
      <c r="G535" s="400"/>
      <c r="H535" s="400"/>
      <c r="I535" s="400"/>
      <c r="J535" s="400"/>
      <c r="K535" s="400"/>
      <c r="L535" s="400"/>
      <c r="M535" s="400"/>
      <c r="N535" s="400"/>
    </row>
    <row r="536" spans="1:16" ht="24" customHeight="1">
      <c r="B536" s="212"/>
      <c r="C536" s="121"/>
      <c r="D536" s="48" t="str">
        <f>IF($P$8="VVmitT","des Bewerbers / der Bewerbergemeinschaft ","des Bieters / der Bietergemeinschaft")</f>
        <v>des Bieters / der Bietergemeinschaft</v>
      </c>
      <c r="E536" s="27"/>
      <c r="F536" s="21" t="s">
        <v>65</v>
      </c>
      <c r="G536" s="21"/>
      <c r="H536" s="31"/>
      <c r="I536" s="31"/>
      <c r="J536" s="31"/>
      <c r="K536" s="70" t="s">
        <v>66</v>
      </c>
      <c r="L536" s="31"/>
      <c r="M536" s="31"/>
      <c r="N536" s="31"/>
    </row>
    <row r="537" spans="1:16" ht="24" customHeight="1" thickBot="1">
      <c r="B537" s="212"/>
      <c r="C537" s="32"/>
      <c r="D537" s="38"/>
      <c r="E537" s="38"/>
      <c r="F537" s="400"/>
      <c r="G537" s="400"/>
      <c r="H537" s="400"/>
      <c r="I537" s="400"/>
      <c r="J537" s="400"/>
      <c r="K537" s="400"/>
      <c r="L537" s="400"/>
      <c r="M537" s="400"/>
      <c r="N537" s="400"/>
    </row>
    <row r="538" spans="1:16" ht="24" customHeight="1">
      <c r="B538" s="212"/>
      <c r="C538" s="32"/>
      <c r="D538" s="31"/>
      <c r="E538" s="31"/>
      <c r="F538" s="82" t="s">
        <v>67</v>
      </c>
      <c r="G538" s="76"/>
      <c r="H538" s="38"/>
      <c r="I538" s="76"/>
      <c r="J538" s="76"/>
      <c r="K538" s="70" t="s">
        <v>236</v>
      </c>
      <c r="L538" s="76"/>
      <c r="M538" s="76"/>
      <c r="N538" s="76"/>
    </row>
    <row r="539" spans="1:16" s="2" customFormat="1" ht="24" customHeight="1">
      <c r="A539" s="1"/>
      <c r="B539" s="212"/>
      <c r="C539" s="32"/>
      <c r="D539" s="31"/>
      <c r="E539" s="31"/>
      <c r="F539" s="31"/>
      <c r="G539" s="31"/>
      <c r="H539" s="31"/>
      <c r="I539" s="31"/>
      <c r="J539" s="31"/>
      <c r="K539" s="31"/>
      <c r="L539" s="31"/>
      <c r="M539" s="31"/>
      <c r="N539" s="31"/>
      <c r="P539" s="229"/>
    </row>
    <row r="540" spans="1:16" s="2" customFormat="1" ht="24" customHeight="1" thickBot="1">
      <c r="A540" s="1"/>
      <c r="B540" s="212"/>
      <c r="C540" s="20"/>
      <c r="D540" s="58" t="s">
        <v>211</v>
      </c>
      <c r="E540" s="32"/>
      <c r="F540" s="400"/>
      <c r="G540" s="400"/>
      <c r="H540" s="400"/>
      <c r="I540" s="400"/>
      <c r="J540" s="400"/>
      <c r="K540" s="400"/>
      <c r="L540" s="400"/>
      <c r="M540" s="400"/>
      <c r="N540" s="400"/>
      <c r="P540" s="229"/>
    </row>
    <row r="541" spans="1:16" s="2" customFormat="1" ht="24" customHeight="1">
      <c r="A541" s="1"/>
      <c r="B541" s="212"/>
      <c r="C541" s="121"/>
      <c r="D541" s="48" t="str">
        <f>IF($P$8="VVmitT","des Bewerbers / der Bewerbergemeinschaft ","des Bieters / der Bietergemeinschaft")</f>
        <v>des Bieters / der Bietergemeinschaft</v>
      </c>
      <c r="E541" s="27"/>
      <c r="F541" s="21" t="s">
        <v>65</v>
      </c>
      <c r="G541" s="21"/>
      <c r="H541" s="31"/>
      <c r="I541" s="31"/>
      <c r="J541" s="31"/>
      <c r="K541" s="70" t="s">
        <v>66</v>
      </c>
      <c r="L541" s="31"/>
      <c r="M541" s="31"/>
      <c r="N541" s="31"/>
      <c r="P541" s="229"/>
    </row>
    <row r="542" spans="1:16" s="2" customFormat="1" ht="24" customHeight="1" thickBot="1">
      <c r="A542" s="1"/>
      <c r="B542" s="212"/>
      <c r="C542" s="32"/>
      <c r="D542" s="38"/>
      <c r="E542" s="38"/>
      <c r="F542" s="400"/>
      <c r="G542" s="400"/>
      <c r="H542" s="400"/>
      <c r="I542" s="400"/>
      <c r="J542" s="400"/>
      <c r="K542" s="400"/>
      <c r="L542" s="400"/>
      <c r="M542" s="400"/>
      <c r="N542" s="400"/>
      <c r="P542" s="229"/>
    </row>
    <row r="543" spans="1:16" s="2" customFormat="1" ht="24" customHeight="1">
      <c r="A543" s="1"/>
      <c r="B543" s="212"/>
      <c r="C543" s="32"/>
      <c r="D543" s="31"/>
      <c r="E543" s="31"/>
      <c r="F543" s="82" t="s">
        <v>67</v>
      </c>
      <c r="G543" s="76"/>
      <c r="H543" s="38"/>
      <c r="I543" s="76"/>
      <c r="J543" s="76"/>
      <c r="K543" s="70" t="s">
        <v>236</v>
      </c>
      <c r="L543" s="76"/>
      <c r="M543" s="76"/>
      <c r="N543" s="76"/>
      <c r="P543" s="229"/>
    </row>
    <row r="544" spans="1:16" s="2" customFormat="1" ht="24" customHeight="1">
      <c r="A544" s="1"/>
      <c r="B544" s="212"/>
      <c r="C544" s="32"/>
      <c r="D544" s="31"/>
      <c r="E544" s="31"/>
      <c r="F544" s="70"/>
      <c r="G544" s="31"/>
      <c r="H544" s="31"/>
      <c r="I544" s="31"/>
      <c r="J544" s="31"/>
      <c r="K544" s="70"/>
      <c r="L544" s="31"/>
      <c r="M544" s="31"/>
      <c r="N544" s="31"/>
      <c r="P544" s="229"/>
    </row>
    <row r="545" spans="2:14" ht="24" customHeight="1" thickBot="1">
      <c r="B545" s="212"/>
      <c r="C545" s="20"/>
      <c r="D545" s="58" t="s">
        <v>212</v>
      </c>
      <c r="E545" s="32"/>
      <c r="F545" s="400"/>
      <c r="G545" s="400"/>
      <c r="H545" s="400"/>
      <c r="I545" s="400"/>
      <c r="J545" s="400"/>
      <c r="K545" s="400"/>
      <c r="L545" s="400"/>
      <c r="M545" s="400"/>
      <c r="N545" s="400"/>
    </row>
    <row r="546" spans="2:14" ht="24" customHeight="1">
      <c r="B546" s="212"/>
      <c r="C546" s="121"/>
      <c r="D546" s="48" t="str">
        <f>IF($P$8="VVmitT","des Bewerbers / der Bewerbergemeinschaft ","des Bieters / der Bietergemeinschaft")</f>
        <v>des Bieters / der Bietergemeinschaft</v>
      </c>
      <c r="E546" s="27"/>
      <c r="F546" s="21" t="s">
        <v>65</v>
      </c>
      <c r="G546" s="21"/>
      <c r="H546" s="31"/>
      <c r="I546" s="31"/>
      <c r="J546" s="31"/>
      <c r="K546" s="70" t="s">
        <v>66</v>
      </c>
      <c r="L546" s="31"/>
      <c r="M546" s="31"/>
      <c r="N546" s="31"/>
    </row>
    <row r="547" spans="2:14" ht="24" customHeight="1" thickBot="1">
      <c r="B547" s="212"/>
      <c r="C547" s="32"/>
      <c r="D547" s="38"/>
      <c r="E547" s="38"/>
      <c r="F547" s="400"/>
      <c r="G547" s="400"/>
      <c r="H547" s="400"/>
      <c r="I547" s="400"/>
      <c r="J547" s="400"/>
      <c r="K547" s="400"/>
      <c r="L547" s="400"/>
      <c r="M547" s="400"/>
      <c r="N547" s="400"/>
    </row>
    <row r="548" spans="2:14" ht="24" customHeight="1">
      <c r="B548" s="285"/>
      <c r="C548" s="32"/>
      <c r="D548" s="31"/>
      <c r="E548" s="31"/>
      <c r="F548" s="82" t="s">
        <v>67</v>
      </c>
      <c r="G548" s="76"/>
      <c r="H548" s="38"/>
      <c r="I548" s="76"/>
      <c r="J548" s="76"/>
      <c r="K548" s="70" t="s">
        <v>236</v>
      </c>
      <c r="L548" s="76"/>
      <c r="M548" s="76"/>
      <c r="N548" s="76"/>
    </row>
    <row r="549" spans="2:14" ht="24" customHeight="1">
      <c r="C549" s="32"/>
      <c r="D549" s="31"/>
      <c r="E549" s="31"/>
      <c r="F549" s="70"/>
      <c r="G549" s="31"/>
      <c r="H549" s="38"/>
      <c r="I549" s="31"/>
      <c r="J549" s="31"/>
      <c r="K549" s="70"/>
      <c r="L549" s="31"/>
      <c r="M549" s="31"/>
      <c r="N549" s="31"/>
    </row>
    <row r="550" spans="2:14" ht="24" customHeight="1">
      <c r="C550" s="333" t="s">
        <v>291</v>
      </c>
      <c r="D550" s="333"/>
      <c r="E550" s="31"/>
      <c r="F550" s="70"/>
      <c r="G550" s="31"/>
      <c r="H550" s="38"/>
      <c r="I550" s="31"/>
      <c r="J550" s="31"/>
      <c r="K550" s="70"/>
      <c r="L550" s="31"/>
      <c r="M550" s="31"/>
      <c r="N550" s="31"/>
    </row>
    <row r="551" spans="2:14" ht="24" customHeight="1">
      <c r="B551" s="211"/>
      <c r="C551" s="392" t="s">
        <v>292</v>
      </c>
      <c r="D551" s="392"/>
      <c r="E551" s="31"/>
      <c r="F551" s="70"/>
      <c r="G551" s="31"/>
      <c r="H551" s="38"/>
      <c r="I551" s="31"/>
      <c r="J551" s="31"/>
      <c r="K551" s="70"/>
      <c r="L551" s="31"/>
      <c r="M551" s="31"/>
      <c r="N551" s="31"/>
    </row>
    <row r="552" spans="2:14" ht="24" customHeight="1">
      <c r="B552" s="211"/>
      <c r="C552" s="392"/>
      <c r="D552" s="392"/>
      <c r="E552" s="40"/>
      <c r="F552" s="70"/>
      <c r="G552" s="31"/>
      <c r="H552" s="31"/>
      <c r="I552" s="40"/>
      <c r="J552" s="40"/>
      <c r="K552" s="40"/>
      <c r="L552" s="40"/>
      <c r="M552" s="40"/>
      <c r="N552" s="40"/>
    </row>
    <row r="553" spans="2:14" ht="24" customHeight="1">
      <c r="B553" s="261"/>
      <c r="C553" s="378" t="s">
        <v>170</v>
      </c>
      <c r="D553" s="378"/>
      <c r="E553" s="40"/>
      <c r="F553" s="40"/>
      <c r="G553" s="40"/>
      <c r="H553" s="40"/>
      <c r="I553" s="40"/>
      <c r="J553" s="40"/>
      <c r="K553" s="40"/>
      <c r="L553" s="40"/>
      <c r="M553" s="40"/>
      <c r="N553" s="40"/>
    </row>
    <row r="554" spans="2:14" ht="68.25" customHeight="1">
      <c r="B554" s="257" t="s">
        <v>193</v>
      </c>
      <c r="C554" s="448" t="str">
        <f>VLOOKUP(Leistungsbild,$D$17:$N$30,2,FALSE)</f>
        <v>„Ingenieur“ oder „staatl. geprüfter Techniker“ oder „Meister“
der Fachrichtung Elektrotechnik o. vgl.</v>
      </c>
      <c r="D554" s="448"/>
      <c r="E554" s="40"/>
      <c r="F554" s="40"/>
      <c r="G554" s="40"/>
      <c r="H554" s="40"/>
      <c r="I554" s="40"/>
      <c r="J554" s="40"/>
      <c r="K554" s="40"/>
      <c r="L554" s="40"/>
      <c r="M554" s="40"/>
      <c r="N554" s="40"/>
    </row>
    <row r="555" spans="2:14" ht="24" customHeight="1">
      <c r="B555" s="261"/>
      <c r="C555" s="378" t="s">
        <v>238</v>
      </c>
      <c r="D555" s="378"/>
      <c r="E555" s="40"/>
    </row>
    <row r="556" spans="2:14" ht="24" customHeight="1" thickBot="1">
      <c r="B556" s="261"/>
      <c r="C556" s="378"/>
      <c r="D556" s="378"/>
      <c r="E556" s="40"/>
      <c r="F556" s="400"/>
      <c r="G556" s="400"/>
      <c r="H556" s="400"/>
      <c r="I556" s="400"/>
      <c r="J556" s="400"/>
      <c r="K556" s="400"/>
      <c r="L556" s="400"/>
      <c r="M556" s="400"/>
      <c r="N556" s="400"/>
    </row>
    <row r="557" spans="2:14" ht="24" customHeight="1">
      <c r="B557" s="261"/>
      <c r="C557" s="378" t="s">
        <v>178</v>
      </c>
      <c r="D557" s="378"/>
      <c r="E557" s="40"/>
      <c r="F557" s="404" t="s">
        <v>78</v>
      </c>
      <c r="G557" s="404"/>
      <c r="H557" s="404"/>
      <c r="I557" s="404"/>
      <c r="J557" s="404"/>
      <c r="K557" s="404"/>
      <c r="L557" s="404"/>
      <c r="M557" s="404"/>
      <c r="N557" s="404"/>
    </row>
    <row r="558" spans="2:14" ht="50.1" customHeight="1">
      <c r="B558" s="262" t="s">
        <v>193</v>
      </c>
      <c r="C558" s="336" t="str">
        <f>CONCATENATE(VLOOKUP(Leistungsbild,$D$17:$N$30,8,FALSE),"einer Abschlussurkunde (Diplom, Master, Bachelor o.vgl.), aus der die Fachrichtung und das Abschlussdatum ersichtlich sind",VLOOKUP(Leistungsbild,$D$17:$P$30,10,FALSE),".")</f>
        <v>einer Abschlussurkunde (Diplom, Master, Bachelor o.vgl.), aus der die Fachrichtung und das Abschlussdatum ersichtlich sind.</v>
      </c>
      <c r="D558" s="336"/>
      <c r="E558" s="40"/>
      <c r="F558" s="404"/>
      <c r="G558" s="404"/>
      <c r="H558" s="404"/>
      <c r="I558" s="404"/>
      <c r="J558" s="404"/>
      <c r="K558" s="404"/>
      <c r="L558" s="404"/>
      <c r="M558" s="404"/>
      <c r="N558" s="404"/>
    </row>
    <row r="559" spans="2:14" ht="24" customHeight="1">
      <c r="B559" s="52"/>
      <c r="C559" s="95"/>
      <c r="D559" s="95"/>
      <c r="E559" s="40"/>
      <c r="F559" s="156"/>
      <c r="G559" s="156"/>
      <c r="H559" s="156"/>
      <c r="I559" s="156"/>
      <c r="J559" s="156"/>
      <c r="K559" s="156"/>
      <c r="L559" s="156"/>
      <c r="M559" s="156"/>
      <c r="N559" s="156"/>
    </row>
    <row r="560" spans="2:14" ht="24" customHeight="1">
      <c r="B560" s="211"/>
      <c r="C560" s="392" t="str">
        <f>CONCATENATE(IF($P$8="VVmitT","b) Erklärung des Bewerbers zur Berufserfahrung ","b) Erklärung des Bieters zur Berufserfahrung "),"des o.g. GF / der o.g. FK")</f>
        <v>b) Erklärung des Bieters zur Berufserfahrung des o.g. GF / der o.g. FK</v>
      </c>
      <c r="D560" s="392"/>
      <c r="E560" s="40"/>
      <c r="F560" s="156"/>
      <c r="G560" s="156"/>
      <c r="H560" s="156"/>
      <c r="I560" s="156"/>
      <c r="J560" s="156"/>
      <c r="K560" s="156"/>
      <c r="L560" s="156"/>
      <c r="M560" s="156"/>
      <c r="N560" s="156"/>
    </row>
    <row r="561" spans="1:17" ht="24" customHeight="1">
      <c r="B561" s="211"/>
      <c r="C561" s="392"/>
      <c r="D561" s="392"/>
      <c r="E561" s="40"/>
      <c r="F561" s="52"/>
      <c r="G561" s="52"/>
      <c r="H561" s="52"/>
      <c r="I561" s="40"/>
      <c r="J561" s="40"/>
      <c r="K561" s="40"/>
      <c r="L561" s="40"/>
      <c r="M561" s="40"/>
      <c r="N561" s="40"/>
    </row>
    <row r="562" spans="1:17" ht="24" customHeight="1">
      <c r="C562" s="378" t="s">
        <v>262</v>
      </c>
      <c r="D562" s="378"/>
      <c r="E562" s="40"/>
      <c r="F562" s="40"/>
      <c r="G562" s="40"/>
      <c r="H562" s="40"/>
      <c r="I562" s="40"/>
      <c r="J562" s="40"/>
      <c r="K562" s="40"/>
      <c r="L562" s="40"/>
      <c r="M562" s="40"/>
      <c r="N562" s="40"/>
    </row>
    <row r="563" spans="1:17" ht="24" customHeight="1">
      <c r="B563" s="263" t="s">
        <v>258</v>
      </c>
      <c r="C563" s="378" t="s">
        <v>358</v>
      </c>
      <c r="D563" s="378"/>
      <c r="E563" s="40"/>
    </row>
    <row r="564" spans="1:17" ht="24" customHeight="1" thickBot="1">
      <c r="B564" s="258" t="s">
        <v>257</v>
      </c>
      <c r="C564" s="336" t="str">
        <f>Leistungsbild</f>
        <v>Technische Ausrüstung ALG 4, 5, 6 und 7 (ELT) gem. §§ 53 ff HOAI 2021</v>
      </c>
      <c r="D564" s="336"/>
      <c r="E564" s="40"/>
      <c r="F564" s="400"/>
      <c r="G564" s="400"/>
      <c r="H564" s="400"/>
      <c r="I564" s="400"/>
      <c r="J564" s="400"/>
      <c r="K564" s="400"/>
      <c r="L564" s="400"/>
      <c r="M564" s="400"/>
      <c r="N564" s="400"/>
    </row>
    <row r="565" spans="1:17" ht="24" customHeight="1">
      <c r="B565" s="211"/>
      <c r="C565" s="378" t="s">
        <v>294</v>
      </c>
      <c r="D565" s="378"/>
      <c r="E565" s="40"/>
      <c r="F565" s="359" t="s">
        <v>118</v>
      </c>
      <c r="G565" s="359"/>
      <c r="H565" s="359"/>
      <c r="I565" s="359"/>
      <c r="J565" s="359"/>
      <c r="K565" s="359"/>
      <c r="L565" s="359"/>
      <c r="M565" s="359"/>
      <c r="N565" s="359"/>
    </row>
    <row r="566" spans="1:17" ht="52.5" customHeight="1">
      <c r="B566" s="211"/>
      <c r="C566" s="378"/>
      <c r="D566" s="378"/>
      <c r="E566" s="40"/>
      <c r="F566" s="359"/>
      <c r="G566" s="359"/>
      <c r="H566" s="359"/>
      <c r="I566" s="359"/>
      <c r="J566" s="359"/>
      <c r="K566" s="359"/>
      <c r="L566" s="359"/>
      <c r="M566" s="359"/>
      <c r="N566" s="359"/>
    </row>
    <row r="567" spans="1:17" ht="48" customHeight="1">
      <c r="C567" s="11" t="str">
        <f>CONCATENATE("Teil 4 - Referenzdatenblatt zu Referenz 1 zu 5.1.9. ",IF($P$8="VVmitT","der Bekanntmachung (Referenzbewertung)","der Bekanntmachung (Eignungsprüfung)"))</f>
        <v>Teil 4 - Referenzdatenblatt zu Referenz 1 zu 5.1.9. der Bekanntmachung (Eignungsprüfung)</v>
      </c>
      <c r="D567" s="8"/>
      <c r="E567" s="6"/>
      <c r="F567" s="256"/>
      <c r="G567" s="256"/>
      <c r="H567" s="256"/>
      <c r="I567" s="7"/>
      <c r="J567" s="7"/>
      <c r="K567" s="7"/>
      <c r="L567" s="7"/>
      <c r="M567" s="7"/>
      <c r="N567" s="7"/>
      <c r="Q567" s="11"/>
    </row>
    <row r="568" spans="1:17" ht="24" customHeight="1">
      <c r="C568" s="170" t="s">
        <v>119</v>
      </c>
      <c r="D568" s="8"/>
      <c r="E568" s="6"/>
      <c r="F568" s="415" t="str">
        <f>CONCATENATE("Angaben zum Referenzprojekt gem. Veröffentlichungstext 5.1.9. Kriterium: 
Auflistung und kurze Beschreibung der ",IF($P$8="VVmitT","Auswahlkriterien (Referenzbewertung)","Eignungskriterien"))</f>
        <v>Angaben zum Referenzprojekt gem. Veröffentlichungstext 5.1.9. Kriterium: 
Auflistung und kurze Beschreibung der Eignungskriterien</v>
      </c>
      <c r="G568" s="415"/>
      <c r="H568" s="415"/>
      <c r="I568" s="415"/>
      <c r="J568" s="415"/>
      <c r="K568" s="415"/>
      <c r="L568" s="415"/>
      <c r="M568" s="415"/>
      <c r="N568" s="415"/>
      <c r="Q568" s="11"/>
    </row>
    <row r="569" spans="1:17" ht="24" customHeight="1">
      <c r="B569" s="212" t="s">
        <v>256</v>
      </c>
      <c r="C569" s="169" t="s">
        <v>343</v>
      </c>
      <c r="D569" s="8"/>
      <c r="E569" s="6"/>
      <c r="F569" s="415"/>
      <c r="G569" s="415"/>
      <c r="H569" s="415"/>
      <c r="I569" s="415"/>
      <c r="J569" s="415"/>
      <c r="K569" s="415"/>
      <c r="L569" s="415"/>
      <c r="M569" s="415"/>
      <c r="N569" s="415"/>
      <c r="Q569" s="11"/>
    </row>
    <row r="570" spans="1:17" ht="24" customHeight="1">
      <c r="C570" s="338"/>
      <c r="D570" s="332"/>
      <c r="E570" s="6"/>
      <c r="F570" s="40" t="s">
        <v>42</v>
      </c>
      <c r="G570" s="7"/>
      <c r="H570" s="7"/>
      <c r="I570" s="7"/>
      <c r="J570" s="7"/>
      <c r="K570" s="7"/>
      <c r="L570" s="7"/>
      <c r="M570" s="7"/>
      <c r="N570" s="124"/>
    </row>
    <row r="571" spans="1:17" ht="12" customHeight="1">
      <c r="C571" s="40"/>
      <c r="D571" s="40"/>
      <c r="E571" s="40"/>
      <c r="F571" s="1"/>
      <c r="G571" s="24"/>
      <c r="H571" s="24"/>
      <c r="I571" s="40"/>
      <c r="J571" s="40"/>
      <c r="K571" s="40"/>
      <c r="L571" s="40"/>
      <c r="M571" s="40"/>
      <c r="N571" s="40"/>
    </row>
    <row r="572" spans="1:17" ht="24" customHeight="1" thickBot="1">
      <c r="C572" s="457" t="s">
        <v>81</v>
      </c>
      <c r="D572" s="457"/>
      <c r="E572" s="40"/>
      <c r="F572" s="339"/>
      <c r="G572" s="339"/>
      <c r="H572" s="339"/>
      <c r="I572" s="339"/>
      <c r="J572" s="339"/>
      <c r="K572" s="339"/>
      <c r="L572" s="339"/>
      <c r="M572" s="339"/>
      <c r="N572" s="339"/>
    </row>
    <row r="573" spans="1:17" ht="12" customHeight="1">
      <c r="C573" s="40"/>
      <c r="D573" s="48"/>
      <c r="E573" s="40"/>
      <c r="F573" s="112"/>
      <c r="G573" s="112"/>
      <c r="H573" s="40"/>
      <c r="I573" s="40"/>
      <c r="J573" s="40"/>
      <c r="K573" s="40"/>
      <c r="L573" s="40"/>
      <c r="M573" s="40"/>
      <c r="N573" s="40"/>
    </row>
    <row r="574" spans="1:17" ht="24" customHeight="1" thickBot="1">
      <c r="C574" s="457" t="s">
        <v>82</v>
      </c>
      <c r="D574" s="457"/>
      <c r="E574" s="40"/>
      <c r="F574" s="340"/>
      <c r="G574" s="340"/>
      <c r="H574" s="340"/>
      <c r="I574" s="340"/>
      <c r="J574" s="340"/>
      <c r="K574" s="340"/>
      <c r="L574" s="340"/>
      <c r="M574" s="340"/>
      <c r="N574" s="340"/>
    </row>
    <row r="575" spans="1:17" s="2" customFormat="1" ht="12" customHeight="1">
      <c r="A575" s="1"/>
      <c r="B575" s="203"/>
      <c r="C575" s="141"/>
      <c r="D575" s="48"/>
      <c r="E575" s="40"/>
      <c r="F575" s="112"/>
      <c r="G575" s="112"/>
      <c r="H575" s="40"/>
      <c r="I575" s="40"/>
      <c r="J575" s="40"/>
      <c r="K575" s="40"/>
      <c r="L575" s="40"/>
      <c r="M575" s="40"/>
      <c r="N575" s="40"/>
      <c r="P575" s="229"/>
    </row>
    <row r="576" spans="1:17" s="2" customFormat="1" ht="24" customHeight="1" thickBot="1">
      <c r="A576" s="1"/>
      <c r="B576" s="203"/>
      <c r="C576" s="457" t="s">
        <v>83</v>
      </c>
      <c r="D576" s="457"/>
      <c r="E576" s="40"/>
      <c r="F576" s="339"/>
      <c r="G576" s="339"/>
      <c r="H576" s="339"/>
      <c r="I576" s="339"/>
      <c r="J576" s="339"/>
      <c r="K576" s="339"/>
      <c r="L576" s="339"/>
      <c r="M576" s="339"/>
      <c r="N576" s="339"/>
      <c r="P576" s="229"/>
    </row>
    <row r="577" spans="1:16" s="2" customFormat="1" ht="12" customHeight="1">
      <c r="A577" s="1"/>
      <c r="B577" s="203"/>
      <c r="C577" s="40"/>
      <c r="D577" s="48"/>
      <c r="E577" s="40"/>
      <c r="F577" s="112"/>
      <c r="G577" s="112"/>
      <c r="H577" s="40"/>
      <c r="I577" s="40"/>
      <c r="J577" s="40"/>
      <c r="K577" s="40"/>
      <c r="L577" s="40"/>
      <c r="M577" s="40"/>
      <c r="N577" s="40"/>
      <c r="P577" s="229"/>
    </row>
    <row r="578" spans="1:16" s="2" customFormat="1" ht="24" customHeight="1" thickBot="1">
      <c r="A578" s="1"/>
      <c r="B578" s="203"/>
      <c r="C578" s="370" t="s">
        <v>84</v>
      </c>
      <c r="D578" s="370"/>
      <c r="E578" s="40"/>
      <c r="F578" s="339"/>
      <c r="G578" s="339"/>
      <c r="H578" s="339"/>
      <c r="I578" s="339"/>
      <c r="J578" s="339"/>
      <c r="K578" s="339"/>
      <c r="L578" s="339"/>
      <c r="M578" s="339"/>
      <c r="N578" s="339"/>
      <c r="P578" s="229"/>
    </row>
    <row r="579" spans="1:16" s="2" customFormat="1" ht="12" customHeight="1">
      <c r="A579" s="1"/>
      <c r="B579" s="203"/>
      <c r="C579" s="370"/>
      <c r="D579" s="370"/>
      <c r="E579" s="40"/>
      <c r="F579" s="112"/>
      <c r="G579" s="112"/>
      <c r="H579" s="40"/>
      <c r="I579" s="40"/>
      <c r="J579" s="40"/>
      <c r="K579" s="40"/>
      <c r="L579" s="40"/>
      <c r="M579" s="40"/>
      <c r="N579" s="40"/>
      <c r="P579" s="229"/>
    </row>
    <row r="580" spans="1:16" s="2" customFormat="1" ht="24" customHeight="1" thickBot="1">
      <c r="A580" s="1"/>
      <c r="B580" s="203"/>
      <c r="C580" s="370" t="s">
        <v>85</v>
      </c>
      <c r="D580" s="370"/>
      <c r="E580" s="40"/>
      <c r="F580" s="339"/>
      <c r="G580" s="339"/>
      <c r="H580" s="339"/>
      <c r="I580" s="339"/>
      <c r="J580" s="339"/>
      <c r="K580" s="339"/>
      <c r="L580" s="339"/>
      <c r="M580" s="339"/>
      <c r="N580" s="339"/>
      <c r="P580" s="229"/>
    </row>
    <row r="581" spans="1:16" s="2" customFormat="1" ht="12" customHeight="1">
      <c r="A581" s="1"/>
      <c r="B581" s="203"/>
      <c r="C581" s="370"/>
      <c r="D581" s="370"/>
      <c r="E581" s="40"/>
      <c r="F581" s="112"/>
      <c r="G581" s="112"/>
      <c r="H581" s="40"/>
      <c r="I581" s="40"/>
      <c r="J581" s="40"/>
      <c r="K581" s="40"/>
      <c r="L581" s="40"/>
      <c r="M581" s="40"/>
      <c r="N581" s="40"/>
      <c r="P581" s="229"/>
    </row>
    <row r="582" spans="1:16" s="2" customFormat="1" ht="24" customHeight="1" thickBot="1">
      <c r="A582" s="1"/>
      <c r="B582" s="203"/>
      <c r="C582" s="370" t="s">
        <v>86</v>
      </c>
      <c r="D582" s="370"/>
      <c r="E582" s="40"/>
      <c r="F582" s="339"/>
      <c r="G582" s="339"/>
      <c r="H582" s="339"/>
      <c r="I582" s="339"/>
      <c r="J582" s="339"/>
      <c r="K582" s="339"/>
      <c r="L582" s="339"/>
      <c r="M582" s="339"/>
      <c r="N582" s="339"/>
      <c r="P582" s="229"/>
    </row>
    <row r="583" spans="1:16" s="2" customFormat="1" ht="12" customHeight="1">
      <c r="A583" s="1"/>
      <c r="B583" s="203"/>
      <c r="C583" s="370"/>
      <c r="D583" s="370"/>
      <c r="E583" s="40"/>
      <c r="F583" s="112"/>
      <c r="G583" s="112"/>
      <c r="H583" s="40"/>
      <c r="I583" s="40"/>
      <c r="J583" s="40"/>
      <c r="K583" s="40"/>
      <c r="L583" s="40"/>
      <c r="M583" s="40"/>
      <c r="N583" s="40"/>
      <c r="P583" s="229"/>
    </row>
    <row r="584" spans="1:16" s="2" customFormat="1" ht="24" customHeight="1" thickBot="1">
      <c r="A584" s="1"/>
      <c r="B584" s="203"/>
      <c r="C584" s="370" t="s">
        <v>87</v>
      </c>
      <c r="D584" s="370"/>
      <c r="E584" s="40"/>
      <c r="F584" s="410"/>
      <c r="G584" s="410"/>
      <c r="H584" s="410"/>
      <c r="I584" s="410"/>
      <c r="J584" s="410"/>
      <c r="K584" s="410"/>
      <c r="L584" s="410"/>
      <c r="M584" s="410"/>
      <c r="N584" s="410"/>
      <c r="P584" s="229"/>
    </row>
    <row r="585" spans="1:16" s="2" customFormat="1" ht="12" customHeight="1">
      <c r="A585" s="1"/>
      <c r="B585" s="203"/>
      <c r="C585" s="370"/>
      <c r="D585" s="370"/>
      <c r="E585" s="40"/>
      <c r="F585" s="112"/>
      <c r="G585" s="112"/>
      <c r="H585" s="40"/>
      <c r="I585" s="40"/>
      <c r="J585" s="40"/>
      <c r="K585" s="40"/>
      <c r="L585" s="40"/>
      <c r="M585" s="40"/>
      <c r="N585" s="40"/>
      <c r="P585" s="229"/>
    </row>
    <row r="586" spans="1:16" s="2" customFormat="1" ht="24" customHeight="1" thickBot="1">
      <c r="A586" s="1"/>
      <c r="B586" s="203"/>
      <c r="C586" s="370" t="s">
        <v>101</v>
      </c>
      <c r="D586" s="370"/>
      <c r="E586" s="40"/>
      <c r="F586" s="410"/>
      <c r="G586" s="410"/>
      <c r="H586" s="410"/>
      <c r="I586" s="410"/>
      <c r="J586" s="410"/>
      <c r="K586" s="410"/>
      <c r="L586" s="410"/>
      <c r="M586" s="410"/>
      <c r="N586" s="410"/>
      <c r="P586" s="229"/>
    </row>
    <row r="587" spans="1:16" s="2" customFormat="1" ht="24" customHeight="1">
      <c r="A587" s="1"/>
      <c r="B587" s="203"/>
      <c r="C587" s="370" t="s">
        <v>239</v>
      </c>
      <c r="D587" s="370"/>
      <c r="E587" s="40"/>
      <c r="P587" s="229"/>
    </row>
    <row r="588" spans="1:16" s="2" customFormat="1" ht="24" customHeight="1">
      <c r="A588" s="1"/>
      <c r="B588" s="203"/>
      <c r="C588" s="392"/>
      <c r="D588" s="392"/>
      <c r="E588" s="40"/>
      <c r="F588" s="40"/>
      <c r="G588" s="40"/>
      <c r="H588" s="40"/>
      <c r="I588" s="40"/>
      <c r="J588" s="40"/>
      <c r="K588" s="40"/>
      <c r="L588" s="40"/>
      <c r="M588" s="40"/>
      <c r="N588" s="40"/>
      <c r="P588" s="229"/>
    </row>
    <row r="589" spans="1:16" s="2" customFormat="1" ht="24" customHeight="1" thickBot="1">
      <c r="A589" s="1"/>
      <c r="B589" s="363" t="s">
        <v>213</v>
      </c>
      <c r="C589" s="370" t="s">
        <v>344</v>
      </c>
      <c r="D589" s="370"/>
      <c r="E589" s="40"/>
      <c r="F589" s="393"/>
      <c r="G589" s="393"/>
      <c r="H589" s="393"/>
      <c r="I589" s="393"/>
      <c r="K589" s="115" t="s">
        <v>106</v>
      </c>
      <c r="M589" s="40"/>
      <c r="N589" s="113"/>
      <c r="P589" s="229"/>
    </row>
    <row r="590" spans="1:16" s="2" customFormat="1" ht="12" customHeight="1">
      <c r="A590" s="1"/>
      <c r="B590" s="364"/>
      <c r="C590" s="370"/>
      <c r="D590" s="370"/>
      <c r="E590" s="40"/>
      <c r="F590" s="114"/>
      <c r="G590" s="114"/>
      <c r="H590" s="40"/>
      <c r="I590" s="40"/>
      <c r="K590" s="40"/>
      <c r="L590" s="40"/>
      <c r="M590" s="40"/>
      <c r="N590" s="40"/>
      <c r="P590" s="229"/>
    </row>
    <row r="591" spans="1:16" s="2" customFormat="1" ht="24" customHeight="1" thickBot="1">
      <c r="A591" s="1"/>
      <c r="B591" s="364"/>
      <c r="C591" s="370" t="s">
        <v>345</v>
      </c>
      <c r="D591" s="370"/>
      <c r="E591" s="40"/>
      <c r="F591" s="393"/>
      <c r="G591" s="393"/>
      <c r="H591" s="393"/>
      <c r="I591" s="393"/>
      <c r="K591" s="405"/>
      <c r="L591" s="405"/>
      <c r="M591" s="405"/>
      <c r="N591" s="405"/>
      <c r="P591" s="229"/>
    </row>
    <row r="592" spans="1:16" s="2" customFormat="1" ht="24" customHeight="1">
      <c r="A592" s="1"/>
      <c r="B592" s="203"/>
      <c r="C592" s="370"/>
      <c r="D592" s="370"/>
      <c r="E592" s="40"/>
      <c r="F592" s="114"/>
      <c r="G592" s="114"/>
      <c r="H592" s="40"/>
      <c r="I592" s="40"/>
      <c r="K592" s="40"/>
      <c r="L592" s="40"/>
      <c r="M592" s="40"/>
      <c r="N592" s="40"/>
      <c r="P592" s="233"/>
    </row>
    <row r="593" spans="1:16" s="2" customFormat="1" ht="24" customHeight="1" thickBot="1">
      <c r="A593" s="1"/>
      <c r="B593" s="268" t="s">
        <v>265</v>
      </c>
      <c r="C593" s="51"/>
      <c r="D593" s="167" t="s">
        <v>354</v>
      </c>
      <c r="E593" s="167"/>
      <c r="F593" s="266" t="s">
        <v>267</v>
      </c>
      <c r="G593" s="267"/>
      <c r="H593" s="468"/>
      <c r="I593" s="468"/>
      <c r="J593" s="64"/>
      <c r="K593" s="220"/>
      <c r="L593" s="270" t="s">
        <v>269</v>
      </c>
      <c r="M593" s="460"/>
      <c r="N593" s="460"/>
      <c r="P593" s="229"/>
    </row>
    <row r="594" spans="1:16" s="2" customFormat="1" ht="24" customHeight="1">
      <c r="A594" s="1"/>
      <c r="B594" s="269"/>
      <c r="C594" s="51"/>
      <c r="D594" s="51"/>
      <c r="E594" s="40"/>
      <c r="F594" s="1"/>
      <c r="G594" s="1"/>
      <c r="H594" s="1"/>
      <c r="I594" s="40"/>
      <c r="J594" s="40"/>
      <c r="K594" s="40"/>
      <c r="L594" s="271"/>
      <c r="M594" s="40"/>
      <c r="N594" s="40"/>
      <c r="P594" s="229"/>
    </row>
    <row r="595" spans="1:16" s="2" customFormat="1" ht="24" customHeight="1" thickBot="1">
      <c r="A595" s="1"/>
      <c r="B595" s="269"/>
      <c r="C595" s="51"/>
      <c r="D595" s="51"/>
      <c r="E595" s="40"/>
      <c r="F595" s="266" t="s">
        <v>268</v>
      </c>
      <c r="G595" s="267"/>
      <c r="H595" s="468"/>
      <c r="I595" s="468"/>
      <c r="J595" s="64"/>
      <c r="K595" s="220"/>
      <c r="L595" s="270" t="s">
        <v>266</v>
      </c>
      <c r="M595" s="460"/>
      <c r="N595" s="460"/>
      <c r="P595" s="229"/>
    </row>
    <row r="596" spans="1:16" s="2" customFormat="1" ht="24" customHeight="1">
      <c r="A596" s="1"/>
      <c r="B596" s="269"/>
      <c r="C596" s="51"/>
      <c r="D596" s="51"/>
      <c r="E596" s="40"/>
      <c r="F596" s="1"/>
      <c r="G596" s="1"/>
      <c r="H596" s="1"/>
      <c r="I596" s="40"/>
      <c r="J596" s="40"/>
      <c r="K596" s="40"/>
      <c r="L596" s="271"/>
      <c r="M596" s="40"/>
      <c r="N596" s="40"/>
      <c r="P596" s="229"/>
    </row>
    <row r="597" spans="1:16" s="2" customFormat="1" ht="24" customHeight="1" thickBot="1">
      <c r="A597" s="1"/>
      <c r="B597" s="269"/>
      <c r="C597" s="51"/>
      <c r="D597" s="51"/>
      <c r="E597" s="40"/>
      <c r="F597" s="488" t="s">
        <v>359</v>
      </c>
      <c r="G597" s="267"/>
      <c r="H597" s="467">
        <f>T4_Ref1_Bauvol_440+T4_Ref1_Bauvol_450+H595+M595</f>
        <v>0</v>
      </c>
      <c r="I597" s="467"/>
      <c r="J597" s="64"/>
      <c r="K597" s="220"/>
      <c r="L597" s="270"/>
      <c r="M597" s="484"/>
      <c r="N597" s="484"/>
      <c r="P597" s="229"/>
    </row>
    <row r="598" spans="1:16" s="2" customFormat="1" ht="24" customHeight="1">
      <c r="A598" s="1"/>
      <c r="B598" s="269"/>
      <c r="C598" s="51"/>
      <c r="D598" s="51"/>
      <c r="E598" s="40"/>
      <c r="F598" s="207" t="s">
        <v>106</v>
      </c>
      <c r="G598" s="136"/>
      <c r="H598" s="136"/>
      <c r="I598" s="136"/>
      <c r="J598" s="136"/>
      <c r="K598" s="136"/>
      <c r="L598" s="136"/>
      <c r="M598" s="136"/>
      <c r="N598" s="136"/>
      <c r="P598" s="229"/>
    </row>
    <row r="599" spans="1:16" s="2" customFormat="1" ht="24" customHeight="1" thickBot="1">
      <c r="A599" s="1"/>
      <c r="B599" s="269"/>
      <c r="C599" s="51"/>
      <c r="D599" s="51"/>
      <c r="E599" s="40"/>
      <c r="F599" s="352"/>
      <c r="G599" s="352"/>
      <c r="H599" s="352"/>
      <c r="I599" s="352"/>
      <c r="J599" s="352"/>
      <c r="K599" s="352"/>
      <c r="L599" s="352"/>
      <c r="M599" s="352"/>
      <c r="N599" s="352"/>
      <c r="P599" s="229"/>
    </row>
    <row r="600" spans="1:16" s="2" customFormat="1" ht="24" customHeight="1">
      <c r="A600" s="1"/>
      <c r="B600" s="203"/>
      <c r="C600" s="51"/>
      <c r="D600" s="51"/>
      <c r="E600" s="40"/>
      <c r="G600" s="115"/>
      <c r="H600" s="64"/>
      <c r="I600" s="64"/>
      <c r="J600" s="64"/>
      <c r="K600" s="64"/>
      <c r="L600" s="64"/>
      <c r="M600" s="64"/>
      <c r="N600" s="64"/>
      <c r="O600" s="64"/>
      <c r="P600" s="64"/>
    </row>
    <row r="601" spans="1:16" s="2" customFormat="1" ht="24" customHeight="1">
      <c r="A601" s="1"/>
      <c r="B601" s="388" t="s">
        <v>217</v>
      </c>
      <c r="C601" s="370" t="s">
        <v>346</v>
      </c>
      <c r="D601" s="370"/>
      <c r="E601" s="40"/>
      <c r="G601" s="115"/>
      <c r="H601" s="64"/>
      <c r="I601" s="64"/>
      <c r="L601" s="64"/>
      <c r="M601" s="64"/>
      <c r="N601" s="64"/>
      <c r="P601" s="229"/>
    </row>
    <row r="602" spans="1:16" s="2" customFormat="1" ht="24" customHeight="1" thickBot="1">
      <c r="A602" s="1"/>
      <c r="B602" s="388"/>
      <c r="C602" s="379" t="str">
        <f>Leistungsbild</f>
        <v>Technische Ausrüstung ALG 4, 5, 6 und 7 (ELT) gem. §§ 53 ff HOAI 2021</v>
      </c>
      <c r="D602" s="379"/>
      <c r="E602" s="40"/>
      <c r="G602" s="115"/>
      <c r="H602" s="64"/>
      <c r="I602" s="64"/>
      <c r="J602" s="207" t="s">
        <v>106</v>
      </c>
      <c r="L602" s="64"/>
      <c r="M602" s="64"/>
      <c r="N602" s="64"/>
      <c r="P602" s="229"/>
    </row>
    <row r="603" spans="1:16" s="2" customFormat="1" ht="24" customHeight="1" thickBot="1">
      <c r="A603" s="1"/>
      <c r="B603" s="388"/>
      <c r="C603" s="275"/>
      <c r="D603" s="167" t="s">
        <v>281</v>
      </c>
      <c r="E603" s="40"/>
      <c r="F603" s="125"/>
      <c r="G603" s="21" t="s">
        <v>25</v>
      </c>
      <c r="H603" s="125"/>
      <c r="I603" s="21" t="s">
        <v>24</v>
      </c>
      <c r="J603" s="352"/>
      <c r="K603" s="352"/>
      <c r="L603" s="352"/>
      <c r="M603" s="352"/>
      <c r="N603" s="352"/>
      <c r="P603" s="229"/>
    </row>
    <row r="604" spans="1:16" s="2" customFormat="1" ht="12" customHeight="1">
      <c r="A604" s="1"/>
      <c r="B604" s="388"/>
      <c r="C604" s="167"/>
      <c r="D604" s="167"/>
      <c r="E604" s="40"/>
      <c r="F604" s="173"/>
      <c r="G604" s="136"/>
      <c r="H604" s="136"/>
      <c r="I604" s="136"/>
      <c r="J604" s="136"/>
      <c r="K604" s="136"/>
      <c r="L604" s="136"/>
      <c r="M604" s="136"/>
      <c r="N604" s="136"/>
      <c r="P604" s="229"/>
    </row>
    <row r="605" spans="1:16" s="2" customFormat="1" ht="24" customHeight="1">
      <c r="A605" s="1"/>
      <c r="B605" s="388"/>
      <c r="C605" s="370" t="s">
        <v>346</v>
      </c>
      <c r="D605" s="370"/>
      <c r="E605" s="40"/>
      <c r="F605" s="136"/>
      <c r="G605" s="136"/>
      <c r="H605" s="136"/>
      <c r="I605" s="136"/>
      <c r="J605" s="136"/>
      <c r="K605" s="136"/>
      <c r="L605" s="136"/>
      <c r="M605" s="136"/>
      <c r="N605" s="136"/>
      <c r="P605" s="229"/>
    </row>
    <row r="606" spans="1:16" s="2" customFormat="1" ht="23.25" customHeight="1" thickBot="1">
      <c r="A606" s="1"/>
      <c r="B606" s="388"/>
      <c r="C606" s="336" t="str">
        <f>Leistungsbild</f>
        <v>Technische Ausrüstung ALG 4, 5, 6 und 7 (ELT) gem. §§ 53 ff HOAI 2021</v>
      </c>
      <c r="D606" s="336"/>
      <c r="E606" s="40"/>
      <c r="F606" s="172"/>
      <c r="G606" s="21"/>
      <c r="H606" s="40"/>
      <c r="I606" s="40"/>
      <c r="J606" s="207" t="s">
        <v>106</v>
      </c>
      <c r="K606" s="40"/>
      <c r="L606" s="40"/>
      <c r="M606" s="40"/>
      <c r="N606" s="113"/>
      <c r="P606" s="229"/>
    </row>
    <row r="607" spans="1:16" s="2" customFormat="1" ht="24" customHeight="1" thickBot="1">
      <c r="A607" s="1"/>
      <c r="B607" s="388"/>
      <c r="C607" s="276"/>
      <c r="D607" s="95" t="s">
        <v>282</v>
      </c>
      <c r="E607" s="40"/>
      <c r="F607" s="125"/>
      <c r="G607" s="21" t="s">
        <v>25</v>
      </c>
      <c r="H607" s="125"/>
      <c r="I607" s="21" t="s">
        <v>24</v>
      </c>
      <c r="J607" s="352"/>
      <c r="K607" s="352"/>
      <c r="L607" s="352"/>
      <c r="M607" s="352"/>
      <c r="N607" s="352"/>
      <c r="P607" s="229"/>
    </row>
    <row r="608" spans="1:16" s="2" customFormat="1" ht="24" customHeight="1">
      <c r="A608" s="1"/>
      <c r="B608" s="203"/>
      <c r="C608" s="167"/>
      <c r="D608" s="167"/>
      <c r="E608" s="40"/>
      <c r="F608" s="40"/>
      <c r="G608" s="40"/>
      <c r="H608" s="40"/>
      <c r="I608" s="40"/>
      <c r="J608" s="40"/>
      <c r="K608" s="40"/>
      <c r="L608" s="40"/>
      <c r="M608" s="40"/>
      <c r="N608" s="113"/>
      <c r="P608" s="252"/>
    </row>
    <row r="609" spans="1:16" s="2" customFormat="1" ht="24" customHeight="1" thickBot="1">
      <c r="A609" s="1"/>
      <c r="B609" s="203"/>
      <c r="C609" s="95"/>
      <c r="D609" s="95"/>
      <c r="E609" s="40"/>
      <c r="F609" s="37"/>
      <c r="G609" s="37"/>
      <c r="H609" s="37"/>
      <c r="I609" s="37"/>
      <c r="J609" s="37"/>
      <c r="K609" s="37"/>
      <c r="L609" s="37"/>
      <c r="M609" s="136"/>
      <c r="N609" s="136"/>
      <c r="P609" s="229"/>
    </row>
    <row r="610" spans="1:16" s="2" customFormat="1" ht="24" customHeight="1" thickBot="1">
      <c r="A610" s="1"/>
      <c r="B610" s="365" t="s">
        <v>259</v>
      </c>
      <c r="C610" s="366" t="s">
        <v>196</v>
      </c>
      <c r="D610" s="366"/>
      <c r="E610" s="40"/>
      <c r="F610" s="125"/>
      <c r="G610" s="21" t="s">
        <v>194</v>
      </c>
      <c r="H610" s="125"/>
      <c r="I610" s="21" t="s">
        <v>197</v>
      </c>
      <c r="J610" s="125"/>
      <c r="K610" s="21" t="s">
        <v>198</v>
      </c>
      <c r="L610" s="125"/>
      <c r="M610" s="21" t="s">
        <v>195</v>
      </c>
      <c r="N610" s="145"/>
      <c r="P610" s="229"/>
    </row>
    <row r="611" spans="1:16" s="2" customFormat="1" ht="10.15" customHeight="1">
      <c r="A611" s="1"/>
      <c r="B611" s="365"/>
      <c r="C611" s="152"/>
      <c r="D611" s="250" t="s">
        <v>240</v>
      </c>
      <c r="E611" s="40"/>
      <c r="F611" s="206"/>
      <c r="G611" s="153"/>
      <c r="H611" s="145"/>
      <c r="I611" s="145"/>
      <c r="J611" s="145"/>
      <c r="K611" s="145"/>
      <c r="L611" s="145"/>
      <c r="M611" s="145"/>
      <c r="N611" s="145"/>
      <c r="P611" s="229"/>
    </row>
    <row r="612" spans="1:16" s="2" customFormat="1" ht="24" customHeight="1" thickBot="1">
      <c r="A612" s="1"/>
      <c r="B612" s="365"/>
      <c r="C612" s="152"/>
      <c r="D612" s="152"/>
      <c r="E612" s="40"/>
      <c r="F612" s="172"/>
      <c r="G612" s="21"/>
      <c r="H612" s="145"/>
      <c r="I612" s="145"/>
      <c r="J612" s="145"/>
      <c r="K612" s="145"/>
      <c r="L612" s="145"/>
      <c r="M612" s="145"/>
      <c r="N612" s="145"/>
      <c r="P612" s="229"/>
    </row>
    <row r="613" spans="1:16" s="2" customFormat="1" ht="24" customHeight="1" thickBot="1">
      <c r="A613" s="1"/>
      <c r="B613" s="365"/>
      <c r="C613" s="367" t="s">
        <v>241</v>
      </c>
      <c r="D613" s="367"/>
      <c r="E613" s="40"/>
      <c r="F613" s="125"/>
      <c r="G613" s="21" t="s">
        <v>194</v>
      </c>
      <c r="H613" s="125"/>
      <c r="I613" s="21" t="s">
        <v>197</v>
      </c>
      <c r="J613" s="125"/>
      <c r="K613" s="21" t="s">
        <v>198</v>
      </c>
      <c r="L613" s="125"/>
      <c r="M613" s="21" t="s">
        <v>195</v>
      </c>
      <c r="N613" s="145"/>
      <c r="P613" s="229"/>
    </row>
    <row r="614" spans="1:16" s="2" customFormat="1" ht="10.15" customHeight="1">
      <c r="A614" s="1"/>
      <c r="B614" s="365"/>
      <c r="C614" s="95"/>
      <c r="D614" s="250" t="s">
        <v>240</v>
      </c>
      <c r="E614" s="40"/>
      <c r="F614" s="206"/>
      <c r="G614" s="153"/>
      <c r="H614" s="145"/>
      <c r="I614" s="145"/>
      <c r="J614" s="145"/>
      <c r="K614" s="145"/>
      <c r="L614" s="145"/>
      <c r="M614" s="145"/>
      <c r="N614" s="145"/>
      <c r="P614" s="229"/>
    </row>
    <row r="615" spans="1:16" s="162" customFormat="1" ht="30" customHeight="1">
      <c r="A615" s="150"/>
      <c r="B615" s="365"/>
      <c r="C615" s="216"/>
      <c r="D615" s="216"/>
      <c r="E615" s="217"/>
      <c r="F615" s="218" t="s">
        <v>106</v>
      </c>
      <c r="G615" s="219"/>
      <c r="H615" s="219"/>
      <c r="I615" s="219"/>
      <c r="J615" s="219"/>
      <c r="K615" s="219"/>
      <c r="L615" s="219"/>
      <c r="M615" s="219"/>
      <c r="N615" s="219"/>
      <c r="P615" s="233"/>
    </row>
    <row r="616" spans="1:16" s="2" customFormat="1" ht="24" customHeight="1" thickBot="1">
      <c r="A616" s="1"/>
      <c r="B616" s="365"/>
      <c r="C616" s="95"/>
      <c r="D616" s="171"/>
      <c r="E616" s="40"/>
      <c r="F616" s="403"/>
      <c r="G616" s="403"/>
      <c r="H616" s="403"/>
      <c r="I616" s="403"/>
      <c r="J616" s="403"/>
      <c r="K616" s="403"/>
      <c r="L616" s="403"/>
      <c r="M616" s="403"/>
      <c r="N616" s="403"/>
      <c r="P616" s="229"/>
    </row>
    <row r="617" spans="1:16" s="2" customFormat="1" ht="24" customHeight="1">
      <c r="A617" s="1"/>
      <c r="B617" s="203"/>
      <c r="C617" s="95"/>
      <c r="D617" s="95"/>
      <c r="E617" s="40"/>
      <c r="F617" s="37"/>
      <c r="G617" s="37"/>
      <c r="H617" s="37"/>
      <c r="I617" s="37"/>
      <c r="J617" s="37"/>
      <c r="K617" s="37"/>
      <c r="L617" s="37"/>
      <c r="M617" s="136"/>
      <c r="N617" s="136"/>
      <c r="P617" s="229"/>
    </row>
    <row r="618" spans="1:16" ht="24" customHeight="1" thickBot="1">
      <c r="B618" s="363" t="s">
        <v>214</v>
      </c>
      <c r="C618" s="370" t="s">
        <v>295</v>
      </c>
      <c r="D618" s="370"/>
      <c r="E618" s="40"/>
      <c r="F618" s="1"/>
      <c r="G618" s="1"/>
      <c r="H618" s="1"/>
      <c r="I618" s="40"/>
      <c r="J618" s="115" t="s">
        <v>18</v>
      </c>
      <c r="K618" s="40"/>
      <c r="L618" s="40"/>
      <c r="M618" s="40"/>
      <c r="N618" s="40"/>
    </row>
    <row r="619" spans="1:16" ht="24" customHeight="1" thickBot="1">
      <c r="B619" s="363"/>
      <c r="C619" s="370"/>
      <c r="D619" s="370"/>
      <c r="E619" s="40"/>
      <c r="F619" s="125"/>
      <c r="G619" s="21" t="s">
        <v>25</v>
      </c>
      <c r="H619" s="125"/>
      <c r="I619" s="21" t="s">
        <v>24</v>
      </c>
      <c r="J619" s="352"/>
      <c r="K619" s="352"/>
      <c r="L619" s="352"/>
      <c r="M619" s="352"/>
      <c r="N619" s="352"/>
    </row>
    <row r="620" spans="1:16" ht="24" customHeight="1">
      <c r="C620" s="40"/>
      <c r="D620" s="48"/>
      <c r="E620" s="40"/>
      <c r="F620" s="126"/>
      <c r="G620" s="21"/>
      <c r="H620" s="40"/>
      <c r="I620" s="1"/>
      <c r="J620" s="1"/>
      <c r="K620" s="1"/>
      <c r="L620" s="1"/>
      <c r="M620" s="1"/>
      <c r="N620" s="1"/>
    </row>
    <row r="621" spans="1:16" ht="24" customHeight="1" thickBot="1">
      <c r="B621" s="363" t="s">
        <v>214</v>
      </c>
      <c r="C621" s="370" t="s">
        <v>220</v>
      </c>
      <c r="D621" s="370"/>
      <c r="E621" s="40"/>
      <c r="F621" s="1"/>
      <c r="G621" s="1"/>
      <c r="H621" s="1"/>
      <c r="I621" s="40"/>
      <c r="J621" s="115" t="s">
        <v>18</v>
      </c>
      <c r="K621" s="40"/>
      <c r="L621" s="40"/>
      <c r="M621" s="40"/>
      <c r="N621" s="40"/>
    </row>
    <row r="622" spans="1:16" ht="24" customHeight="1" thickBot="1">
      <c r="B622" s="363"/>
      <c r="C622" s="370"/>
      <c r="D622" s="370"/>
      <c r="E622" s="40"/>
      <c r="F622" s="125"/>
      <c r="G622" s="21" t="s">
        <v>25</v>
      </c>
      <c r="H622" s="125"/>
      <c r="I622" s="21" t="s">
        <v>24</v>
      </c>
      <c r="J622" s="352"/>
      <c r="K622" s="352"/>
      <c r="L622" s="352"/>
      <c r="M622" s="352"/>
      <c r="N622" s="352"/>
    </row>
    <row r="623" spans="1:16" ht="24" customHeight="1">
      <c r="C623" s="40"/>
      <c r="D623" s="48"/>
      <c r="E623" s="40"/>
      <c r="F623" s="140"/>
      <c r="G623" s="40"/>
      <c r="H623" s="40"/>
      <c r="I623" s="40"/>
      <c r="J623" s="40"/>
      <c r="K623" s="40"/>
      <c r="L623" s="40"/>
      <c r="M623" s="40"/>
      <c r="N623" s="113"/>
    </row>
    <row r="624" spans="1:16" s="2" customFormat="1" ht="24" customHeight="1" thickBot="1">
      <c r="A624" s="1"/>
      <c r="B624" s="369" t="s">
        <v>216</v>
      </c>
      <c r="C624" s="378" t="s">
        <v>347</v>
      </c>
      <c r="D624" s="378"/>
      <c r="E624" s="40"/>
      <c r="F624" s="1"/>
      <c r="G624" s="1"/>
      <c r="H624" s="1"/>
      <c r="I624" s="40"/>
      <c r="J624" s="115" t="s">
        <v>18</v>
      </c>
      <c r="K624" s="40"/>
      <c r="L624" s="40"/>
      <c r="M624" s="40"/>
      <c r="N624" s="40"/>
      <c r="P624" s="229"/>
    </row>
    <row r="625" spans="1:16" s="2" customFormat="1" ht="24" customHeight="1" thickBot="1">
      <c r="A625" s="1"/>
      <c r="B625" s="369"/>
      <c r="C625" s="378"/>
      <c r="D625" s="378"/>
      <c r="E625" s="40"/>
      <c r="F625" s="125"/>
      <c r="G625" s="21" t="s">
        <v>25</v>
      </c>
      <c r="H625" s="125"/>
      <c r="I625" s="21" t="s">
        <v>24</v>
      </c>
      <c r="J625" s="352"/>
      <c r="K625" s="352"/>
      <c r="L625" s="352"/>
      <c r="M625" s="352"/>
      <c r="N625" s="352"/>
      <c r="P625" s="229"/>
    </row>
    <row r="626" spans="1:16" s="2" customFormat="1" ht="24" customHeight="1">
      <c r="A626" s="1"/>
      <c r="B626" s="203"/>
      <c r="C626" s="378"/>
      <c r="D626" s="378"/>
      <c r="E626" s="40"/>
      <c r="F626" s="40"/>
      <c r="G626" s="40"/>
      <c r="H626" s="40"/>
      <c r="I626" s="40"/>
      <c r="J626" s="40"/>
      <c r="K626" s="40"/>
      <c r="L626" s="40"/>
      <c r="M626" s="40"/>
      <c r="N626" s="113"/>
      <c r="P626" s="229"/>
    </row>
    <row r="627" spans="1:16" ht="24" customHeight="1" thickBot="1">
      <c r="B627" s="363" t="s">
        <v>215</v>
      </c>
      <c r="C627" s="370" t="s">
        <v>348</v>
      </c>
      <c r="D627" s="370"/>
      <c r="E627" s="40"/>
      <c r="F627" s="1"/>
      <c r="G627" s="1"/>
      <c r="H627" s="1"/>
      <c r="I627" s="40"/>
      <c r="J627" s="115" t="s">
        <v>109</v>
      </c>
      <c r="K627" s="40"/>
      <c r="L627" s="40"/>
      <c r="M627" s="40"/>
      <c r="N627" s="40"/>
    </row>
    <row r="628" spans="1:16" ht="24" customHeight="1" thickBot="1">
      <c r="B628" s="363"/>
      <c r="C628" s="370"/>
      <c r="D628" s="370"/>
      <c r="E628" s="40"/>
      <c r="F628" s="125"/>
      <c r="G628" s="21" t="s">
        <v>25</v>
      </c>
      <c r="H628" s="125" t="s">
        <v>108</v>
      </c>
      <c r="I628" s="21" t="s">
        <v>24</v>
      </c>
      <c r="J628" s="403"/>
      <c r="K628" s="403"/>
      <c r="L628" s="403"/>
      <c r="M628" s="403"/>
      <c r="N628" s="403"/>
    </row>
    <row r="629" spans="1:16" s="241" customFormat="1" ht="24" customHeight="1">
      <c r="B629" s="315"/>
      <c r="C629" s="314"/>
      <c r="D629" s="313"/>
      <c r="E629" s="314"/>
      <c r="F629" s="316"/>
      <c r="G629" s="314"/>
      <c r="H629" s="314"/>
      <c r="I629" s="314"/>
      <c r="J629" s="314"/>
      <c r="K629" s="314"/>
      <c r="L629" s="314"/>
      <c r="M629" s="314"/>
      <c r="N629" s="317"/>
      <c r="P629" s="312"/>
    </row>
    <row r="630" spans="1:16" ht="24" customHeight="1" thickBot="1">
      <c r="B630" s="363" t="s">
        <v>247</v>
      </c>
      <c r="C630" s="394" t="s">
        <v>350</v>
      </c>
      <c r="D630" s="394"/>
      <c r="E630" s="40"/>
      <c r="F630" s="1"/>
      <c r="G630" s="1"/>
      <c r="H630" s="1"/>
      <c r="I630" s="1"/>
      <c r="J630" s="115" t="s">
        <v>18</v>
      </c>
      <c r="K630" s="40"/>
      <c r="L630" s="40"/>
      <c r="M630" s="40"/>
      <c r="N630" s="40"/>
    </row>
    <row r="631" spans="1:16" ht="24" customHeight="1" thickBot="1">
      <c r="B631" s="363"/>
      <c r="C631" s="394"/>
      <c r="D631" s="394"/>
      <c r="E631" s="40"/>
      <c r="F631" s="125"/>
      <c r="G631" s="21" t="s">
        <v>25</v>
      </c>
      <c r="H631" s="125"/>
      <c r="I631" s="21" t="s">
        <v>24</v>
      </c>
      <c r="J631" s="352"/>
      <c r="K631" s="352"/>
      <c r="L631" s="352"/>
      <c r="M631" s="352"/>
      <c r="N631" s="352"/>
    </row>
    <row r="632" spans="1:16" ht="24" customHeight="1" thickBot="1">
      <c r="B632" s="363"/>
      <c r="C632" s="394"/>
      <c r="D632" s="394"/>
      <c r="E632" s="40"/>
      <c r="F632" s="1"/>
      <c r="G632" s="1"/>
      <c r="H632" s="1"/>
      <c r="I632" s="40"/>
      <c r="J632" s="362"/>
      <c r="K632" s="362"/>
      <c r="L632" s="362"/>
      <c r="M632" s="362"/>
      <c r="N632" s="362"/>
    </row>
    <row r="633" spans="1:16" ht="24" customHeight="1">
      <c r="C633" s="122"/>
      <c r="D633" s="19"/>
      <c r="E633" s="40"/>
      <c r="F633" s="126"/>
      <c r="G633" s="21"/>
      <c r="H633" s="40"/>
      <c r="I633" s="1"/>
      <c r="J633" s="1"/>
      <c r="K633" s="1"/>
      <c r="L633" s="1"/>
      <c r="M633" s="1"/>
      <c r="N633" s="1"/>
    </row>
    <row r="634" spans="1:16" ht="24" customHeight="1" thickBot="1">
      <c r="B634" s="363" t="s">
        <v>248</v>
      </c>
      <c r="C634" s="394" t="s">
        <v>349</v>
      </c>
      <c r="D634" s="394"/>
      <c r="E634" s="40"/>
      <c r="F634" s="1"/>
      <c r="G634" s="1"/>
      <c r="H634" s="1"/>
      <c r="I634" s="40"/>
      <c r="J634" s="115" t="s">
        <v>18</v>
      </c>
      <c r="K634" s="40"/>
      <c r="L634" s="40"/>
      <c r="M634" s="40"/>
      <c r="N634" s="40"/>
    </row>
    <row r="635" spans="1:16" ht="24" customHeight="1" thickBot="1">
      <c r="B635" s="363"/>
      <c r="C635" s="394"/>
      <c r="D635" s="394"/>
      <c r="E635" s="40"/>
      <c r="F635" s="125"/>
      <c r="G635" s="21" t="s">
        <v>25</v>
      </c>
      <c r="H635" s="125"/>
      <c r="I635" s="21" t="s">
        <v>24</v>
      </c>
      <c r="J635" s="352"/>
      <c r="K635" s="352"/>
      <c r="L635" s="352"/>
      <c r="M635" s="352"/>
      <c r="N635" s="352"/>
    </row>
    <row r="636" spans="1:16" ht="24" customHeight="1" thickBot="1">
      <c r="B636" s="363"/>
      <c r="C636" s="394"/>
      <c r="D636" s="394"/>
      <c r="E636" s="40"/>
      <c r="F636" s="1"/>
      <c r="G636" s="1"/>
      <c r="H636" s="1"/>
      <c r="I636" s="40"/>
      <c r="J636" s="362"/>
      <c r="K636" s="362"/>
      <c r="L636" s="362"/>
      <c r="M636" s="362"/>
      <c r="N636" s="362"/>
    </row>
    <row r="637" spans="1:16" ht="24" customHeight="1">
      <c r="C637" s="122"/>
      <c r="D637" s="19"/>
      <c r="E637" s="40"/>
      <c r="F637" s="126"/>
      <c r="G637" s="21"/>
      <c r="H637" s="40"/>
      <c r="I637" s="1"/>
      <c r="J637" s="1"/>
      <c r="K637" s="1"/>
      <c r="L637" s="1"/>
      <c r="M637" s="1"/>
      <c r="N637" s="1"/>
    </row>
    <row r="638" spans="1:16" ht="24" customHeight="1" thickBot="1">
      <c r="B638" s="369" t="s">
        <v>216</v>
      </c>
      <c r="C638" s="370" t="s">
        <v>336</v>
      </c>
      <c r="D638" s="370"/>
      <c r="E638" s="40"/>
      <c r="F638" s="1"/>
      <c r="G638" s="1"/>
      <c r="H638" s="1"/>
      <c r="I638" s="40"/>
      <c r="J638" s="115" t="s">
        <v>18</v>
      </c>
      <c r="K638" s="40"/>
      <c r="L638" s="40"/>
      <c r="M638" s="40"/>
      <c r="N638" s="40"/>
    </row>
    <row r="639" spans="1:16" ht="24" customHeight="1" thickBot="1">
      <c r="A639" s="95"/>
      <c r="B639" s="369"/>
      <c r="C639" s="370"/>
      <c r="D639" s="370"/>
      <c r="E639" s="40"/>
      <c r="F639" s="125"/>
      <c r="G639" s="21" t="s">
        <v>25</v>
      </c>
      <c r="H639" s="125"/>
      <c r="I639" s="21" t="s">
        <v>24</v>
      </c>
      <c r="J639" s="352"/>
      <c r="K639" s="352"/>
      <c r="L639" s="352"/>
      <c r="M639" s="352"/>
      <c r="N639" s="352"/>
    </row>
    <row r="640" spans="1:16" ht="24" customHeight="1">
      <c r="C640" s="122"/>
      <c r="D640" s="19"/>
      <c r="E640" s="40"/>
      <c r="F640" s="126"/>
      <c r="G640" s="21"/>
      <c r="H640" s="40"/>
      <c r="I640" s="1"/>
      <c r="J640" s="1"/>
      <c r="K640" s="1"/>
      <c r="L640" s="1"/>
      <c r="M640" s="1"/>
      <c r="N640" s="1"/>
    </row>
    <row r="641" spans="1:17" ht="30" customHeight="1">
      <c r="B641" s="208"/>
      <c r="C641" s="95"/>
      <c r="D641" s="95"/>
      <c r="E641" s="40"/>
      <c r="F641" s="207" t="s">
        <v>18</v>
      </c>
      <c r="G641" s="1"/>
      <c r="H641" s="1"/>
      <c r="I641" s="40"/>
      <c r="J641" s="37"/>
      <c r="K641" s="37"/>
      <c r="L641" s="37"/>
      <c r="M641" s="37"/>
      <c r="N641" s="37"/>
    </row>
    <row r="642" spans="1:17" ht="24" customHeight="1" thickBot="1">
      <c r="B642" s="208"/>
      <c r="C642" s="95"/>
      <c r="D642" s="95"/>
      <c r="E642" s="40"/>
      <c r="F642" s="410"/>
      <c r="G642" s="410"/>
      <c r="H642" s="410"/>
      <c r="I642" s="410"/>
      <c r="J642" s="410"/>
      <c r="K642" s="410"/>
      <c r="L642" s="410"/>
      <c r="M642" s="410"/>
      <c r="N642" s="410"/>
    </row>
    <row r="643" spans="1:17" ht="24" customHeight="1">
      <c r="C643" s="122"/>
      <c r="D643" s="19"/>
      <c r="E643" s="40"/>
      <c r="F643" s="126"/>
      <c r="G643" s="21"/>
      <c r="H643" s="40"/>
      <c r="I643" s="1"/>
      <c r="J643" s="1"/>
      <c r="K643" s="1"/>
      <c r="L643" s="1"/>
      <c r="M643" s="1"/>
      <c r="N643" s="1"/>
    </row>
    <row r="644" spans="1:17" ht="24" customHeight="1">
      <c r="C644" s="333" t="s">
        <v>88</v>
      </c>
      <c r="D644" s="333"/>
      <c r="E644" s="40"/>
      <c r="F644" s="116"/>
      <c r="G644" s="21"/>
      <c r="H644" s="40"/>
      <c r="I644" s="40"/>
      <c r="J644" s="40"/>
      <c r="K644" s="40"/>
      <c r="L644" s="40"/>
      <c r="M644" s="40"/>
      <c r="N644" s="40"/>
    </row>
    <row r="645" spans="1:17" ht="24" customHeight="1" thickBot="1">
      <c r="C645" s="378" t="s">
        <v>33</v>
      </c>
      <c r="D645" s="378"/>
      <c r="E645" s="40"/>
      <c r="F645" s="410"/>
      <c r="G645" s="410"/>
      <c r="H645" s="410"/>
      <c r="I645" s="410"/>
      <c r="J645" s="410"/>
      <c r="K645" s="410"/>
      <c r="L645" s="410"/>
      <c r="M645" s="410"/>
      <c r="N645" s="410"/>
    </row>
    <row r="646" spans="1:17" s="160" customFormat="1" ht="12" customHeight="1">
      <c r="A646" s="1"/>
      <c r="B646" s="203"/>
      <c r="C646" s="378"/>
      <c r="D646" s="378"/>
      <c r="E646" s="40"/>
      <c r="F646" s="129"/>
      <c r="G646" s="129"/>
      <c r="H646" s="20"/>
      <c r="I646" s="20"/>
      <c r="J646" s="20"/>
      <c r="K646" s="20"/>
      <c r="L646" s="20"/>
      <c r="M646" s="20"/>
      <c r="N646" s="20"/>
      <c r="P646" s="228"/>
      <c r="Q646" s="11"/>
    </row>
    <row r="647" spans="1:17" ht="24" customHeight="1" thickBot="1">
      <c r="C647" s="378" t="s">
        <v>89</v>
      </c>
      <c r="D647" s="378"/>
      <c r="E647" s="40"/>
      <c r="F647" s="361"/>
      <c r="G647" s="361"/>
      <c r="H647" s="361"/>
      <c r="I647" s="361"/>
      <c r="J647" s="361"/>
      <c r="K647" s="361"/>
      <c r="L647" s="361"/>
      <c r="M647" s="361"/>
      <c r="N647" s="361"/>
      <c r="Q647" s="11"/>
    </row>
    <row r="648" spans="1:17" ht="12" customHeight="1">
      <c r="C648" s="378"/>
      <c r="D648" s="378"/>
      <c r="E648" s="40"/>
      <c r="F648" s="129"/>
      <c r="G648" s="129"/>
      <c r="H648" s="20"/>
      <c r="I648" s="20"/>
      <c r="J648" s="20"/>
      <c r="K648" s="20"/>
      <c r="L648" s="20"/>
      <c r="M648" s="20"/>
      <c r="N648" s="20"/>
      <c r="Q648" s="11"/>
    </row>
    <row r="649" spans="1:17" ht="24" customHeight="1" thickBot="1">
      <c r="C649" s="378" t="s">
        <v>7</v>
      </c>
      <c r="D649" s="378"/>
      <c r="E649" s="40"/>
      <c r="F649" s="360"/>
      <c r="G649" s="360"/>
      <c r="H649" s="360"/>
      <c r="I649" s="360"/>
      <c r="J649" s="360"/>
      <c r="K649" s="360"/>
      <c r="L649" s="360"/>
      <c r="M649" s="360"/>
      <c r="N649" s="360"/>
    </row>
    <row r="650" spans="1:17" ht="12" customHeight="1">
      <c r="C650" s="378"/>
      <c r="D650" s="378"/>
      <c r="E650" s="40"/>
      <c r="F650" s="129"/>
      <c r="G650" s="129"/>
      <c r="H650" s="20"/>
      <c r="I650" s="20"/>
      <c r="J650" s="20"/>
      <c r="K650" s="20"/>
      <c r="L650" s="20"/>
      <c r="M650" s="20"/>
      <c r="N650" s="20"/>
    </row>
    <row r="651" spans="1:17" ht="24" customHeight="1" thickBot="1">
      <c r="C651" s="378" t="s">
        <v>2</v>
      </c>
      <c r="D651" s="378"/>
      <c r="E651" s="40"/>
      <c r="F651" s="410"/>
      <c r="G651" s="410"/>
      <c r="H651" s="410"/>
      <c r="I651" s="410"/>
      <c r="J651" s="410"/>
      <c r="K651" s="410"/>
      <c r="L651" s="410"/>
      <c r="M651" s="410"/>
      <c r="N651" s="410"/>
    </row>
    <row r="652" spans="1:17" ht="24" customHeight="1">
      <c r="C652" s="378"/>
      <c r="D652" s="378"/>
      <c r="E652" s="40"/>
      <c r="F652" s="1"/>
      <c r="G652" s="1"/>
      <c r="H652" s="1"/>
      <c r="I652" s="40"/>
      <c r="J652" s="40"/>
      <c r="K652" s="40"/>
      <c r="L652" s="40"/>
      <c r="M652" s="40"/>
      <c r="N652" s="40"/>
    </row>
    <row r="653" spans="1:17" ht="24" customHeight="1">
      <c r="C653" s="336" t="s">
        <v>90</v>
      </c>
      <c r="D653" s="336"/>
      <c r="E653" s="40"/>
      <c r="G653" s="175"/>
      <c r="H653" s="175"/>
      <c r="I653" s="175"/>
      <c r="J653" s="175"/>
      <c r="K653" s="175"/>
      <c r="L653" s="175"/>
      <c r="M653" s="175"/>
      <c r="N653" s="175"/>
    </row>
    <row r="654" spans="1:17" s="2" customFormat="1" ht="24" customHeight="1">
      <c r="A654" s="1"/>
      <c r="B654" s="203"/>
      <c r="C654" s="378" t="s">
        <v>351</v>
      </c>
      <c r="D654" s="378"/>
      <c r="E654" s="40"/>
      <c r="F654" s="404" t="s">
        <v>120</v>
      </c>
      <c r="G654" s="404"/>
      <c r="H654" s="404"/>
      <c r="I654" s="404"/>
      <c r="J654" s="404"/>
      <c r="K654" s="404"/>
      <c r="L654" s="404"/>
      <c r="M654" s="404"/>
      <c r="N654" s="404"/>
      <c r="P654" s="229"/>
    </row>
    <row r="655" spans="1:17" s="2" customFormat="1" ht="24" customHeight="1">
      <c r="A655" s="1"/>
      <c r="B655" s="203"/>
      <c r="C655" s="378"/>
      <c r="D655" s="378"/>
      <c r="E655" s="40"/>
      <c r="F655" s="404"/>
      <c r="G655" s="404"/>
      <c r="H655" s="404"/>
      <c r="I655" s="404"/>
      <c r="J655" s="404"/>
      <c r="K655" s="404"/>
      <c r="L655" s="404"/>
      <c r="M655" s="404"/>
      <c r="N655" s="404"/>
      <c r="P655" s="229"/>
    </row>
    <row r="656" spans="1:17" s="2" customFormat="1" ht="24" customHeight="1">
      <c r="A656" s="1"/>
      <c r="B656" s="203"/>
      <c r="C656" s="378"/>
      <c r="D656" s="378"/>
      <c r="E656" s="40"/>
      <c r="F656" s="404"/>
      <c r="G656" s="404"/>
      <c r="H656" s="404"/>
      <c r="I656" s="404"/>
      <c r="J656" s="404"/>
      <c r="K656" s="404"/>
      <c r="L656" s="404"/>
      <c r="M656" s="404"/>
      <c r="N656" s="404"/>
      <c r="P656" s="229"/>
    </row>
    <row r="657" spans="1:17" s="2" customFormat="1" ht="12" customHeight="1">
      <c r="A657" s="1"/>
      <c r="B657" s="203"/>
      <c r="C657" s="95"/>
      <c r="D657" s="95"/>
      <c r="E657" s="40"/>
      <c r="F657" s="117"/>
      <c r="G657" s="117"/>
      <c r="H657" s="117"/>
      <c r="I657" s="40"/>
      <c r="J657" s="40"/>
      <c r="K657" s="40"/>
      <c r="L657" s="40"/>
      <c r="M657" s="40"/>
      <c r="N657" s="40"/>
      <c r="P657" s="229"/>
    </row>
    <row r="658" spans="1:17" s="2" customFormat="1" ht="24" customHeight="1" thickBot="1">
      <c r="A658" s="1"/>
      <c r="B658" s="203"/>
      <c r="C658" s="457" t="s">
        <v>91</v>
      </c>
      <c r="D658" s="457"/>
      <c r="E658" s="40"/>
      <c r="F658" s="361"/>
      <c r="G658" s="361"/>
      <c r="H658" s="361"/>
      <c r="I658" s="361"/>
      <c r="J658" s="361"/>
      <c r="K658" s="361"/>
      <c r="L658" s="361"/>
      <c r="M658" s="361"/>
      <c r="N658" s="361"/>
      <c r="P658" s="229"/>
    </row>
    <row r="659" spans="1:17" s="2" customFormat="1" ht="12" customHeight="1">
      <c r="A659" s="1"/>
      <c r="B659" s="203"/>
      <c r="C659" s="65"/>
      <c r="D659" s="118"/>
      <c r="E659" s="65"/>
      <c r="F659" s="21"/>
      <c r="G659" s="21"/>
      <c r="H659" s="21"/>
      <c r="I659" s="21"/>
      <c r="J659" s="21"/>
      <c r="K659" s="21"/>
      <c r="L659" s="21"/>
      <c r="M659" s="21"/>
      <c r="N659" s="21"/>
      <c r="P659" s="229"/>
    </row>
    <row r="660" spans="1:17" s="2" customFormat="1" ht="24" customHeight="1" thickBot="1">
      <c r="A660" s="1"/>
      <c r="B660" s="203"/>
      <c r="C660" s="65"/>
      <c r="D660" s="65"/>
      <c r="E660" s="65"/>
      <c r="F660" s="407"/>
      <c r="G660" s="407"/>
      <c r="H660" s="407"/>
      <c r="I660" s="407"/>
      <c r="J660" s="407"/>
      <c r="K660" s="407"/>
      <c r="L660" s="407"/>
      <c r="M660" s="407"/>
      <c r="N660" s="407"/>
      <c r="P660" s="229"/>
    </row>
    <row r="661" spans="1:17" s="2" customFormat="1" ht="12" customHeight="1">
      <c r="A661" s="1"/>
      <c r="B661" s="203"/>
      <c r="C661" s="65"/>
      <c r="D661" s="65"/>
      <c r="E661" s="65"/>
      <c r="F661" s="128"/>
      <c r="G661" s="128"/>
      <c r="H661" s="128"/>
      <c r="I661" s="128"/>
      <c r="J661" s="128"/>
      <c r="K661" s="128"/>
      <c r="L661" s="128"/>
      <c r="M661" s="128"/>
      <c r="N661" s="128"/>
      <c r="P661" s="229"/>
    </row>
    <row r="662" spans="1:17" s="2" customFormat="1" ht="24" customHeight="1" thickBot="1">
      <c r="A662" s="1"/>
      <c r="B662" s="203"/>
      <c r="C662" s="65"/>
      <c r="D662" s="65"/>
      <c r="E662" s="65"/>
      <c r="F662" s="407"/>
      <c r="G662" s="407"/>
      <c r="H662" s="407"/>
      <c r="I662" s="407"/>
      <c r="J662" s="407"/>
      <c r="K662" s="407"/>
      <c r="L662" s="407"/>
      <c r="M662" s="407"/>
      <c r="N662" s="407"/>
      <c r="P662" s="229"/>
    </row>
    <row r="663" spans="1:17" s="2" customFormat="1" ht="12" customHeight="1">
      <c r="A663" s="1"/>
      <c r="B663" s="203"/>
      <c r="C663" s="65"/>
      <c r="D663" s="65"/>
      <c r="E663" s="65"/>
      <c r="F663" s="128"/>
      <c r="G663" s="128"/>
      <c r="H663" s="128"/>
      <c r="I663" s="128"/>
      <c r="J663" s="128"/>
      <c r="K663" s="128"/>
      <c r="L663" s="128"/>
      <c r="M663" s="128"/>
      <c r="N663" s="128"/>
      <c r="P663" s="229"/>
    </row>
    <row r="664" spans="1:17" s="2" customFormat="1" ht="24" customHeight="1" thickBot="1">
      <c r="A664" s="1"/>
      <c r="B664" s="203"/>
      <c r="C664" s="65"/>
      <c r="D664" s="65"/>
      <c r="E664" s="65"/>
      <c r="F664" s="407"/>
      <c r="G664" s="407"/>
      <c r="H664" s="407"/>
      <c r="I664" s="407"/>
      <c r="J664" s="407"/>
      <c r="K664" s="407"/>
      <c r="L664" s="407"/>
      <c r="M664" s="407"/>
      <c r="N664" s="407"/>
      <c r="P664" s="229"/>
    </row>
    <row r="665" spans="1:17" s="2" customFormat="1" ht="12" customHeight="1">
      <c r="A665" s="1"/>
      <c r="B665" s="203"/>
      <c r="C665" s="65"/>
      <c r="D665" s="65"/>
      <c r="E665" s="65"/>
      <c r="F665" s="128"/>
      <c r="G665" s="128"/>
      <c r="H665" s="128"/>
      <c r="I665" s="128"/>
      <c r="J665" s="128"/>
      <c r="K665" s="128"/>
      <c r="L665" s="128"/>
      <c r="M665" s="128"/>
      <c r="N665" s="128"/>
      <c r="P665" s="229"/>
    </row>
    <row r="666" spans="1:17" s="2" customFormat="1" ht="24" customHeight="1" thickBot="1">
      <c r="A666" s="1"/>
      <c r="B666" s="203"/>
      <c r="C666" s="65"/>
      <c r="D666" s="65"/>
      <c r="E666" s="65"/>
      <c r="F666" s="407"/>
      <c r="G666" s="407"/>
      <c r="H666" s="407"/>
      <c r="I666" s="407"/>
      <c r="J666" s="407"/>
      <c r="K666" s="407"/>
      <c r="L666" s="407"/>
      <c r="M666" s="407"/>
      <c r="N666" s="407"/>
      <c r="P666" s="229"/>
    </row>
    <row r="667" spans="1:17" ht="22.5" customHeight="1">
      <c r="B667" s="211"/>
      <c r="C667" s="95"/>
      <c r="D667" s="95"/>
      <c r="E667" s="40"/>
      <c r="F667" s="37"/>
      <c r="G667" s="37"/>
      <c r="H667" s="37"/>
      <c r="I667" s="37"/>
      <c r="J667" s="37"/>
      <c r="K667" s="37"/>
      <c r="L667" s="37"/>
      <c r="M667" s="37"/>
      <c r="N667" s="37"/>
    </row>
    <row r="668" spans="1:17" ht="48" customHeight="1">
      <c r="C668" s="11" t="str">
        <f>CONCATENATE("Teil 4 - Referenzdatenblatt zu Referenz 2 zu 5.1.9. ",IF($P$8="VVmitT","der Bekanntmachung (Referenzbewertung)","der Bekanntmachung (Eignungsprüfung)"))</f>
        <v>Teil 4 - Referenzdatenblatt zu Referenz 2 zu 5.1.9. der Bekanntmachung (Eignungsprüfung)</v>
      </c>
      <c r="D668" s="8"/>
      <c r="E668" s="6"/>
      <c r="F668" s="256"/>
      <c r="G668" s="256"/>
      <c r="H668" s="256"/>
      <c r="I668" s="7"/>
      <c r="J668" s="7"/>
      <c r="K668" s="7"/>
      <c r="L668" s="7"/>
      <c r="M668" s="7"/>
      <c r="N668" s="7"/>
      <c r="Q668" s="11"/>
    </row>
    <row r="669" spans="1:17" ht="24" customHeight="1">
      <c r="C669" s="170" t="s">
        <v>121</v>
      </c>
      <c r="D669" s="8"/>
      <c r="E669" s="6"/>
      <c r="F669" s="415" t="str">
        <f>CONCATENATE("Angaben zum Referenzprojekt gem. Veröffentlichungstext 5.1.9. Kriterium: 
Auflistung und kurze Beschreibung der ",IF($P$8="VVmitT","Auswahlkriterien (Referenzbewertung)","Eignungskriterien"))</f>
        <v>Angaben zum Referenzprojekt gem. Veröffentlichungstext 5.1.9. Kriterium: 
Auflistung und kurze Beschreibung der Eignungskriterien</v>
      </c>
      <c r="G669" s="415"/>
      <c r="H669" s="415"/>
      <c r="I669" s="415"/>
      <c r="J669" s="415"/>
      <c r="K669" s="415"/>
      <c r="L669" s="415"/>
      <c r="M669" s="415"/>
      <c r="N669" s="415"/>
      <c r="Q669" s="11"/>
    </row>
    <row r="670" spans="1:17" ht="24" customHeight="1">
      <c r="B670" s="212" t="s">
        <v>256</v>
      </c>
      <c r="C670" s="169" t="s">
        <v>352</v>
      </c>
      <c r="D670" s="8"/>
      <c r="E670" s="6"/>
      <c r="F670" s="415"/>
      <c r="G670" s="415"/>
      <c r="H670" s="415"/>
      <c r="I670" s="415"/>
      <c r="J670" s="415"/>
      <c r="K670" s="415"/>
      <c r="L670" s="415"/>
      <c r="M670" s="415"/>
      <c r="N670" s="415"/>
      <c r="Q670" s="11"/>
    </row>
    <row r="671" spans="1:17" ht="24" customHeight="1">
      <c r="C671" s="338"/>
      <c r="D671" s="332"/>
      <c r="E671" s="6"/>
      <c r="F671" s="40" t="s">
        <v>42</v>
      </c>
      <c r="G671" s="7"/>
      <c r="H671" s="7"/>
      <c r="I671" s="7"/>
      <c r="J671" s="7"/>
      <c r="K671" s="7"/>
      <c r="L671" s="7"/>
      <c r="M671" s="7"/>
      <c r="N671" s="124"/>
    </row>
    <row r="672" spans="1:17" ht="12" customHeight="1">
      <c r="C672" s="40"/>
      <c r="D672" s="40"/>
      <c r="E672" s="40"/>
      <c r="F672" s="1"/>
      <c r="G672" s="24"/>
      <c r="H672" s="24"/>
      <c r="I672" s="40"/>
      <c r="J672" s="40"/>
      <c r="K672" s="40"/>
      <c r="L672" s="40"/>
      <c r="M672" s="40"/>
      <c r="N672" s="40"/>
    </row>
    <row r="673" spans="1:16" ht="24" customHeight="1" thickBot="1">
      <c r="C673" s="457" t="s">
        <v>81</v>
      </c>
      <c r="D673" s="457"/>
      <c r="E673" s="40"/>
      <c r="F673" s="339"/>
      <c r="G673" s="339"/>
      <c r="H673" s="339"/>
      <c r="I673" s="339"/>
      <c r="J673" s="339"/>
      <c r="K673" s="339"/>
      <c r="L673" s="339"/>
      <c r="M673" s="339"/>
      <c r="N673" s="339"/>
    </row>
    <row r="674" spans="1:16" ht="12" customHeight="1">
      <c r="C674" s="40"/>
      <c r="D674" s="48"/>
      <c r="E674" s="40"/>
      <c r="F674" s="112"/>
      <c r="G674" s="112"/>
      <c r="H674" s="40"/>
      <c r="I674" s="40"/>
      <c r="J674" s="40"/>
      <c r="K674" s="40"/>
      <c r="L674" s="40"/>
      <c r="M674" s="40"/>
      <c r="N674" s="40"/>
    </row>
    <row r="675" spans="1:16" ht="24" customHeight="1" thickBot="1">
      <c r="C675" s="457" t="s">
        <v>82</v>
      </c>
      <c r="D675" s="457"/>
      <c r="E675" s="40"/>
      <c r="F675" s="340"/>
      <c r="G675" s="340"/>
      <c r="H675" s="340"/>
      <c r="I675" s="340"/>
      <c r="J675" s="340"/>
      <c r="K675" s="340"/>
      <c r="L675" s="340"/>
      <c r="M675" s="340"/>
      <c r="N675" s="340"/>
    </row>
    <row r="676" spans="1:16" s="2" customFormat="1" ht="12" customHeight="1">
      <c r="A676" s="1"/>
      <c r="B676" s="203"/>
      <c r="C676" s="141"/>
      <c r="D676" s="48"/>
      <c r="E676" s="40"/>
      <c r="F676" s="112"/>
      <c r="G676" s="112"/>
      <c r="H676" s="40"/>
      <c r="I676" s="40"/>
      <c r="J676" s="40"/>
      <c r="K676" s="40"/>
      <c r="L676" s="40"/>
      <c r="M676" s="40"/>
      <c r="N676" s="40"/>
      <c r="P676" s="229"/>
    </row>
    <row r="677" spans="1:16" s="2" customFormat="1" ht="24" customHeight="1" thickBot="1">
      <c r="A677" s="1"/>
      <c r="B677" s="203"/>
      <c r="C677" s="457" t="s">
        <v>83</v>
      </c>
      <c r="D677" s="457"/>
      <c r="E677" s="40"/>
      <c r="F677" s="339"/>
      <c r="G677" s="339"/>
      <c r="H677" s="339"/>
      <c r="I677" s="339"/>
      <c r="J677" s="339"/>
      <c r="K677" s="339"/>
      <c r="L677" s="339"/>
      <c r="M677" s="339"/>
      <c r="N677" s="339"/>
      <c r="P677" s="229"/>
    </row>
    <row r="678" spans="1:16" s="2" customFormat="1" ht="12" customHeight="1">
      <c r="A678" s="1"/>
      <c r="B678" s="203"/>
      <c r="C678" s="40"/>
      <c r="D678" s="48"/>
      <c r="E678" s="40"/>
      <c r="F678" s="112"/>
      <c r="G678" s="112"/>
      <c r="H678" s="40"/>
      <c r="I678" s="40"/>
      <c r="J678" s="40"/>
      <c r="K678" s="40"/>
      <c r="L678" s="40"/>
      <c r="M678" s="40"/>
      <c r="N678" s="40"/>
      <c r="P678" s="229"/>
    </row>
    <row r="679" spans="1:16" s="2" customFormat="1" ht="24" customHeight="1" thickBot="1">
      <c r="A679" s="1"/>
      <c r="B679" s="203"/>
      <c r="C679" s="370" t="s">
        <v>84</v>
      </c>
      <c r="D679" s="370"/>
      <c r="E679" s="40"/>
      <c r="F679" s="339"/>
      <c r="G679" s="339"/>
      <c r="H679" s="339"/>
      <c r="I679" s="339"/>
      <c r="J679" s="339"/>
      <c r="K679" s="339"/>
      <c r="L679" s="339"/>
      <c r="M679" s="339"/>
      <c r="N679" s="339"/>
      <c r="P679" s="229"/>
    </row>
    <row r="680" spans="1:16" s="2" customFormat="1" ht="12" customHeight="1">
      <c r="A680" s="1"/>
      <c r="B680" s="203"/>
      <c r="C680" s="370"/>
      <c r="D680" s="370"/>
      <c r="E680" s="40"/>
      <c r="F680" s="112"/>
      <c r="G680" s="112"/>
      <c r="H680" s="40"/>
      <c r="I680" s="40"/>
      <c r="J680" s="40"/>
      <c r="K680" s="40"/>
      <c r="L680" s="40"/>
      <c r="M680" s="40"/>
      <c r="N680" s="40"/>
      <c r="P680" s="229"/>
    </row>
    <row r="681" spans="1:16" s="2" customFormat="1" ht="24" customHeight="1" thickBot="1">
      <c r="A681" s="1"/>
      <c r="B681" s="203"/>
      <c r="C681" s="370" t="s">
        <v>85</v>
      </c>
      <c r="D681" s="370"/>
      <c r="E681" s="40"/>
      <c r="F681" s="339"/>
      <c r="G681" s="339"/>
      <c r="H681" s="339"/>
      <c r="I681" s="339"/>
      <c r="J681" s="339"/>
      <c r="K681" s="339"/>
      <c r="L681" s="339"/>
      <c r="M681" s="339"/>
      <c r="N681" s="339"/>
      <c r="P681" s="229"/>
    </row>
    <row r="682" spans="1:16" s="2" customFormat="1" ht="12" customHeight="1">
      <c r="A682" s="1"/>
      <c r="B682" s="203"/>
      <c r="C682" s="370"/>
      <c r="D682" s="370"/>
      <c r="E682" s="40"/>
      <c r="F682" s="112"/>
      <c r="G682" s="112"/>
      <c r="H682" s="40"/>
      <c r="I682" s="40"/>
      <c r="J682" s="40"/>
      <c r="K682" s="40"/>
      <c r="L682" s="40"/>
      <c r="M682" s="40"/>
      <c r="N682" s="40"/>
      <c r="P682" s="229"/>
    </row>
    <row r="683" spans="1:16" s="2" customFormat="1" ht="24" customHeight="1" thickBot="1">
      <c r="A683" s="1"/>
      <c r="B683" s="203"/>
      <c r="C683" s="370" t="s">
        <v>86</v>
      </c>
      <c r="D683" s="370"/>
      <c r="E683" s="40"/>
      <c r="F683" s="339"/>
      <c r="G683" s="339"/>
      <c r="H683" s="339"/>
      <c r="I683" s="339"/>
      <c r="J683" s="339"/>
      <c r="K683" s="339"/>
      <c r="L683" s="339"/>
      <c r="M683" s="339"/>
      <c r="N683" s="339"/>
      <c r="P683" s="229"/>
    </row>
    <row r="684" spans="1:16" s="2" customFormat="1" ht="12" customHeight="1">
      <c r="A684" s="1"/>
      <c r="B684" s="203"/>
      <c r="C684" s="370"/>
      <c r="D684" s="370"/>
      <c r="E684" s="40"/>
      <c r="F684" s="112"/>
      <c r="G684" s="112"/>
      <c r="H684" s="40"/>
      <c r="I684" s="40"/>
      <c r="J684" s="40"/>
      <c r="K684" s="40"/>
      <c r="L684" s="40"/>
      <c r="M684" s="40"/>
      <c r="N684" s="40"/>
      <c r="P684" s="229"/>
    </row>
    <row r="685" spans="1:16" s="2" customFormat="1" ht="24" customHeight="1" thickBot="1">
      <c r="A685" s="1"/>
      <c r="B685" s="203"/>
      <c r="C685" s="370" t="s">
        <v>87</v>
      </c>
      <c r="D685" s="370"/>
      <c r="E685" s="40"/>
      <c r="F685" s="410"/>
      <c r="G685" s="410"/>
      <c r="H685" s="410"/>
      <c r="I685" s="410"/>
      <c r="J685" s="410"/>
      <c r="K685" s="410"/>
      <c r="L685" s="410"/>
      <c r="M685" s="410"/>
      <c r="N685" s="410"/>
      <c r="P685" s="229"/>
    </row>
    <row r="686" spans="1:16" s="2" customFormat="1" ht="12" customHeight="1">
      <c r="A686" s="1"/>
      <c r="B686" s="203"/>
      <c r="C686" s="370"/>
      <c r="D686" s="370"/>
      <c r="E686" s="40"/>
      <c r="F686" s="112"/>
      <c r="G686" s="112"/>
      <c r="H686" s="40"/>
      <c r="I686" s="40"/>
      <c r="J686" s="40"/>
      <c r="K686" s="40"/>
      <c r="L686" s="40"/>
      <c r="M686" s="40"/>
      <c r="N686" s="40"/>
      <c r="P686" s="229"/>
    </row>
    <row r="687" spans="1:16" s="2" customFormat="1" ht="24" customHeight="1" thickBot="1">
      <c r="A687" s="1"/>
      <c r="B687" s="203"/>
      <c r="C687" s="370" t="s">
        <v>101</v>
      </c>
      <c r="D687" s="370"/>
      <c r="E687" s="40"/>
      <c r="F687" s="410"/>
      <c r="G687" s="410"/>
      <c r="H687" s="410"/>
      <c r="I687" s="410"/>
      <c r="J687" s="410"/>
      <c r="K687" s="410"/>
      <c r="L687" s="410"/>
      <c r="M687" s="410"/>
      <c r="N687" s="410"/>
      <c r="P687" s="229"/>
    </row>
    <row r="688" spans="1:16" s="2" customFormat="1" ht="24" customHeight="1">
      <c r="A688" s="1"/>
      <c r="B688" s="203"/>
      <c r="C688" s="370" t="s">
        <v>239</v>
      </c>
      <c r="D688" s="370"/>
      <c r="E688" s="40"/>
      <c r="P688" s="229"/>
    </row>
    <row r="689" spans="1:16" s="2" customFormat="1" ht="24" customHeight="1">
      <c r="A689" s="1"/>
      <c r="B689" s="203"/>
      <c r="C689" s="392"/>
      <c r="D689" s="392"/>
      <c r="E689" s="40"/>
      <c r="F689" s="40"/>
      <c r="G689" s="40"/>
      <c r="H689" s="40"/>
      <c r="I689" s="40"/>
      <c r="J689" s="40"/>
      <c r="K689" s="40"/>
      <c r="L689" s="40"/>
      <c r="M689" s="40"/>
      <c r="N689" s="40"/>
      <c r="P689" s="229"/>
    </row>
    <row r="690" spans="1:16" s="2" customFormat="1" ht="24" customHeight="1" thickBot="1">
      <c r="A690" s="1"/>
      <c r="B690" s="363" t="s">
        <v>213</v>
      </c>
      <c r="C690" s="370" t="s">
        <v>344</v>
      </c>
      <c r="D690" s="370"/>
      <c r="E690" s="40"/>
      <c r="F690" s="481"/>
      <c r="G690" s="481"/>
      <c r="H690" s="481"/>
      <c r="I690" s="481"/>
      <c r="J690" s="40"/>
      <c r="K690" s="115" t="s">
        <v>106</v>
      </c>
      <c r="M690" s="40"/>
      <c r="N690" s="113"/>
      <c r="P690" s="229"/>
    </row>
    <row r="691" spans="1:16" s="2" customFormat="1" ht="12" customHeight="1">
      <c r="A691" s="1"/>
      <c r="B691" s="364"/>
      <c r="C691" s="370"/>
      <c r="D691" s="370"/>
      <c r="E691" s="40"/>
      <c r="F691" s="114"/>
      <c r="G691" s="114"/>
      <c r="H691" s="40"/>
      <c r="I691" s="40"/>
      <c r="J691" s="40"/>
      <c r="L691" s="40"/>
      <c r="M691" s="40"/>
      <c r="N691" s="40"/>
      <c r="P691" s="229"/>
    </row>
    <row r="692" spans="1:16" s="2" customFormat="1" ht="24" customHeight="1" thickBot="1">
      <c r="A692" s="1"/>
      <c r="B692" s="364"/>
      <c r="C692" s="370" t="s">
        <v>345</v>
      </c>
      <c r="D692" s="370"/>
      <c r="E692" s="40"/>
      <c r="F692" s="481"/>
      <c r="G692" s="481"/>
      <c r="H692" s="481"/>
      <c r="I692" s="481"/>
      <c r="J692" s="40"/>
      <c r="K692" s="406"/>
      <c r="L692" s="406"/>
      <c r="M692" s="406"/>
      <c r="N692" s="406"/>
      <c r="P692" s="229"/>
    </row>
    <row r="693" spans="1:16" s="2" customFormat="1" ht="24" customHeight="1">
      <c r="A693" s="1"/>
      <c r="B693" s="203"/>
      <c r="C693" s="370"/>
      <c r="D693" s="370"/>
      <c r="E693" s="40"/>
      <c r="F693" s="114"/>
      <c r="G693" s="114"/>
      <c r="H693" s="40"/>
      <c r="I693" s="40"/>
      <c r="J693" s="40"/>
      <c r="K693" s="40"/>
      <c r="L693" s="40"/>
      <c r="M693" s="40"/>
      <c r="N693" s="40"/>
      <c r="P693" s="229"/>
    </row>
    <row r="694" spans="1:16" s="2" customFormat="1" ht="24" customHeight="1" thickBot="1">
      <c r="A694" s="1"/>
      <c r="B694" s="268" t="s">
        <v>265</v>
      </c>
      <c r="C694" s="51"/>
      <c r="D694" s="167" t="s">
        <v>355</v>
      </c>
      <c r="E694" s="167"/>
      <c r="F694" s="266" t="s">
        <v>267</v>
      </c>
      <c r="G694" s="267"/>
      <c r="H694" s="483"/>
      <c r="I694" s="483"/>
      <c r="J694" s="483"/>
      <c r="K694" s="220"/>
      <c r="L694" s="270" t="s">
        <v>269</v>
      </c>
      <c r="M694" s="460"/>
      <c r="N694" s="460"/>
      <c r="P694" s="229"/>
    </row>
    <row r="695" spans="1:16" s="2" customFormat="1" ht="24" customHeight="1">
      <c r="A695" s="1"/>
      <c r="B695" s="269"/>
      <c r="C695" s="51"/>
      <c r="D695" s="51"/>
      <c r="E695" s="40"/>
      <c r="F695" s="1"/>
      <c r="G695" s="1"/>
      <c r="H695" s="1"/>
      <c r="I695" s="40"/>
      <c r="J695" s="40"/>
      <c r="K695" s="40"/>
      <c r="L695" s="271"/>
      <c r="M695" s="40"/>
      <c r="N695" s="40"/>
      <c r="P695" s="229"/>
    </row>
    <row r="696" spans="1:16" s="2" customFormat="1" ht="24" customHeight="1" thickBot="1">
      <c r="A696" s="1"/>
      <c r="B696" s="269"/>
      <c r="C696" s="51"/>
      <c r="D696" s="51"/>
      <c r="E696" s="40"/>
      <c r="F696" s="266" t="s">
        <v>268</v>
      </c>
      <c r="G696" s="267"/>
      <c r="H696" s="483"/>
      <c r="I696" s="483"/>
      <c r="J696" s="483"/>
      <c r="K696" s="220"/>
      <c r="L696" s="270" t="s">
        <v>266</v>
      </c>
      <c r="M696" s="460"/>
      <c r="N696" s="460"/>
      <c r="P696" s="229"/>
    </row>
    <row r="697" spans="1:16" s="2" customFormat="1" ht="24" customHeight="1">
      <c r="A697" s="1"/>
      <c r="B697" s="269"/>
      <c r="C697" s="51"/>
      <c r="D697" s="51"/>
      <c r="E697" s="40"/>
      <c r="F697" s="1"/>
      <c r="G697" s="1"/>
      <c r="H697" s="1"/>
      <c r="I697" s="40"/>
      <c r="J697" s="40"/>
      <c r="K697" s="40"/>
      <c r="L697" s="271"/>
      <c r="M697" s="40"/>
      <c r="N697" s="40"/>
      <c r="P697" s="229"/>
    </row>
    <row r="698" spans="1:16" s="2" customFormat="1" ht="24" customHeight="1" thickBot="1">
      <c r="A698" s="1"/>
      <c r="B698" s="269"/>
      <c r="C698" s="51"/>
      <c r="D698" s="51"/>
      <c r="E698" s="40"/>
      <c r="F698" s="488" t="s">
        <v>359</v>
      </c>
      <c r="G698" s="267"/>
      <c r="H698" s="368">
        <f>T4_Ref2_Bauvol_440+T4_Ref2_Bauvol_450+H696+M696</f>
        <v>0</v>
      </c>
      <c r="I698" s="368"/>
      <c r="J698" s="368"/>
      <c r="K698" s="220"/>
      <c r="L698" s="318"/>
      <c r="M698" s="489"/>
      <c r="N698" s="489"/>
      <c r="P698" s="229"/>
    </row>
    <row r="699" spans="1:16" s="2" customFormat="1" ht="24" customHeight="1">
      <c r="A699" s="1"/>
      <c r="B699" s="269"/>
      <c r="C699" s="51"/>
      <c r="D699" s="51"/>
      <c r="E699" s="40"/>
      <c r="F699" s="207" t="s">
        <v>106</v>
      </c>
      <c r="G699" s="136"/>
      <c r="H699" s="136"/>
      <c r="I699" s="136"/>
      <c r="J699" s="136"/>
      <c r="K699" s="136"/>
      <c r="L699" s="136"/>
      <c r="M699" s="136"/>
      <c r="N699" s="136"/>
      <c r="P699" s="229"/>
    </row>
    <row r="700" spans="1:16" s="2" customFormat="1" ht="24" customHeight="1" thickBot="1">
      <c r="A700" s="1"/>
      <c r="B700" s="269"/>
      <c r="C700" s="51"/>
      <c r="D700" s="51"/>
      <c r="E700" s="40"/>
      <c r="F700" s="352"/>
      <c r="G700" s="352"/>
      <c r="H700" s="352"/>
      <c r="I700" s="352"/>
      <c r="J700" s="352"/>
      <c r="K700" s="352"/>
      <c r="L700" s="352"/>
      <c r="M700" s="352"/>
      <c r="N700" s="352"/>
      <c r="P700" s="229"/>
    </row>
    <row r="701" spans="1:16" s="2" customFormat="1" ht="24" customHeight="1">
      <c r="A701" s="1"/>
      <c r="B701" s="203"/>
      <c r="C701" s="51"/>
      <c r="D701" s="51"/>
      <c r="E701" s="40"/>
      <c r="G701" s="115"/>
      <c r="H701" s="64"/>
      <c r="I701" s="64"/>
      <c r="J701" s="64"/>
      <c r="K701" s="64"/>
      <c r="L701" s="64"/>
      <c r="M701" s="64"/>
      <c r="N701" s="64"/>
      <c r="O701" s="64"/>
      <c r="P701" s="64"/>
    </row>
    <row r="702" spans="1:16" s="2" customFormat="1" ht="24" customHeight="1">
      <c r="A702" s="1"/>
      <c r="B702" s="388" t="s">
        <v>217</v>
      </c>
      <c r="C702" s="370" t="s">
        <v>346</v>
      </c>
      <c r="D702" s="370"/>
      <c r="E702" s="40"/>
      <c r="G702" s="115"/>
      <c r="H702" s="64"/>
      <c r="I702" s="64"/>
      <c r="L702" s="64"/>
      <c r="M702" s="64"/>
      <c r="N702" s="64"/>
      <c r="P702" s="229"/>
    </row>
    <row r="703" spans="1:16" s="2" customFormat="1" ht="24" customHeight="1" thickBot="1">
      <c r="A703" s="1"/>
      <c r="B703" s="388"/>
      <c r="C703" s="379" t="str">
        <f>Leistungsbild</f>
        <v>Technische Ausrüstung ALG 4, 5, 6 und 7 (ELT) gem. §§ 53 ff HOAI 2021</v>
      </c>
      <c r="D703" s="379"/>
      <c r="E703" s="40"/>
      <c r="G703" s="115"/>
      <c r="H703" s="64"/>
      <c r="I703" s="64"/>
      <c r="J703" s="207" t="s">
        <v>106</v>
      </c>
      <c r="L703" s="64"/>
      <c r="M703" s="64"/>
      <c r="N703" s="64"/>
      <c r="P703" s="229"/>
    </row>
    <row r="704" spans="1:16" s="2" customFormat="1" ht="24" customHeight="1" thickBot="1">
      <c r="A704" s="1"/>
      <c r="B704" s="388"/>
      <c r="C704" s="275"/>
      <c r="D704" s="167" t="s">
        <v>281</v>
      </c>
      <c r="E704" s="40"/>
      <c r="F704" s="125"/>
      <c r="G704" s="21" t="s">
        <v>25</v>
      </c>
      <c r="H704" s="125"/>
      <c r="I704" s="21" t="s">
        <v>24</v>
      </c>
      <c r="J704" s="352"/>
      <c r="K704" s="352"/>
      <c r="L704" s="352"/>
      <c r="M704" s="352"/>
      <c r="N704" s="352"/>
      <c r="P704" s="229"/>
    </row>
    <row r="705" spans="1:17" s="2" customFormat="1" ht="12" customHeight="1">
      <c r="A705" s="1"/>
      <c r="B705" s="388"/>
      <c r="C705" s="167"/>
      <c r="D705" s="167"/>
      <c r="E705" s="40"/>
      <c r="F705" s="173"/>
      <c r="G705" s="136"/>
      <c r="H705" s="136"/>
      <c r="I705" s="136"/>
      <c r="J705" s="136"/>
      <c r="K705" s="136"/>
      <c r="L705" s="136"/>
      <c r="M705" s="136"/>
      <c r="N705" s="136"/>
      <c r="P705" s="229"/>
    </row>
    <row r="706" spans="1:17" s="2" customFormat="1" ht="24" customHeight="1">
      <c r="A706" s="1"/>
      <c r="B706" s="388"/>
      <c r="C706" s="370" t="s">
        <v>346</v>
      </c>
      <c r="D706" s="370"/>
      <c r="E706" s="40"/>
      <c r="F706" s="136"/>
      <c r="G706" s="136"/>
      <c r="H706" s="136"/>
      <c r="I706" s="136"/>
      <c r="J706" s="136"/>
      <c r="K706" s="136"/>
      <c r="L706" s="136"/>
      <c r="M706" s="136"/>
      <c r="N706" s="136"/>
      <c r="P706" s="229"/>
    </row>
    <row r="707" spans="1:17" s="2" customFormat="1" ht="23.25" customHeight="1" thickBot="1">
      <c r="A707" s="1"/>
      <c r="B707" s="388"/>
      <c r="C707" s="336" t="str">
        <f>Leistungsbild</f>
        <v>Technische Ausrüstung ALG 4, 5, 6 und 7 (ELT) gem. §§ 53 ff HOAI 2021</v>
      </c>
      <c r="D707" s="336"/>
      <c r="E707" s="40"/>
      <c r="F707" s="172"/>
      <c r="G707" s="21"/>
      <c r="H707" s="40"/>
      <c r="I707" s="40"/>
      <c r="J707" s="207" t="s">
        <v>106</v>
      </c>
      <c r="K707" s="40"/>
      <c r="L707" s="40"/>
      <c r="M707" s="40"/>
      <c r="N707" s="113"/>
      <c r="P707" s="229"/>
    </row>
    <row r="708" spans="1:17" s="2" customFormat="1" ht="24" customHeight="1" thickBot="1">
      <c r="A708" s="1"/>
      <c r="B708" s="388"/>
      <c r="C708" s="276"/>
      <c r="D708" s="95" t="s">
        <v>282</v>
      </c>
      <c r="E708" s="40"/>
      <c r="F708" s="125"/>
      <c r="G708" s="21" t="s">
        <v>25</v>
      </c>
      <c r="H708" s="125"/>
      <c r="I708" s="21" t="s">
        <v>24</v>
      </c>
      <c r="J708" s="352"/>
      <c r="K708" s="352"/>
      <c r="L708" s="352"/>
      <c r="M708" s="352"/>
      <c r="N708" s="352"/>
      <c r="P708" s="229" t="s">
        <v>221</v>
      </c>
    </row>
    <row r="709" spans="1:17" s="2" customFormat="1" ht="24" customHeight="1" thickBot="1">
      <c r="A709" s="1"/>
      <c r="B709" s="203"/>
      <c r="C709" s="167"/>
      <c r="D709" s="167"/>
      <c r="E709" s="40"/>
      <c r="F709" s="40"/>
      <c r="G709" s="40"/>
      <c r="H709" s="40"/>
      <c r="I709" s="40"/>
      <c r="J709" s="40"/>
      <c r="K709" s="40"/>
      <c r="L709" s="40"/>
      <c r="M709" s="40"/>
      <c r="N709" s="113"/>
      <c r="P709" s="252" t="s">
        <v>245</v>
      </c>
    </row>
    <row r="710" spans="1:17" s="2" customFormat="1" ht="24" customHeight="1" thickBot="1">
      <c r="A710" s="1"/>
      <c r="B710" s="365" t="s">
        <v>259</v>
      </c>
      <c r="C710" s="366" t="s">
        <v>280</v>
      </c>
      <c r="D710" s="366"/>
      <c r="E710" s="40"/>
      <c r="F710" s="125"/>
      <c r="G710" s="21" t="s">
        <v>194</v>
      </c>
      <c r="H710" s="125"/>
      <c r="I710" s="21" t="s">
        <v>197</v>
      </c>
      <c r="J710" s="125"/>
      <c r="K710" s="21" t="s">
        <v>198</v>
      </c>
      <c r="L710" s="125"/>
      <c r="M710" s="21" t="s">
        <v>195</v>
      </c>
      <c r="N710" s="145"/>
      <c r="P710" s="229"/>
    </row>
    <row r="711" spans="1:17" s="2" customFormat="1" ht="10.15" customHeight="1">
      <c r="A711" s="1"/>
      <c r="B711" s="365"/>
      <c r="C711" s="152"/>
      <c r="D711" s="250" t="s">
        <v>240</v>
      </c>
      <c r="E711" s="40"/>
      <c r="F711" s="206"/>
      <c r="G711" s="153"/>
      <c r="H711" s="145"/>
      <c r="I711" s="145"/>
      <c r="J711" s="145"/>
      <c r="K711" s="145"/>
      <c r="L711" s="145"/>
      <c r="M711" s="145"/>
      <c r="N711" s="145"/>
      <c r="P711" s="229"/>
    </row>
    <row r="712" spans="1:17" s="2" customFormat="1" ht="24" customHeight="1" thickBot="1">
      <c r="A712" s="1"/>
      <c r="B712" s="365"/>
      <c r="C712" s="152"/>
      <c r="D712" s="152"/>
      <c r="E712" s="40"/>
      <c r="F712" s="172"/>
      <c r="G712" s="21"/>
      <c r="H712" s="145"/>
      <c r="I712" s="145"/>
      <c r="J712" s="145"/>
      <c r="K712" s="145"/>
      <c r="L712" s="145"/>
      <c r="M712" s="145"/>
      <c r="N712" s="145"/>
      <c r="P712" s="229"/>
    </row>
    <row r="713" spans="1:17" s="2" customFormat="1" ht="24" customHeight="1" thickBot="1">
      <c r="A713" s="1"/>
      <c r="B713" s="365"/>
      <c r="C713" s="367" t="s">
        <v>241</v>
      </c>
      <c r="D713" s="367"/>
      <c r="E713" s="40"/>
      <c r="F713" s="125"/>
      <c r="G713" s="21" t="s">
        <v>194</v>
      </c>
      <c r="H713" s="125"/>
      <c r="I713" s="21" t="s">
        <v>197</v>
      </c>
      <c r="J713" s="125"/>
      <c r="K713" s="21" t="s">
        <v>198</v>
      </c>
      <c r="L713" s="125"/>
      <c r="M713" s="21" t="s">
        <v>195</v>
      </c>
      <c r="N713" s="145"/>
      <c r="P713" s="229"/>
    </row>
    <row r="714" spans="1:17" s="2" customFormat="1" ht="10.15" customHeight="1">
      <c r="A714" s="1"/>
      <c r="B714" s="365"/>
      <c r="C714" s="95"/>
      <c r="D714" s="250" t="s">
        <v>240</v>
      </c>
      <c r="E714" s="40"/>
      <c r="F714" s="206"/>
      <c r="G714" s="153"/>
      <c r="H714" s="145"/>
      <c r="I714" s="145"/>
      <c r="J714" s="145"/>
      <c r="K714" s="145"/>
      <c r="L714" s="145"/>
      <c r="M714" s="145"/>
      <c r="N714" s="145"/>
      <c r="P714" s="229"/>
    </row>
    <row r="715" spans="1:17" s="162" customFormat="1" ht="30" customHeight="1">
      <c r="A715" s="150"/>
      <c r="B715" s="365"/>
      <c r="C715" s="216"/>
      <c r="D715" s="216"/>
      <c r="E715" s="217"/>
      <c r="F715" s="218" t="s">
        <v>106</v>
      </c>
      <c r="G715" s="219"/>
      <c r="H715" s="219"/>
      <c r="I715" s="219"/>
      <c r="J715" s="219"/>
      <c r="K715" s="219"/>
      <c r="L715" s="219"/>
      <c r="M715" s="219"/>
      <c r="N715" s="219"/>
      <c r="P715" s="233"/>
    </row>
    <row r="716" spans="1:17" s="2" customFormat="1" ht="24" customHeight="1" thickBot="1">
      <c r="A716" s="1"/>
      <c r="B716" s="365"/>
      <c r="C716" s="95"/>
      <c r="D716" s="171"/>
      <c r="E716" s="40"/>
      <c r="F716" s="403"/>
      <c r="G716" s="403"/>
      <c r="H716" s="403"/>
      <c r="I716" s="403"/>
      <c r="J716" s="403"/>
      <c r="K716" s="403"/>
      <c r="L716" s="403"/>
      <c r="M716" s="403"/>
      <c r="N716" s="403"/>
      <c r="P716" s="229"/>
    </row>
    <row r="717" spans="1:17" ht="24" customHeight="1" thickBot="1">
      <c r="B717" s="363" t="s">
        <v>214</v>
      </c>
      <c r="C717" s="370" t="s">
        <v>296</v>
      </c>
      <c r="D717" s="370"/>
      <c r="E717" s="40"/>
      <c r="F717" s="1"/>
      <c r="G717" s="1"/>
      <c r="H717" s="1"/>
      <c r="I717" s="40"/>
      <c r="J717" s="115" t="s">
        <v>18</v>
      </c>
      <c r="K717" s="40"/>
      <c r="L717" s="40"/>
      <c r="M717" s="40"/>
      <c r="N717" s="40"/>
      <c r="Q717" s="2"/>
    </row>
    <row r="718" spans="1:17" ht="24" customHeight="1" thickBot="1">
      <c r="B718" s="363"/>
      <c r="C718" s="370"/>
      <c r="D718" s="370"/>
      <c r="E718" s="40"/>
      <c r="F718" s="125"/>
      <c r="G718" s="21" t="s">
        <v>25</v>
      </c>
      <c r="H718" s="125"/>
      <c r="I718" s="21" t="s">
        <v>24</v>
      </c>
      <c r="J718" s="352"/>
      <c r="K718" s="352"/>
      <c r="L718" s="352"/>
      <c r="M718" s="352"/>
      <c r="N718" s="352"/>
      <c r="Q718" s="2"/>
    </row>
    <row r="719" spans="1:17" ht="24" customHeight="1">
      <c r="C719" s="40"/>
      <c r="D719" s="48"/>
      <c r="E719" s="40"/>
      <c r="F719" s="126"/>
      <c r="G719" s="21"/>
      <c r="H719" s="40"/>
      <c r="I719" s="1"/>
      <c r="J719" s="1"/>
      <c r="K719" s="1"/>
      <c r="L719" s="1"/>
      <c r="M719" s="1"/>
      <c r="N719" s="1"/>
      <c r="Q719" s="2"/>
    </row>
    <row r="720" spans="1:17" ht="24" customHeight="1" thickBot="1">
      <c r="B720" s="363" t="s">
        <v>214</v>
      </c>
      <c r="C720" s="370" t="s">
        <v>220</v>
      </c>
      <c r="D720" s="370"/>
      <c r="E720" s="40"/>
      <c r="F720" s="1"/>
      <c r="G720" s="1"/>
      <c r="H720" s="1"/>
      <c r="I720" s="40"/>
      <c r="J720" s="115" t="s">
        <v>18</v>
      </c>
      <c r="K720" s="40"/>
      <c r="L720" s="40"/>
      <c r="M720" s="40"/>
      <c r="N720" s="40"/>
      <c r="Q720" s="2"/>
    </row>
    <row r="721" spans="1:17" ht="24" customHeight="1" thickBot="1">
      <c r="B721" s="363"/>
      <c r="C721" s="370"/>
      <c r="D721" s="370"/>
      <c r="E721" s="40"/>
      <c r="F721" s="125"/>
      <c r="G721" s="21" t="s">
        <v>25</v>
      </c>
      <c r="H721" s="125"/>
      <c r="I721" s="21" t="s">
        <v>24</v>
      </c>
      <c r="J721" s="352"/>
      <c r="K721" s="352"/>
      <c r="L721" s="352"/>
      <c r="M721" s="352"/>
      <c r="N721" s="352"/>
      <c r="Q721" s="2"/>
    </row>
    <row r="722" spans="1:17" ht="24" customHeight="1">
      <c r="C722" s="40"/>
      <c r="D722" s="48"/>
      <c r="E722" s="40"/>
      <c r="F722" s="140"/>
      <c r="G722" s="40"/>
      <c r="H722" s="40"/>
      <c r="I722" s="40"/>
      <c r="J722" s="40"/>
      <c r="K722" s="40"/>
      <c r="L722" s="40"/>
      <c r="M722" s="40"/>
      <c r="N722" s="113"/>
      <c r="Q722" s="2"/>
    </row>
    <row r="723" spans="1:17" s="2" customFormat="1" ht="24" customHeight="1" thickBot="1">
      <c r="A723" s="1"/>
      <c r="B723" s="369" t="s">
        <v>216</v>
      </c>
      <c r="C723" s="378" t="s">
        <v>353</v>
      </c>
      <c r="D723" s="378"/>
      <c r="E723" s="40"/>
      <c r="F723" s="1"/>
      <c r="G723" s="1"/>
      <c r="H723" s="1"/>
      <c r="I723" s="40"/>
      <c r="J723" s="115" t="s">
        <v>18</v>
      </c>
      <c r="K723" s="40"/>
      <c r="L723" s="40"/>
      <c r="M723" s="40"/>
      <c r="N723" s="40"/>
      <c r="P723" s="229"/>
    </row>
    <row r="724" spans="1:17" s="2" customFormat="1" ht="24" customHeight="1" thickBot="1">
      <c r="A724" s="1"/>
      <c r="B724" s="369"/>
      <c r="C724" s="378"/>
      <c r="D724" s="378"/>
      <c r="E724" s="40"/>
      <c r="F724" s="125"/>
      <c r="G724" s="21" t="s">
        <v>25</v>
      </c>
      <c r="H724" s="125"/>
      <c r="I724" s="21" t="s">
        <v>24</v>
      </c>
      <c r="J724" s="352"/>
      <c r="K724" s="352"/>
      <c r="L724" s="352"/>
      <c r="M724" s="352"/>
      <c r="N724" s="352"/>
      <c r="P724" s="229"/>
    </row>
    <row r="725" spans="1:17" s="2" customFormat="1" ht="24" customHeight="1">
      <c r="A725" s="1"/>
      <c r="B725" s="203"/>
      <c r="C725" s="378"/>
      <c r="D725" s="378"/>
      <c r="E725" s="40"/>
      <c r="F725" s="40"/>
      <c r="G725" s="40"/>
      <c r="H725" s="40"/>
      <c r="I725" s="40"/>
      <c r="J725" s="40"/>
      <c r="K725" s="40"/>
      <c r="L725" s="40"/>
      <c r="M725" s="40"/>
      <c r="N725" s="113"/>
      <c r="P725" s="229"/>
    </row>
    <row r="726" spans="1:17" ht="24" customHeight="1" thickBot="1">
      <c r="B726" s="363" t="s">
        <v>215</v>
      </c>
      <c r="C726" s="370" t="s">
        <v>348</v>
      </c>
      <c r="D726" s="370"/>
      <c r="E726" s="40"/>
      <c r="F726" s="1"/>
      <c r="G726" s="1"/>
      <c r="H726" s="1"/>
      <c r="I726" s="40"/>
      <c r="J726" s="115" t="s">
        <v>109</v>
      </c>
      <c r="K726" s="40"/>
      <c r="L726" s="40"/>
      <c r="M726" s="40"/>
      <c r="N726" s="40"/>
    </row>
    <row r="727" spans="1:17" ht="24" customHeight="1" thickBot="1">
      <c r="B727" s="363"/>
      <c r="C727" s="370"/>
      <c r="D727" s="370"/>
      <c r="E727" s="40"/>
      <c r="F727" s="125"/>
      <c r="G727" s="21" t="s">
        <v>25</v>
      </c>
      <c r="H727" s="125" t="s">
        <v>108</v>
      </c>
      <c r="I727" s="21" t="s">
        <v>24</v>
      </c>
      <c r="J727" s="403"/>
      <c r="K727" s="403"/>
      <c r="L727" s="403"/>
      <c r="M727" s="403"/>
      <c r="N727" s="403"/>
    </row>
    <row r="728" spans="1:17" ht="24" customHeight="1">
      <c r="C728" s="40"/>
      <c r="D728" s="48"/>
      <c r="E728" s="40"/>
      <c r="F728" s="140"/>
      <c r="G728" s="40"/>
      <c r="H728" s="40"/>
      <c r="I728" s="40"/>
      <c r="J728" s="40"/>
      <c r="K728" s="40"/>
      <c r="L728" s="40"/>
      <c r="M728" s="40"/>
      <c r="N728" s="113"/>
    </row>
    <row r="729" spans="1:17" ht="24" customHeight="1" thickBot="1">
      <c r="B729" s="363" t="s">
        <v>247</v>
      </c>
      <c r="C729" s="394" t="s">
        <v>350</v>
      </c>
      <c r="D729" s="394"/>
      <c r="E729" s="40"/>
      <c r="F729" s="1"/>
      <c r="G729" s="1"/>
      <c r="H729" s="1"/>
      <c r="I729" s="1"/>
      <c r="J729" s="115" t="s">
        <v>18</v>
      </c>
      <c r="K729" s="40"/>
      <c r="L729" s="40"/>
      <c r="M729" s="40"/>
      <c r="N729" s="40"/>
    </row>
    <row r="730" spans="1:17" ht="24" customHeight="1" thickBot="1">
      <c r="B730" s="363"/>
      <c r="C730" s="394"/>
      <c r="D730" s="394"/>
      <c r="E730" s="40"/>
      <c r="F730" s="125"/>
      <c r="G730" s="21" t="s">
        <v>25</v>
      </c>
      <c r="H730" s="125"/>
      <c r="I730" s="21" t="s">
        <v>24</v>
      </c>
      <c r="J730" s="352"/>
      <c r="K730" s="352"/>
      <c r="L730" s="352"/>
      <c r="M730" s="352"/>
      <c r="N730" s="352"/>
    </row>
    <row r="731" spans="1:17" ht="24" customHeight="1" thickBot="1">
      <c r="B731" s="363"/>
      <c r="C731" s="394"/>
      <c r="D731" s="394"/>
      <c r="E731" s="40"/>
      <c r="F731" s="1"/>
      <c r="G731" s="1"/>
      <c r="H731" s="1"/>
      <c r="I731" s="40"/>
      <c r="J731" s="362"/>
      <c r="K731" s="362"/>
      <c r="L731" s="362"/>
      <c r="M731" s="362"/>
      <c r="N731" s="362"/>
    </row>
    <row r="732" spans="1:17" ht="24" customHeight="1">
      <c r="C732" s="122"/>
      <c r="D732" s="19"/>
      <c r="E732" s="40"/>
      <c r="F732" s="126"/>
      <c r="G732" s="21"/>
      <c r="H732" s="40"/>
      <c r="I732" s="1"/>
      <c r="J732" s="1"/>
      <c r="K732" s="1"/>
      <c r="L732" s="1"/>
      <c r="M732" s="1"/>
      <c r="N732" s="1"/>
    </row>
    <row r="733" spans="1:17" ht="24" customHeight="1" thickBot="1">
      <c r="B733" s="363" t="s">
        <v>248</v>
      </c>
      <c r="C733" s="394" t="s">
        <v>349</v>
      </c>
      <c r="D733" s="394"/>
      <c r="E733" s="40"/>
      <c r="F733" s="1"/>
      <c r="G733" s="1"/>
      <c r="H733" s="1"/>
      <c r="I733" s="40"/>
      <c r="J733" s="115" t="s">
        <v>18</v>
      </c>
      <c r="K733" s="40"/>
      <c r="L733" s="40"/>
      <c r="M733" s="40"/>
      <c r="N733" s="40"/>
    </row>
    <row r="734" spans="1:17" ht="24" customHeight="1" thickBot="1">
      <c r="B734" s="363"/>
      <c r="C734" s="394"/>
      <c r="D734" s="394"/>
      <c r="E734" s="40"/>
      <c r="F734" s="125"/>
      <c r="G734" s="21" t="s">
        <v>25</v>
      </c>
      <c r="H734" s="125"/>
      <c r="I734" s="21" t="s">
        <v>24</v>
      </c>
      <c r="J734" s="352"/>
      <c r="K734" s="352"/>
      <c r="L734" s="352"/>
      <c r="M734" s="352"/>
      <c r="N734" s="352"/>
    </row>
    <row r="735" spans="1:17" ht="24" customHeight="1" thickBot="1">
      <c r="B735" s="363"/>
      <c r="C735" s="394"/>
      <c r="D735" s="394"/>
      <c r="E735" s="40"/>
      <c r="F735" s="1"/>
      <c r="G735" s="1"/>
      <c r="H735" s="1"/>
      <c r="I735" s="40"/>
      <c r="J735" s="362"/>
      <c r="K735" s="362"/>
      <c r="L735" s="362"/>
      <c r="M735" s="362"/>
      <c r="N735" s="362"/>
    </row>
    <row r="736" spans="1:17" ht="24" customHeight="1">
      <c r="C736" s="122"/>
      <c r="D736" s="19"/>
      <c r="E736" s="40"/>
      <c r="F736" s="126"/>
      <c r="G736" s="21"/>
      <c r="H736" s="40"/>
      <c r="I736" s="1"/>
      <c r="J736" s="1"/>
      <c r="K736" s="1"/>
      <c r="L736" s="1"/>
      <c r="M736" s="1"/>
      <c r="N736" s="1"/>
    </row>
    <row r="737" spans="1:17" ht="24" customHeight="1" thickBot="1">
      <c r="B737" s="369" t="s">
        <v>216</v>
      </c>
      <c r="C737" s="370" t="s">
        <v>336</v>
      </c>
      <c r="D737" s="370"/>
      <c r="E737" s="40"/>
      <c r="F737" s="1"/>
      <c r="G737" s="1"/>
      <c r="H737" s="1"/>
      <c r="I737" s="40"/>
      <c r="J737" s="115" t="s">
        <v>18</v>
      </c>
      <c r="K737" s="40"/>
      <c r="L737" s="40"/>
      <c r="M737" s="40"/>
      <c r="N737" s="40"/>
    </row>
    <row r="738" spans="1:17" ht="24" customHeight="1" thickBot="1">
      <c r="A738" s="95"/>
      <c r="B738" s="369"/>
      <c r="C738" s="370"/>
      <c r="D738" s="370"/>
      <c r="E738" s="40"/>
      <c r="F738" s="125"/>
      <c r="G738" s="21" t="s">
        <v>25</v>
      </c>
      <c r="H738" s="125"/>
      <c r="I738" s="21" t="s">
        <v>24</v>
      </c>
      <c r="J738" s="352"/>
      <c r="K738" s="352"/>
      <c r="L738" s="352"/>
      <c r="M738" s="352"/>
      <c r="N738" s="352"/>
    </row>
    <row r="739" spans="1:17" ht="24" customHeight="1">
      <c r="A739" s="40"/>
      <c r="B739" s="1"/>
      <c r="C739" s="40"/>
      <c r="D739" s="48"/>
      <c r="E739" s="40"/>
      <c r="F739" s="126"/>
      <c r="G739" s="21"/>
      <c r="H739" s="40"/>
      <c r="I739" s="1"/>
      <c r="J739" s="1"/>
      <c r="K739" s="1"/>
      <c r="L739" s="1"/>
      <c r="M739" s="1"/>
      <c r="N739" s="1"/>
    </row>
    <row r="740" spans="1:17" ht="24" customHeight="1">
      <c r="C740" s="333" t="s">
        <v>88</v>
      </c>
      <c r="D740" s="333"/>
      <c r="E740" s="40"/>
      <c r="F740" s="116"/>
      <c r="G740" s="21"/>
      <c r="H740" s="40"/>
      <c r="I740" s="40"/>
      <c r="J740" s="40"/>
      <c r="K740" s="40"/>
      <c r="L740" s="40"/>
      <c r="M740" s="40"/>
      <c r="N740" s="40"/>
    </row>
    <row r="741" spans="1:17" ht="24" customHeight="1" thickBot="1">
      <c r="C741" s="378" t="s">
        <v>33</v>
      </c>
      <c r="D741" s="378"/>
      <c r="E741" s="40"/>
      <c r="F741" s="410"/>
      <c r="G741" s="410"/>
      <c r="H741" s="410"/>
      <c r="I741" s="410"/>
      <c r="J741" s="410"/>
      <c r="K741" s="410"/>
      <c r="L741" s="410"/>
      <c r="M741" s="410"/>
      <c r="N741" s="410"/>
    </row>
    <row r="742" spans="1:17" s="160" customFormat="1" ht="12" customHeight="1">
      <c r="A742" s="1"/>
      <c r="B742" s="203"/>
      <c r="C742" s="378"/>
      <c r="D742" s="378"/>
      <c r="E742" s="40"/>
      <c r="F742" s="129"/>
      <c r="G742" s="129"/>
      <c r="H742" s="20"/>
      <c r="I742" s="20"/>
      <c r="J742" s="20"/>
      <c r="K742" s="20"/>
      <c r="L742" s="20"/>
      <c r="M742" s="20"/>
      <c r="N742" s="20"/>
      <c r="P742" s="228"/>
      <c r="Q742" s="11"/>
    </row>
    <row r="743" spans="1:17" ht="24" customHeight="1" thickBot="1">
      <c r="C743" s="378" t="s">
        <v>89</v>
      </c>
      <c r="D743" s="378"/>
      <c r="E743" s="40"/>
      <c r="F743" s="361"/>
      <c r="G743" s="361"/>
      <c r="H743" s="361"/>
      <c r="I743" s="361"/>
      <c r="J743" s="361"/>
      <c r="K743" s="361"/>
      <c r="L743" s="361"/>
      <c r="M743" s="361"/>
      <c r="N743" s="361"/>
      <c r="Q743" s="11"/>
    </row>
    <row r="744" spans="1:17" ht="12" customHeight="1">
      <c r="C744" s="378"/>
      <c r="D744" s="378"/>
      <c r="E744" s="40"/>
      <c r="F744" s="129"/>
      <c r="G744" s="129"/>
      <c r="H744" s="20"/>
      <c r="I744" s="20"/>
      <c r="J744" s="20"/>
      <c r="K744" s="20"/>
      <c r="L744" s="20"/>
      <c r="M744" s="20"/>
      <c r="N744" s="20"/>
      <c r="Q744" s="11"/>
    </row>
    <row r="745" spans="1:17" ht="24" customHeight="1" thickBot="1">
      <c r="C745" s="378" t="s">
        <v>7</v>
      </c>
      <c r="D745" s="378"/>
      <c r="E745" s="40"/>
      <c r="F745" s="360"/>
      <c r="G745" s="360"/>
      <c r="H745" s="360"/>
      <c r="I745" s="360"/>
      <c r="J745" s="360"/>
      <c r="K745" s="360"/>
      <c r="L745" s="360"/>
      <c r="M745" s="360"/>
      <c r="N745" s="360"/>
    </row>
    <row r="746" spans="1:17" ht="12" customHeight="1">
      <c r="C746" s="378"/>
      <c r="D746" s="378"/>
      <c r="E746" s="40"/>
      <c r="F746" s="129"/>
      <c r="G746" s="129"/>
      <c r="H746" s="20"/>
      <c r="I746" s="20"/>
      <c r="J746" s="20"/>
      <c r="K746" s="20"/>
      <c r="L746" s="20"/>
      <c r="M746" s="20"/>
      <c r="N746" s="20"/>
    </row>
    <row r="747" spans="1:17" ht="24" customHeight="1" thickBot="1">
      <c r="C747" s="378" t="s">
        <v>2</v>
      </c>
      <c r="D747" s="378"/>
      <c r="E747" s="40"/>
      <c r="F747" s="410"/>
      <c r="G747" s="410"/>
      <c r="H747" s="410"/>
      <c r="I747" s="410"/>
      <c r="J747" s="410"/>
      <c r="K747" s="410"/>
      <c r="L747" s="410"/>
      <c r="M747" s="410"/>
      <c r="N747" s="410"/>
    </row>
    <row r="748" spans="1:17" ht="24" customHeight="1">
      <c r="C748" s="378"/>
      <c r="D748" s="378"/>
      <c r="E748" s="40"/>
      <c r="F748" s="1"/>
      <c r="G748" s="1"/>
      <c r="H748" s="1"/>
      <c r="I748" s="40"/>
      <c r="J748" s="40"/>
      <c r="K748" s="40"/>
      <c r="L748" s="40"/>
      <c r="M748" s="40"/>
      <c r="N748" s="40"/>
    </row>
    <row r="749" spans="1:17" ht="24" customHeight="1">
      <c r="C749" s="336" t="s">
        <v>90</v>
      </c>
      <c r="D749" s="336"/>
      <c r="E749" s="40"/>
      <c r="G749" s="175"/>
      <c r="H749" s="175"/>
      <c r="I749" s="175"/>
      <c r="J749" s="175"/>
      <c r="K749" s="175"/>
      <c r="L749" s="175"/>
      <c r="M749" s="175"/>
      <c r="N749" s="175"/>
    </row>
    <row r="750" spans="1:17" s="2" customFormat="1" ht="24" customHeight="1">
      <c r="A750" s="1"/>
      <c r="B750" s="203"/>
      <c r="C750" s="378" t="s">
        <v>242</v>
      </c>
      <c r="D750" s="378"/>
      <c r="E750" s="40"/>
      <c r="F750" s="404" t="s">
        <v>283</v>
      </c>
      <c r="G750" s="404"/>
      <c r="H750" s="404"/>
      <c r="I750" s="404"/>
      <c r="J750" s="404"/>
      <c r="K750" s="404"/>
      <c r="L750" s="404"/>
      <c r="M750" s="404"/>
      <c r="N750" s="404"/>
      <c r="P750" s="229"/>
    </row>
    <row r="751" spans="1:17" s="2" customFormat="1" ht="24" customHeight="1">
      <c r="A751" s="1"/>
      <c r="B751" s="203"/>
      <c r="C751" s="378"/>
      <c r="D751" s="378"/>
      <c r="E751" s="40"/>
      <c r="F751" s="404"/>
      <c r="G751" s="404"/>
      <c r="H751" s="404"/>
      <c r="I751" s="404"/>
      <c r="J751" s="404"/>
      <c r="K751" s="404"/>
      <c r="L751" s="404"/>
      <c r="M751" s="404"/>
      <c r="N751" s="404"/>
      <c r="P751" s="229"/>
    </row>
    <row r="752" spans="1:17" s="2" customFormat="1" ht="24" customHeight="1">
      <c r="A752" s="1"/>
      <c r="B752" s="203"/>
      <c r="C752" s="378"/>
      <c r="D752" s="378"/>
      <c r="E752" s="40"/>
      <c r="F752" s="404"/>
      <c r="G752" s="404"/>
      <c r="H752" s="404"/>
      <c r="I752" s="404"/>
      <c r="J752" s="404"/>
      <c r="K752" s="404"/>
      <c r="L752" s="404"/>
      <c r="M752" s="404"/>
      <c r="N752" s="404"/>
      <c r="P752" s="229"/>
    </row>
    <row r="753" spans="1:16" s="2" customFormat="1" ht="12" customHeight="1">
      <c r="A753" s="1"/>
      <c r="B753" s="203"/>
      <c r="C753" s="95"/>
      <c r="D753" s="95"/>
      <c r="E753" s="40"/>
      <c r="F753" s="117"/>
      <c r="G753" s="117"/>
      <c r="H753" s="117"/>
      <c r="I753" s="40"/>
      <c r="J753" s="40"/>
      <c r="K753" s="40"/>
      <c r="L753" s="40"/>
      <c r="M753" s="40"/>
      <c r="N753" s="40"/>
      <c r="P753" s="229"/>
    </row>
    <row r="754" spans="1:16" s="2" customFormat="1" ht="24" customHeight="1" thickBot="1">
      <c r="A754" s="1"/>
      <c r="B754" s="203"/>
      <c r="C754" s="457" t="s">
        <v>91</v>
      </c>
      <c r="D754" s="457"/>
      <c r="E754" s="40"/>
      <c r="F754" s="361"/>
      <c r="G754" s="361"/>
      <c r="H754" s="361"/>
      <c r="I754" s="361"/>
      <c r="J754" s="361"/>
      <c r="K754" s="361"/>
      <c r="L754" s="361"/>
      <c r="M754" s="361"/>
      <c r="N754" s="361"/>
      <c r="P754" s="229"/>
    </row>
    <row r="755" spans="1:16" s="2" customFormat="1" ht="12" customHeight="1">
      <c r="A755" s="1"/>
      <c r="B755" s="203"/>
      <c r="C755" s="65"/>
      <c r="D755" s="118"/>
      <c r="E755" s="65"/>
      <c r="F755" s="21"/>
      <c r="G755" s="21"/>
      <c r="H755" s="21"/>
      <c r="I755" s="21"/>
      <c r="J755" s="21"/>
      <c r="K755" s="21"/>
      <c r="L755" s="21"/>
      <c r="M755" s="21"/>
      <c r="N755" s="21"/>
      <c r="P755" s="229"/>
    </row>
    <row r="756" spans="1:16" s="2" customFormat="1" ht="24" customHeight="1" thickBot="1">
      <c r="A756" s="1"/>
      <c r="B756" s="203"/>
      <c r="C756" s="65"/>
      <c r="D756" s="65"/>
      <c r="E756" s="65"/>
      <c r="F756" s="407"/>
      <c r="G756" s="407"/>
      <c r="H756" s="407"/>
      <c r="I756" s="407"/>
      <c r="J756" s="407"/>
      <c r="K756" s="407"/>
      <c r="L756" s="407"/>
      <c r="M756" s="407"/>
      <c r="N756" s="407"/>
      <c r="P756" s="229"/>
    </row>
    <row r="757" spans="1:16" s="2" customFormat="1" ht="12" customHeight="1">
      <c r="A757" s="1"/>
      <c r="B757" s="203"/>
      <c r="C757" s="65"/>
      <c r="D757" s="65"/>
      <c r="E757" s="65"/>
      <c r="F757" s="128"/>
      <c r="G757" s="128"/>
      <c r="H757" s="128"/>
      <c r="I757" s="128"/>
      <c r="J757" s="128"/>
      <c r="K757" s="128"/>
      <c r="L757" s="128"/>
      <c r="M757" s="128"/>
      <c r="N757" s="128"/>
      <c r="P757" s="229"/>
    </row>
    <row r="758" spans="1:16" s="2" customFormat="1" ht="24" customHeight="1" thickBot="1">
      <c r="A758" s="1"/>
      <c r="B758" s="203"/>
      <c r="C758" s="65"/>
      <c r="D758" s="65"/>
      <c r="E758" s="65"/>
      <c r="F758" s="407"/>
      <c r="G758" s="407"/>
      <c r="H758" s="407"/>
      <c r="I758" s="407"/>
      <c r="J758" s="407"/>
      <c r="K758" s="407"/>
      <c r="L758" s="407"/>
      <c r="M758" s="407"/>
      <c r="N758" s="407"/>
      <c r="P758" s="229"/>
    </row>
    <row r="759" spans="1:16" s="2" customFormat="1" ht="12" customHeight="1">
      <c r="A759" s="1"/>
      <c r="B759" s="203"/>
      <c r="C759" s="65"/>
      <c r="D759" s="65"/>
      <c r="E759" s="65"/>
      <c r="F759" s="128"/>
      <c r="G759" s="128"/>
      <c r="H759" s="128"/>
      <c r="I759" s="128"/>
      <c r="J759" s="128"/>
      <c r="K759" s="128"/>
      <c r="L759" s="128"/>
      <c r="M759" s="128"/>
      <c r="N759" s="128"/>
      <c r="P759" s="229"/>
    </row>
    <row r="760" spans="1:16" s="2" customFormat="1" ht="24" customHeight="1" thickBot="1">
      <c r="A760" s="1"/>
      <c r="B760" s="203"/>
      <c r="C760" s="65"/>
      <c r="D760" s="65"/>
      <c r="E760" s="65"/>
      <c r="F760" s="407"/>
      <c r="G760" s="407"/>
      <c r="H760" s="407"/>
      <c r="I760" s="407"/>
      <c r="J760" s="407"/>
      <c r="K760" s="407"/>
      <c r="L760" s="407"/>
      <c r="M760" s="407"/>
      <c r="N760" s="407"/>
      <c r="P760" s="229"/>
    </row>
    <row r="761" spans="1:16" s="2" customFormat="1" ht="12" customHeight="1">
      <c r="A761" s="1"/>
      <c r="B761" s="203"/>
      <c r="C761" s="65"/>
      <c r="D761" s="65"/>
      <c r="E761" s="65"/>
      <c r="F761" s="128"/>
      <c r="G761" s="128"/>
      <c r="H761" s="128"/>
      <c r="I761" s="128"/>
      <c r="J761" s="128"/>
      <c r="K761" s="128"/>
      <c r="L761" s="128"/>
      <c r="M761" s="128"/>
      <c r="N761" s="128"/>
      <c r="P761" s="229"/>
    </row>
    <row r="762" spans="1:16" s="2" customFormat="1" ht="24" customHeight="1" thickBot="1">
      <c r="A762" s="1"/>
      <c r="B762" s="203"/>
      <c r="C762" s="65"/>
      <c r="D762" s="65"/>
      <c r="E762" s="65"/>
      <c r="F762" s="407"/>
      <c r="G762" s="407"/>
      <c r="H762" s="407"/>
      <c r="I762" s="407"/>
      <c r="J762" s="407"/>
      <c r="K762" s="407"/>
      <c r="L762" s="407"/>
      <c r="M762" s="407"/>
      <c r="N762" s="407"/>
      <c r="P762" s="229"/>
    </row>
    <row r="763" spans="1:16" ht="22.5" customHeight="1">
      <c r="B763" s="211"/>
      <c r="C763" s="95"/>
      <c r="D763" s="95"/>
      <c r="E763" s="40"/>
      <c r="F763" s="37"/>
      <c r="G763" s="37"/>
      <c r="H763" s="37"/>
      <c r="I763" s="37"/>
      <c r="J763" s="37"/>
      <c r="K763" s="37"/>
      <c r="L763" s="37"/>
      <c r="M763" s="37"/>
      <c r="N763" s="37"/>
    </row>
    <row r="764" spans="1:16" ht="48" customHeight="1">
      <c r="B764" s="221"/>
      <c r="C764" s="11" t="str">
        <f>CONCATENATE("Teil 5 - Verzeichnis aller vom ",IF($P$8="VVmitT","Bewerbers / der Bewerbergemeinschaft","Bieters / der Bietergemeinschaft"),"  beigelegten Anlagen")</f>
        <v>Teil 5 - Verzeichnis aller vom Bieters / der Bietergemeinschaft  beigelegten Anlagen</v>
      </c>
      <c r="D764" s="87"/>
      <c r="E764" s="87"/>
      <c r="F764" s="21"/>
      <c r="G764" s="21"/>
      <c r="H764" s="21"/>
      <c r="I764" s="87"/>
      <c r="J764" s="87"/>
      <c r="K764" s="87"/>
      <c r="L764" s="87"/>
      <c r="M764" s="87"/>
      <c r="N764" s="87"/>
      <c r="P764" s="235"/>
    </row>
    <row r="765" spans="1:16" s="159" customFormat="1" ht="30" customHeight="1">
      <c r="B765" s="222"/>
      <c r="C765" s="372" t="s">
        <v>71</v>
      </c>
      <c r="D765" s="372"/>
      <c r="E765" s="372"/>
      <c r="F765" s="372"/>
      <c r="G765" s="372"/>
      <c r="H765" s="372"/>
      <c r="I765" s="372"/>
      <c r="J765" s="372"/>
      <c r="K765" s="372"/>
      <c r="L765" s="372"/>
      <c r="M765" s="372"/>
      <c r="N765" s="372"/>
      <c r="P765" s="236"/>
    </row>
    <row r="766" spans="1:16" s="159" customFormat="1" ht="48" customHeight="1">
      <c r="B766" s="222"/>
      <c r="C766" s="89"/>
      <c r="D766" s="133">
        <v>1</v>
      </c>
      <c r="E766" s="86"/>
      <c r="F766" s="373" t="s">
        <v>96</v>
      </c>
      <c r="G766" s="373"/>
      <c r="H766" s="373"/>
      <c r="I766" s="373"/>
      <c r="J766" s="373"/>
      <c r="K766" s="373"/>
      <c r="L766" s="373"/>
      <c r="M766" s="373"/>
      <c r="N766" s="373"/>
      <c r="P766" s="236"/>
    </row>
    <row r="767" spans="1:16" s="159" customFormat="1" ht="48" customHeight="1">
      <c r="B767" s="222"/>
      <c r="C767" s="90"/>
      <c r="D767" s="133">
        <v>2</v>
      </c>
      <c r="E767" s="85"/>
      <c r="F767" s="374" t="s">
        <v>97</v>
      </c>
      <c r="G767" s="374"/>
      <c r="H767" s="374"/>
      <c r="I767" s="374"/>
      <c r="J767" s="374"/>
      <c r="K767" s="374"/>
      <c r="L767" s="374"/>
      <c r="M767" s="374"/>
      <c r="N767" s="374"/>
      <c r="P767" s="236"/>
    </row>
    <row r="768" spans="1:16" s="176" customFormat="1" ht="47.25" customHeight="1">
      <c r="A768" s="159"/>
      <c r="B768" s="222"/>
      <c r="C768" s="265"/>
      <c r="D768" s="476">
        <v>3</v>
      </c>
      <c r="E768" s="225"/>
      <c r="F768" s="377" t="s">
        <v>297</v>
      </c>
      <c r="G768" s="377"/>
      <c r="H768" s="377"/>
      <c r="I768" s="377"/>
      <c r="J768" s="377"/>
      <c r="K768" s="377"/>
      <c r="L768" s="377"/>
      <c r="M768" s="377"/>
      <c r="N768" s="377"/>
      <c r="P768" s="236"/>
    </row>
    <row r="769" spans="1:18" s="176" customFormat="1" ht="22.5" customHeight="1">
      <c r="A769" s="159"/>
      <c r="B769" s="222"/>
      <c r="C769" s="94"/>
      <c r="D769" s="477"/>
      <c r="E769" s="226"/>
      <c r="F769" s="479" t="str">
        <f>C557</f>
        <v>Nachweis durch Vorlage:</v>
      </c>
      <c r="G769" s="479"/>
      <c r="H769" s="479"/>
      <c r="I769" s="479"/>
      <c r="J769" s="479"/>
      <c r="K769" s="479"/>
      <c r="L769" s="479"/>
      <c r="M769" s="479"/>
      <c r="N769" s="479"/>
      <c r="P769" s="236"/>
    </row>
    <row r="770" spans="1:18" s="176" customFormat="1" ht="68.25" customHeight="1">
      <c r="A770" s="159"/>
      <c r="B770" s="264" t="s">
        <v>193</v>
      </c>
      <c r="C770" s="94"/>
      <c r="D770" s="477"/>
      <c r="E770" s="226"/>
      <c r="F770" s="480" t="str">
        <f>C558</f>
        <v>einer Abschlussurkunde (Diplom, Master, Bachelor o.vgl.), aus der die Fachrichtung und das Abschlussdatum ersichtlich sind.</v>
      </c>
      <c r="G770" s="480"/>
      <c r="H770" s="480"/>
      <c r="I770" s="480"/>
      <c r="J770" s="480"/>
      <c r="K770" s="480"/>
      <c r="L770" s="480"/>
      <c r="M770" s="480"/>
      <c r="N770" s="480"/>
      <c r="P770" s="236"/>
    </row>
    <row r="771" spans="1:18" s="176" customFormat="1" ht="28.5" customHeight="1">
      <c r="A771" s="159"/>
      <c r="B771" s="222"/>
      <c r="C771" s="130"/>
      <c r="D771" s="478"/>
      <c r="E771" s="227"/>
      <c r="F771" s="475" t="s">
        <v>226</v>
      </c>
      <c r="G771" s="475"/>
      <c r="H771" s="475"/>
      <c r="I771" s="475"/>
      <c r="J771" s="475"/>
      <c r="K771" s="475"/>
      <c r="L771" s="475"/>
      <c r="M771" s="475"/>
      <c r="N771" s="475"/>
      <c r="P771" s="236"/>
    </row>
    <row r="772" spans="1:18" s="176" customFormat="1" ht="90" customHeight="1">
      <c r="A772" s="159"/>
      <c r="B772" s="222"/>
      <c r="C772" s="90"/>
      <c r="D772" s="91" t="s">
        <v>55</v>
      </c>
      <c r="E772" s="85"/>
      <c r="F772" s="374" t="s">
        <v>298</v>
      </c>
      <c r="G772" s="374"/>
      <c r="H772" s="374"/>
      <c r="I772" s="374"/>
      <c r="J772" s="374"/>
      <c r="K772" s="374"/>
      <c r="L772" s="374"/>
      <c r="M772" s="374"/>
      <c r="N772" s="374"/>
      <c r="P772" s="236"/>
    </row>
    <row r="773" spans="1:18" s="2" customFormat="1" ht="174.95" customHeight="1">
      <c r="A773" s="1"/>
      <c r="B773" s="221"/>
      <c r="C773" s="90"/>
      <c r="D773" s="133">
        <v>5</v>
      </c>
      <c r="E773" s="85"/>
      <c r="F773" s="374" t="s">
        <v>299</v>
      </c>
      <c r="G773" s="374"/>
      <c r="H773" s="374"/>
      <c r="I773" s="374"/>
      <c r="J773" s="374"/>
      <c r="K773" s="374"/>
      <c r="L773" s="374"/>
      <c r="M773" s="374"/>
      <c r="N773" s="374"/>
      <c r="P773" s="235"/>
    </row>
    <row r="774" spans="1:18" s="2" customFormat="1" ht="174.95" customHeight="1">
      <c r="A774" s="1"/>
      <c r="B774" s="264" t="s">
        <v>166</v>
      </c>
      <c r="C774" s="130"/>
      <c r="D774" s="133">
        <v>6</v>
      </c>
      <c r="E774" s="85"/>
      <c r="F774" s="374" t="s">
        <v>300</v>
      </c>
      <c r="G774" s="374"/>
      <c r="H774" s="374"/>
      <c r="I774" s="374"/>
      <c r="J774" s="374"/>
      <c r="K774" s="374"/>
      <c r="L774" s="374"/>
      <c r="M774" s="374"/>
      <c r="N774" s="374"/>
      <c r="P774" s="235"/>
    </row>
    <row r="775" spans="1:18" s="2" customFormat="1" ht="48" customHeight="1">
      <c r="A775" s="1"/>
      <c r="B775" s="221"/>
      <c r="C775" s="90"/>
      <c r="D775" s="133"/>
      <c r="E775" s="85"/>
      <c r="F775" s="374" t="s">
        <v>56</v>
      </c>
      <c r="G775" s="374"/>
      <c r="H775" s="374"/>
      <c r="I775" s="374"/>
      <c r="J775" s="374"/>
      <c r="K775" s="374"/>
      <c r="L775" s="374"/>
      <c r="M775" s="374"/>
      <c r="N775" s="374"/>
      <c r="P775" s="235"/>
    </row>
    <row r="776" spans="1:18" s="2" customFormat="1" ht="24" customHeight="1">
      <c r="A776" s="1"/>
      <c r="B776" s="221"/>
      <c r="C776" s="375"/>
      <c r="D776" s="134"/>
      <c r="E776" s="55"/>
      <c r="F776" s="101"/>
      <c r="G776" s="101"/>
      <c r="H776" s="101"/>
      <c r="I776" s="101"/>
      <c r="J776" s="101"/>
      <c r="K776" s="101"/>
      <c r="L776" s="101"/>
      <c r="M776" s="101"/>
      <c r="N776" s="101"/>
      <c r="P776" s="235"/>
    </row>
    <row r="777" spans="1:18" s="2" customFormat="1" ht="24" customHeight="1" thickBot="1">
      <c r="A777" s="1"/>
      <c r="B777" s="264" t="s">
        <v>260</v>
      </c>
      <c r="C777" s="376"/>
      <c r="D777" s="311">
        <v>7</v>
      </c>
      <c r="E777" s="92"/>
      <c r="F777" s="358"/>
      <c r="G777" s="358"/>
      <c r="H777" s="358"/>
      <c r="I777" s="358"/>
      <c r="J777" s="358"/>
      <c r="K777" s="358"/>
      <c r="L777" s="358"/>
      <c r="M777" s="358"/>
      <c r="N777" s="358"/>
      <c r="P777" s="235"/>
    </row>
    <row r="778" spans="1:18" s="2" customFormat="1" ht="24" customHeight="1">
      <c r="A778" s="1"/>
      <c r="B778" s="221"/>
      <c r="C778" s="375"/>
      <c r="D778" s="55"/>
      <c r="E778" s="55"/>
      <c r="F778" s="100"/>
      <c r="G778" s="100"/>
      <c r="H778" s="100"/>
      <c r="I778" s="100"/>
      <c r="J778" s="100"/>
      <c r="K778" s="100"/>
      <c r="L778" s="100"/>
      <c r="M778" s="100"/>
      <c r="N778" s="100"/>
      <c r="P778" s="235"/>
    </row>
    <row r="779" spans="1:18" s="2" customFormat="1" ht="24" customHeight="1" thickBot="1">
      <c r="A779" s="1"/>
      <c r="B779" s="264" t="s">
        <v>260</v>
      </c>
      <c r="C779" s="376"/>
      <c r="D779" s="311">
        <v>8</v>
      </c>
      <c r="E779" s="93"/>
      <c r="F779" s="358"/>
      <c r="G779" s="358"/>
      <c r="H779" s="358"/>
      <c r="I779" s="358"/>
      <c r="J779" s="358"/>
      <c r="K779" s="358"/>
      <c r="L779" s="358"/>
      <c r="M779" s="358"/>
      <c r="N779" s="358"/>
      <c r="P779" s="235"/>
    </row>
    <row r="780" spans="1:18" s="2" customFormat="1" ht="24" customHeight="1">
      <c r="A780" s="1"/>
      <c r="B780" s="203"/>
      <c r="C780" s="94"/>
      <c r="D780" s="54"/>
      <c r="E780" s="54"/>
      <c r="F780" s="1"/>
      <c r="G780" s="1"/>
      <c r="H780" s="1"/>
      <c r="I780" s="100"/>
      <c r="J780" s="100"/>
      <c r="K780" s="100"/>
      <c r="L780" s="100"/>
      <c r="M780" s="100"/>
      <c r="N780" s="100"/>
      <c r="P780" s="229"/>
    </row>
    <row r="781" spans="1:18" s="2" customFormat="1" ht="24" customHeight="1">
      <c r="A781" s="1"/>
      <c r="B781" s="203"/>
      <c r="C781" s="40"/>
      <c r="D781" s="40"/>
      <c r="E781" s="40"/>
      <c r="F781" s="100"/>
      <c r="G781" s="100"/>
      <c r="H781" s="100"/>
      <c r="I781" s="40"/>
      <c r="J781" s="40"/>
      <c r="K781" s="40"/>
      <c r="L781" s="40"/>
      <c r="M781" s="40"/>
      <c r="N781" s="40"/>
      <c r="P781" s="229"/>
    </row>
    <row r="782" spans="1:18" s="177" customFormat="1" ht="48" customHeight="1">
      <c r="A782" s="160"/>
      <c r="B782" s="223"/>
      <c r="C782" s="10" t="s">
        <v>122</v>
      </c>
      <c r="D782" s="435" t="s">
        <v>123</v>
      </c>
      <c r="E782" s="435"/>
      <c r="F782" s="435"/>
      <c r="G782" s="435"/>
      <c r="H782" s="435"/>
      <c r="I782" s="435"/>
      <c r="J782" s="435"/>
      <c r="K782" s="435"/>
      <c r="L782" s="435"/>
      <c r="M782" s="435"/>
      <c r="N782" s="435"/>
      <c r="P782" s="234"/>
      <c r="Q782" s="324"/>
      <c r="R782" s="324"/>
    </row>
    <row r="783" spans="1:18" s="2" customFormat="1" ht="24" customHeight="1">
      <c r="A783" s="1"/>
      <c r="B783" s="221"/>
      <c r="D783" s="84"/>
      <c r="E783" s="6"/>
      <c r="F783" s="9"/>
      <c r="G783" s="9"/>
      <c r="H783" s="9"/>
      <c r="I783" s="9"/>
      <c r="J783" s="9"/>
      <c r="K783" s="9"/>
      <c r="L783" s="9"/>
      <c r="M783" s="9"/>
      <c r="N783" s="9"/>
      <c r="P783" s="235"/>
      <c r="Q783" s="324"/>
      <c r="R783" s="324"/>
    </row>
    <row r="784" spans="1:18" s="2" customFormat="1" ht="48" customHeight="1">
      <c r="A784" s="1"/>
      <c r="B784" s="221"/>
      <c r="D784" s="434" t="s">
        <v>79</v>
      </c>
      <c r="E784" s="434"/>
      <c r="F784" s="434"/>
      <c r="G784" s="434"/>
      <c r="H784" s="434"/>
      <c r="I784" s="434"/>
      <c r="J784" s="434"/>
      <c r="K784" s="434"/>
      <c r="L784" s="434"/>
      <c r="M784" s="434"/>
      <c r="N784" s="434"/>
      <c r="P784" s="235"/>
      <c r="Q784" s="324"/>
      <c r="R784" s="324"/>
    </row>
    <row r="785" spans="1:16" s="2" customFormat="1" ht="48" customHeight="1">
      <c r="A785" s="1"/>
      <c r="B785" s="221"/>
      <c r="D785" s="412"/>
      <c r="E785" s="412"/>
      <c r="F785" s="412"/>
      <c r="G785" s="412"/>
      <c r="H785" s="412"/>
      <c r="I785" s="412"/>
      <c r="J785" s="412"/>
      <c r="K785" s="412"/>
      <c r="L785" s="412"/>
      <c r="M785" s="412"/>
      <c r="N785" s="412"/>
      <c r="P785" s="235"/>
    </row>
    <row r="786" spans="1:16" s="2" customFormat="1" ht="24" customHeight="1">
      <c r="A786" s="1"/>
      <c r="B786" s="221"/>
      <c r="D786" s="178"/>
      <c r="E786" s="178"/>
      <c r="F786" s="178"/>
      <c r="G786" s="178"/>
      <c r="H786" s="178"/>
      <c r="I786" s="178"/>
      <c r="J786" s="178"/>
      <c r="K786" s="178"/>
      <c r="L786" s="178"/>
      <c r="M786" s="178"/>
      <c r="N786" s="178"/>
      <c r="P786" s="235"/>
    </row>
    <row r="787" spans="1:16" s="2" customFormat="1" ht="30" customHeight="1">
      <c r="A787" s="1"/>
      <c r="B787" s="221"/>
      <c r="D787" s="436" t="s">
        <v>63</v>
      </c>
      <c r="E787" s="436"/>
      <c r="F787" s="436"/>
      <c r="G787" s="436"/>
      <c r="H787" s="436"/>
      <c r="I787" s="436"/>
      <c r="J787" s="436"/>
      <c r="K787" s="436"/>
      <c r="L787" s="436"/>
      <c r="M787" s="436"/>
      <c r="N787" s="436"/>
      <c r="P787" s="235"/>
    </row>
    <row r="788" spans="1:16" s="2" customFormat="1" ht="24" customHeight="1">
      <c r="A788" s="1"/>
      <c r="B788" s="221"/>
      <c r="D788" s="437" t="str">
        <f>CONCATENATE(IF($P$8="VVmitT","( Von Einzelbewerbern und Bewerbergemeinschaften","( Von Einzelbietern und Bietergemeinschaften"),"  auszufüllen, wenn Leistungen an Unterauftragnehmer vergeben werden sollen.)")</f>
        <v>( Von Einzelbietern und Bietergemeinschaften  auszufüllen, wenn Leistungen an Unterauftragnehmer vergeben werden sollen.)</v>
      </c>
      <c r="E788" s="437"/>
      <c r="F788" s="437"/>
      <c r="G788" s="437"/>
      <c r="H788" s="437"/>
      <c r="I788" s="437"/>
      <c r="J788" s="437"/>
      <c r="K788" s="437"/>
      <c r="L788" s="437"/>
      <c r="M788" s="437"/>
      <c r="N788" s="437"/>
      <c r="P788" s="235"/>
    </row>
    <row r="789" spans="1:16" s="2" customFormat="1" ht="24" customHeight="1">
      <c r="A789" s="1"/>
      <c r="B789" s="221"/>
      <c r="D789" s="88"/>
      <c r="E789" s="32"/>
      <c r="F789" s="83"/>
      <c r="G789" s="83"/>
      <c r="H789" s="83"/>
      <c r="I789" s="32"/>
      <c r="J789" s="32"/>
      <c r="K789" s="32"/>
      <c r="L789" s="32"/>
      <c r="M789" s="32"/>
      <c r="N789" s="32"/>
      <c r="P789" s="235"/>
    </row>
    <row r="790" spans="1:16" s="2" customFormat="1" ht="24" customHeight="1">
      <c r="A790" s="1"/>
      <c r="B790" s="221"/>
      <c r="C790" s="29"/>
      <c r="D790" s="31"/>
      <c r="E790" s="27"/>
      <c r="F790" s="32"/>
      <c r="G790" s="32"/>
      <c r="H790" s="32"/>
      <c r="I790" s="31"/>
      <c r="J790" s="31"/>
      <c r="K790" s="31"/>
      <c r="L790" s="31"/>
      <c r="M790" s="31"/>
      <c r="N790" s="31"/>
      <c r="P790" s="235"/>
    </row>
    <row r="791" spans="1:16" s="2" customFormat="1" ht="24" customHeight="1" thickBot="1">
      <c r="A791" s="1"/>
      <c r="B791" s="221"/>
      <c r="C791" s="32"/>
      <c r="D791" s="34" t="s">
        <v>188</v>
      </c>
      <c r="E791" s="31"/>
      <c r="F791" s="358"/>
      <c r="G791" s="358"/>
      <c r="H791" s="358"/>
      <c r="I791" s="358"/>
      <c r="J791" s="358"/>
      <c r="K791" s="358"/>
      <c r="L791" s="358"/>
      <c r="M791" s="358"/>
      <c r="N791" s="358"/>
      <c r="P791" s="235"/>
    </row>
    <row r="792" spans="1:16" s="2" customFormat="1" ht="24" customHeight="1">
      <c r="A792" s="1"/>
      <c r="B792" s="221"/>
      <c r="C792" s="32"/>
      <c r="D792" s="31"/>
      <c r="E792" s="31"/>
      <c r="F792" s="76"/>
      <c r="G792" s="76"/>
      <c r="H792" s="76"/>
      <c r="I792" s="76"/>
      <c r="J792" s="76"/>
      <c r="K792" s="76"/>
      <c r="L792" s="76"/>
      <c r="M792" s="76"/>
      <c r="N792" s="76"/>
      <c r="P792" s="235"/>
    </row>
    <row r="793" spans="1:16" s="2" customFormat="1" ht="24" customHeight="1">
      <c r="A793" s="1"/>
      <c r="B793" s="221"/>
      <c r="C793" s="29"/>
      <c r="D793" s="29"/>
      <c r="E793" s="27"/>
      <c r="F793" s="73"/>
      <c r="G793" s="21"/>
      <c r="H793" s="31"/>
      <c r="I793" s="31"/>
      <c r="J793" s="31"/>
      <c r="K793" s="31"/>
      <c r="L793" s="31"/>
      <c r="M793" s="31"/>
      <c r="N793" s="31"/>
      <c r="P793" s="235"/>
    </row>
    <row r="794" spans="1:16" s="2" customFormat="1" ht="24" customHeight="1" thickBot="1">
      <c r="A794" s="1"/>
      <c r="B794" s="221"/>
      <c r="C794" s="32"/>
      <c r="D794" s="34" t="s">
        <v>69</v>
      </c>
      <c r="E794" s="31"/>
      <c r="F794" s="358"/>
      <c r="G794" s="358"/>
      <c r="H794" s="358"/>
      <c r="I794" s="358"/>
      <c r="J794" s="358"/>
      <c r="K794" s="358"/>
      <c r="L794" s="358"/>
      <c r="M794" s="358"/>
      <c r="N794" s="358"/>
      <c r="P794" s="235"/>
    </row>
    <row r="795" spans="1:16" s="2" customFormat="1" ht="24" customHeight="1">
      <c r="A795" s="1"/>
      <c r="B795" s="221"/>
      <c r="C795" s="32"/>
      <c r="D795" s="29" t="s">
        <v>68</v>
      </c>
      <c r="E795" s="31"/>
      <c r="F795" s="76"/>
      <c r="G795" s="76"/>
      <c r="H795" s="76"/>
      <c r="I795" s="76"/>
      <c r="J795" s="76"/>
      <c r="K795" s="76"/>
      <c r="L795" s="76"/>
      <c r="M795" s="76"/>
      <c r="N795" s="76"/>
      <c r="P795" s="235"/>
    </row>
    <row r="796" spans="1:16" s="2" customFormat="1" ht="24" customHeight="1">
      <c r="A796" s="1"/>
      <c r="B796" s="221"/>
      <c r="C796" s="29"/>
      <c r="D796" s="21"/>
      <c r="E796" s="21"/>
      <c r="F796" s="21"/>
      <c r="G796" s="21"/>
      <c r="H796" s="21"/>
      <c r="I796" s="21"/>
      <c r="J796" s="21"/>
      <c r="K796" s="21"/>
      <c r="L796" s="21"/>
      <c r="M796" s="21"/>
      <c r="N796" s="21"/>
      <c r="P796" s="235"/>
    </row>
    <row r="797" spans="1:16" s="2" customFormat="1" ht="24" customHeight="1" thickBot="1">
      <c r="A797" s="1"/>
      <c r="B797" s="221"/>
      <c r="C797" s="32"/>
      <c r="D797" s="29" t="s">
        <v>124</v>
      </c>
      <c r="E797" s="31"/>
      <c r="F797" s="358"/>
      <c r="G797" s="358"/>
      <c r="H797" s="358"/>
      <c r="I797" s="358"/>
      <c r="J797" s="358"/>
      <c r="K797" s="358"/>
      <c r="L797" s="358"/>
      <c r="M797" s="358"/>
      <c r="N797" s="358"/>
      <c r="P797" s="235"/>
    </row>
    <row r="798" spans="1:16" s="2" customFormat="1" ht="24" customHeight="1">
      <c r="A798" s="1"/>
      <c r="B798" s="221"/>
      <c r="C798" s="32"/>
      <c r="D798" s="29"/>
      <c r="E798" s="31"/>
      <c r="F798" s="1"/>
      <c r="G798" s="1"/>
      <c r="H798" s="1"/>
      <c r="I798" s="31"/>
      <c r="J798" s="31"/>
      <c r="K798" s="31"/>
      <c r="L798" s="31"/>
      <c r="M798" s="31"/>
      <c r="N798" s="31"/>
      <c r="P798" s="235"/>
    </row>
    <row r="799" spans="1:16" s="2" customFormat="1" ht="24" customHeight="1">
      <c r="A799" s="1"/>
      <c r="B799" s="221"/>
      <c r="C799" s="32"/>
      <c r="D799" s="31"/>
      <c r="E799" s="31"/>
      <c r="F799" s="1"/>
      <c r="G799" s="1"/>
      <c r="H799" s="1"/>
      <c r="I799" s="31"/>
      <c r="J799" s="31"/>
      <c r="K799" s="31"/>
      <c r="L799" s="31"/>
      <c r="M799" s="31"/>
      <c r="N799" s="31"/>
      <c r="P799" s="235"/>
    </row>
    <row r="800" spans="1:16" s="2" customFormat="1" ht="48" customHeight="1">
      <c r="A800" s="1"/>
      <c r="B800" s="221"/>
      <c r="D800" s="371" t="str">
        <f>CONCATENATE("Hiermit verpflichten wir uns, im Auftragsfall für den oben genannten ",IF($P$8="VVmitT","Bewerber ","Bieter "),"als Nachunternehmer die bezeichnete Teilleistung zu erbringen und im erforderlichen Leistungszeitraum das Fachpersonal für die Bearbeitung zur Verfügung zu stellen.")</f>
        <v>Hiermit verpflichten wir uns, im Auftragsfall für den oben genannten Bieter als Nachunternehmer die bezeichnete Teilleistung zu erbringen und im erforderlichen Leistungszeitraum das Fachpersonal für die Bearbeitung zur Verfügung zu stellen.</v>
      </c>
      <c r="E800" s="371"/>
      <c r="F800" s="371"/>
      <c r="G800" s="371"/>
      <c r="H800" s="371"/>
      <c r="I800" s="371"/>
      <c r="J800" s="371"/>
      <c r="K800" s="371"/>
      <c r="L800" s="371"/>
      <c r="M800" s="371"/>
      <c r="N800" s="371"/>
      <c r="P800" s="235"/>
    </row>
    <row r="801" spans="1:16" s="2" customFormat="1" ht="24" customHeight="1">
      <c r="A801" s="1"/>
      <c r="B801" s="221"/>
      <c r="D801" s="179"/>
      <c r="E801" s="27"/>
      <c r="F801" s="31"/>
      <c r="G801" s="1"/>
      <c r="H801" s="1"/>
      <c r="I801" s="1"/>
      <c r="J801" s="1"/>
      <c r="K801" s="1"/>
      <c r="L801" s="1"/>
      <c r="M801" s="1"/>
      <c r="N801" s="1"/>
      <c r="P801" s="235"/>
    </row>
    <row r="802" spans="1:16" s="2" customFormat="1" ht="24" customHeight="1">
      <c r="A802" s="1"/>
      <c r="B802" s="221"/>
      <c r="D802" s="180" t="s">
        <v>70</v>
      </c>
      <c r="E802" s="97"/>
      <c r="F802" s="31"/>
      <c r="G802" s="1"/>
      <c r="H802" s="1"/>
      <c r="I802" s="98"/>
      <c r="J802" s="98"/>
      <c r="K802" s="98"/>
      <c r="L802" s="98"/>
      <c r="M802" s="98"/>
      <c r="N802" s="98"/>
      <c r="P802" s="235"/>
    </row>
    <row r="803" spans="1:16" s="2" customFormat="1" ht="48" customHeight="1">
      <c r="A803" s="1"/>
      <c r="B803" s="221"/>
      <c r="D803" s="371" t="s">
        <v>219</v>
      </c>
      <c r="E803" s="371"/>
      <c r="F803" s="371"/>
      <c r="G803" s="371"/>
      <c r="H803" s="371"/>
      <c r="I803" s="371"/>
      <c r="J803" s="371"/>
      <c r="K803" s="371"/>
      <c r="L803" s="371"/>
      <c r="M803" s="371"/>
      <c r="N803" s="371"/>
      <c r="P803" s="235"/>
    </row>
    <row r="804" spans="1:16" s="2" customFormat="1" ht="48" customHeight="1">
      <c r="A804" s="1"/>
      <c r="B804" s="221"/>
      <c r="D804" s="371" t="str">
        <f>CONCATENATE("Bei Abgabe unzutreffender Erklärungen kann der ",IF($P$8="VVmitT","Bewerber ","Bieter "),"gem. § 124 Abs. 1 Nr. 8 GWB von der Teilnahme ausgeschlossen werden.")</f>
        <v>Bei Abgabe unzutreffender Erklärungen kann der Bieter gem. § 124 Abs. 1 Nr. 8 GWB von der Teilnahme ausgeschlossen werden.</v>
      </c>
      <c r="E804" s="371"/>
      <c r="F804" s="371"/>
      <c r="G804" s="371"/>
      <c r="H804" s="371"/>
      <c r="I804" s="371"/>
      <c r="J804" s="371"/>
      <c r="K804" s="371"/>
      <c r="L804" s="371"/>
      <c r="M804" s="371"/>
      <c r="N804" s="371"/>
      <c r="P804" s="235"/>
    </row>
    <row r="805" spans="1:16" ht="24" customHeight="1">
      <c r="B805" s="221"/>
      <c r="C805" s="32"/>
      <c r="D805" s="32"/>
      <c r="E805" s="32"/>
      <c r="F805" s="32"/>
      <c r="G805" s="32"/>
      <c r="H805" s="32"/>
      <c r="I805" s="32"/>
      <c r="J805" s="32"/>
      <c r="K805" s="32"/>
      <c r="L805" s="32"/>
      <c r="M805" s="32"/>
      <c r="N805" s="32"/>
      <c r="P805" s="235"/>
    </row>
    <row r="806" spans="1:16" ht="24" customHeight="1">
      <c r="B806" s="221"/>
      <c r="C806" s="32"/>
      <c r="D806" s="32"/>
      <c r="E806" s="32"/>
      <c r="F806" s="32"/>
      <c r="G806" s="32"/>
      <c r="H806" s="32"/>
      <c r="I806" s="32"/>
      <c r="J806" s="32"/>
      <c r="K806" s="32"/>
      <c r="L806" s="32"/>
      <c r="M806" s="32"/>
      <c r="N806" s="32"/>
      <c r="P806" s="235"/>
    </row>
    <row r="807" spans="1:16" ht="24" customHeight="1">
      <c r="B807" s="221"/>
      <c r="C807" s="32"/>
      <c r="D807" s="32"/>
      <c r="E807" s="32"/>
      <c r="F807" s="32"/>
      <c r="G807" s="32"/>
      <c r="H807" s="32"/>
      <c r="I807" s="32"/>
      <c r="J807" s="32"/>
      <c r="K807" s="32"/>
      <c r="L807" s="32"/>
      <c r="M807" s="32"/>
      <c r="N807" s="32"/>
      <c r="P807" s="235"/>
    </row>
    <row r="808" spans="1:16" ht="24" customHeight="1">
      <c r="B808" s="221"/>
      <c r="C808" s="32"/>
      <c r="D808" s="32"/>
      <c r="E808" s="32"/>
      <c r="F808" s="32"/>
      <c r="G808" s="40"/>
      <c r="H808" s="69"/>
      <c r="I808" s="69"/>
      <c r="J808" s="69"/>
      <c r="K808" s="69"/>
      <c r="L808" s="69"/>
      <c r="M808" s="69"/>
      <c r="N808" s="69"/>
      <c r="P808" s="235"/>
    </row>
    <row r="809" spans="1:16" ht="24" customHeight="1" thickBot="1">
      <c r="B809" s="221"/>
      <c r="C809" s="32"/>
      <c r="D809" s="174"/>
      <c r="E809" s="97"/>
      <c r="F809" s="432"/>
      <c r="G809" s="432"/>
      <c r="H809" s="432"/>
      <c r="I809" s="432"/>
      <c r="J809" s="432"/>
      <c r="K809" s="432"/>
      <c r="L809" s="432"/>
      <c r="M809" s="432"/>
      <c r="N809" s="432"/>
      <c r="P809" s="235"/>
    </row>
    <row r="810" spans="1:16" ht="24" customHeight="1">
      <c r="B810" s="221"/>
      <c r="C810" s="32"/>
      <c r="D810" s="70" t="s">
        <v>54</v>
      </c>
      <c r="E810" s="60"/>
      <c r="F810" s="397" t="s">
        <v>225</v>
      </c>
      <c r="G810" s="397"/>
      <c r="H810" s="397"/>
      <c r="I810" s="397"/>
      <c r="J810" s="397"/>
      <c r="K810" s="397"/>
      <c r="L810" s="397"/>
      <c r="M810" s="397"/>
      <c r="N810" s="397"/>
      <c r="P810" s="235"/>
    </row>
    <row r="811" spans="1:16" s="2" customFormat="1" ht="24" customHeight="1">
      <c r="A811" s="1"/>
      <c r="B811" s="221"/>
      <c r="D811" s="179"/>
      <c r="E811" s="97"/>
      <c r="F811" s="359"/>
      <c r="G811" s="359"/>
      <c r="H811" s="359"/>
      <c r="I811" s="359"/>
      <c r="J811" s="359"/>
      <c r="K811" s="359"/>
      <c r="L811" s="359"/>
      <c r="M811" s="359"/>
      <c r="N811" s="359"/>
      <c r="P811" s="235"/>
    </row>
    <row r="812" spans="1:16" s="2" customFormat="1" ht="24" customHeight="1">
      <c r="A812" s="1"/>
      <c r="B812" s="221"/>
      <c r="D812" s="179"/>
      <c r="E812" s="97"/>
      <c r="F812" s="37"/>
      <c r="G812" s="37"/>
      <c r="H812" s="37"/>
      <c r="I812" s="37"/>
      <c r="J812" s="37"/>
      <c r="K812" s="37"/>
      <c r="L812" s="37"/>
      <c r="M812" s="37"/>
      <c r="N812" s="37"/>
      <c r="P812" s="235"/>
    </row>
    <row r="813" spans="1:16" s="2" customFormat="1" ht="24" customHeight="1">
      <c r="A813" s="1"/>
      <c r="B813" s="221"/>
      <c r="C813" s="88"/>
      <c r="D813" s="32"/>
      <c r="E813" s="31"/>
      <c r="F813" s="98"/>
      <c r="G813" s="98"/>
      <c r="H813" s="98"/>
      <c r="I813" s="98"/>
      <c r="J813" s="98"/>
      <c r="K813" s="98"/>
      <c r="L813" s="98"/>
      <c r="M813" s="98"/>
      <c r="N813" s="98"/>
      <c r="P813" s="235"/>
    </row>
    <row r="814" spans="1:16" s="2" customFormat="1" ht="24" customHeight="1" thickBot="1">
      <c r="A814" s="1"/>
      <c r="B814" s="221"/>
      <c r="C814" s="32"/>
      <c r="D814" s="131" t="s">
        <v>125</v>
      </c>
      <c r="E814" s="111"/>
      <c r="F814" s="358"/>
      <c r="G814" s="358"/>
      <c r="H814" s="358"/>
      <c r="I814" s="358"/>
      <c r="J814" s="358"/>
      <c r="K814" s="358"/>
      <c r="L814" s="358"/>
      <c r="M814" s="358"/>
      <c r="N814" s="358"/>
      <c r="P814" s="235"/>
    </row>
    <row r="815" spans="1:16" s="2" customFormat="1" ht="24" customHeight="1">
      <c r="A815" s="1"/>
      <c r="B815" s="221"/>
      <c r="C815" s="88"/>
      <c r="D815" s="32"/>
      <c r="E815" s="97"/>
      <c r="F815" s="397" t="s">
        <v>126</v>
      </c>
      <c r="G815" s="397"/>
      <c r="H815" s="397"/>
      <c r="I815" s="397"/>
      <c r="J815" s="397"/>
      <c r="K815" s="397"/>
      <c r="L815" s="397"/>
      <c r="M815" s="397"/>
      <c r="N815" s="397"/>
      <c r="P815" s="235"/>
    </row>
    <row r="816" spans="1:16" ht="24" customHeight="1">
      <c r="B816" s="221"/>
      <c r="C816" s="32"/>
      <c r="D816" s="32"/>
      <c r="E816" s="97"/>
      <c r="F816" s="359"/>
      <c r="G816" s="359"/>
      <c r="H816" s="359"/>
      <c r="I816" s="359"/>
      <c r="J816" s="359"/>
      <c r="K816" s="359"/>
      <c r="L816" s="359"/>
      <c r="M816" s="359"/>
      <c r="N816" s="359"/>
      <c r="P816" s="235"/>
    </row>
    <row r="817" spans="1:16" s="160" customFormat="1" ht="48" customHeight="1">
      <c r="B817" s="223"/>
      <c r="C817" s="10" t="s">
        <v>127</v>
      </c>
      <c r="D817" s="433" t="s">
        <v>128</v>
      </c>
      <c r="E817" s="433"/>
      <c r="F817" s="433"/>
      <c r="G817" s="433"/>
      <c r="H817" s="433"/>
      <c r="I817" s="433"/>
      <c r="J817" s="433"/>
      <c r="K817" s="433"/>
      <c r="L817" s="433"/>
      <c r="M817" s="433"/>
      <c r="N817" s="433"/>
      <c r="P817" s="234"/>
    </row>
    <row r="818" spans="1:16" s="2" customFormat="1" ht="24" customHeight="1">
      <c r="A818" s="1"/>
      <c r="B818" s="221"/>
      <c r="D818" s="84"/>
      <c r="E818" s="6"/>
      <c r="F818" s="9"/>
      <c r="G818" s="9"/>
      <c r="H818" s="9"/>
      <c r="I818" s="9"/>
      <c r="J818" s="9"/>
      <c r="K818" s="9"/>
      <c r="L818" s="9"/>
      <c r="M818" s="9"/>
      <c r="N818" s="9"/>
      <c r="P818" s="235"/>
    </row>
    <row r="819" spans="1:16" s="2" customFormat="1" ht="48" customHeight="1">
      <c r="A819" s="1"/>
      <c r="B819" s="221"/>
      <c r="D819" s="434" t="s">
        <v>129</v>
      </c>
      <c r="E819" s="434"/>
      <c r="F819" s="434"/>
      <c r="G819" s="434"/>
      <c r="H819" s="434"/>
      <c r="I819" s="434"/>
      <c r="J819" s="434"/>
      <c r="K819" s="434"/>
      <c r="L819" s="434"/>
      <c r="M819" s="434"/>
      <c r="N819" s="434"/>
      <c r="P819" s="235"/>
    </row>
    <row r="820" spans="1:16" s="2" customFormat="1" ht="48" customHeight="1">
      <c r="A820" s="1"/>
      <c r="B820" s="221"/>
      <c r="D820" s="412" t="s">
        <v>107</v>
      </c>
      <c r="E820" s="412"/>
      <c r="F820" s="412"/>
      <c r="G820" s="412"/>
      <c r="H820" s="412"/>
      <c r="I820" s="412"/>
      <c r="J820" s="412"/>
      <c r="K820" s="412"/>
      <c r="L820" s="412"/>
      <c r="M820" s="412"/>
      <c r="N820" s="412"/>
      <c r="P820" s="235"/>
    </row>
    <row r="821" spans="1:16" s="2" customFormat="1" ht="24" customHeight="1">
      <c r="A821" s="1"/>
      <c r="B821" s="221"/>
      <c r="D821" s="178"/>
      <c r="E821" s="178"/>
      <c r="F821" s="178"/>
      <c r="G821" s="178"/>
      <c r="H821" s="178"/>
      <c r="I821" s="178"/>
      <c r="J821" s="178"/>
      <c r="K821" s="178"/>
      <c r="L821" s="178"/>
      <c r="M821" s="178"/>
      <c r="N821" s="178"/>
      <c r="P821" s="235"/>
    </row>
    <row r="822" spans="1:16" s="181" customFormat="1" ht="54.95" customHeight="1">
      <c r="B822" s="224"/>
      <c r="C822" s="182"/>
      <c r="D822" s="413" t="s">
        <v>130</v>
      </c>
      <c r="E822" s="413"/>
      <c r="F822" s="413"/>
      <c r="G822" s="413"/>
      <c r="H822" s="413"/>
      <c r="I822" s="413"/>
      <c r="J822" s="413"/>
      <c r="K822" s="413"/>
      <c r="L822" s="413"/>
      <c r="M822" s="413"/>
      <c r="N822" s="413"/>
      <c r="P822" s="237"/>
    </row>
    <row r="823" spans="1:16" ht="24" customHeight="1">
      <c r="B823" s="221"/>
      <c r="C823" s="32"/>
      <c r="D823" s="438" t="s">
        <v>131</v>
      </c>
      <c r="E823" s="438"/>
      <c r="F823" s="438"/>
      <c r="G823" s="438"/>
      <c r="H823" s="438"/>
      <c r="I823" s="438"/>
      <c r="J823" s="438"/>
      <c r="K823" s="438"/>
      <c r="L823" s="438"/>
      <c r="M823" s="438"/>
      <c r="N823" s="438"/>
      <c r="P823" s="235"/>
    </row>
    <row r="824" spans="1:16" ht="24" customHeight="1">
      <c r="B824" s="221"/>
      <c r="C824" s="32"/>
      <c r="D824" s="438" t="s">
        <v>132</v>
      </c>
      <c r="E824" s="438"/>
      <c r="F824" s="438"/>
      <c r="G824" s="438"/>
      <c r="H824" s="438"/>
      <c r="I824" s="438"/>
      <c r="J824" s="438"/>
      <c r="K824" s="438"/>
      <c r="L824" s="438"/>
      <c r="M824" s="438"/>
      <c r="N824" s="438"/>
      <c r="P824" s="235"/>
    </row>
    <row r="825" spans="1:16" ht="24" customHeight="1">
      <c r="B825" s="221"/>
      <c r="C825" s="32"/>
      <c r="D825" s="66"/>
      <c r="E825" s="66"/>
      <c r="F825" s="66"/>
      <c r="G825" s="66"/>
      <c r="H825" s="66"/>
      <c r="I825" s="66"/>
      <c r="J825" s="66"/>
      <c r="K825" s="66"/>
      <c r="L825" s="66"/>
      <c r="M825" s="66"/>
      <c r="N825" s="66"/>
      <c r="P825" s="235"/>
    </row>
    <row r="826" spans="1:16" ht="24" customHeight="1" thickBot="1">
      <c r="B826" s="221"/>
      <c r="C826" s="32"/>
      <c r="D826" s="1"/>
      <c r="E826" s="1"/>
      <c r="F826" s="1"/>
      <c r="G826" s="1"/>
      <c r="H826" s="1"/>
      <c r="I826" s="1"/>
      <c r="J826" s="1"/>
      <c r="K826" s="1"/>
      <c r="L826" s="1"/>
      <c r="M826" s="1"/>
      <c r="N826" s="1"/>
      <c r="P826" s="235"/>
    </row>
    <row r="827" spans="1:16" ht="24" customHeight="1" thickBot="1">
      <c r="B827" s="221"/>
      <c r="C827" s="32"/>
      <c r="D827" s="371" t="s">
        <v>133</v>
      </c>
      <c r="E827" s="371"/>
      <c r="F827" s="371"/>
      <c r="G827" s="371"/>
      <c r="H827" s="371"/>
      <c r="I827" s="371"/>
      <c r="J827" s="371"/>
      <c r="K827" s="439"/>
      <c r="L827" s="125"/>
      <c r="M827" s="183"/>
      <c r="N827" s="183"/>
      <c r="P827" s="235"/>
    </row>
    <row r="828" spans="1:16" ht="24" customHeight="1" thickBot="1">
      <c r="B828" s="221"/>
      <c r="C828" s="32"/>
      <c r="D828" s="147"/>
      <c r="E828" s="32"/>
      <c r="F828" s="32"/>
      <c r="G828" s="32"/>
      <c r="H828" s="32"/>
      <c r="I828" s="32"/>
      <c r="J828" s="32"/>
      <c r="K828" s="32"/>
      <c r="L828" s="32"/>
      <c r="M828" s="32"/>
      <c r="N828" s="32"/>
      <c r="P828" s="235"/>
    </row>
    <row r="829" spans="1:16" ht="24" customHeight="1" thickBot="1">
      <c r="B829" s="221"/>
      <c r="C829" s="32"/>
      <c r="D829" s="371" t="s">
        <v>261</v>
      </c>
      <c r="E829" s="371"/>
      <c r="F829" s="371"/>
      <c r="G829" s="371"/>
      <c r="H829" s="371"/>
      <c r="I829" s="371"/>
      <c r="J829" s="371"/>
      <c r="K829" s="439"/>
      <c r="L829" s="125"/>
      <c r="M829" s="183"/>
      <c r="N829" s="183"/>
      <c r="P829" s="235"/>
    </row>
    <row r="830" spans="1:16" ht="24" customHeight="1">
      <c r="B830" s="221"/>
      <c r="C830" s="32"/>
      <c r="D830" s="32"/>
      <c r="E830" s="32"/>
      <c r="F830" s="32"/>
      <c r="G830" s="32"/>
      <c r="H830" s="32"/>
      <c r="I830" s="32"/>
      <c r="J830" s="32"/>
      <c r="K830" s="32"/>
      <c r="L830" s="126"/>
      <c r="M830" s="183"/>
      <c r="N830" s="183"/>
      <c r="P830" s="235"/>
    </row>
    <row r="831" spans="1:16" ht="24" customHeight="1">
      <c r="B831" s="221"/>
      <c r="C831" s="32"/>
      <c r="D831" s="32"/>
      <c r="E831" s="32"/>
      <c r="F831" s="32"/>
      <c r="G831" s="32"/>
      <c r="H831" s="32"/>
      <c r="I831" s="32"/>
      <c r="J831" s="32"/>
      <c r="K831" s="32"/>
      <c r="L831" s="32"/>
      <c r="M831" s="183"/>
      <c r="N831" s="183"/>
      <c r="P831" s="235"/>
    </row>
    <row r="832" spans="1:16" ht="24" customHeight="1">
      <c r="B832" s="221"/>
      <c r="C832" s="32"/>
      <c r="D832" s="371" t="s">
        <v>134</v>
      </c>
      <c r="E832" s="371"/>
      <c r="F832" s="371"/>
      <c r="G832" s="371"/>
      <c r="H832" s="371"/>
      <c r="I832" s="371"/>
      <c r="J832" s="371"/>
      <c r="K832" s="371"/>
      <c r="L832" s="371"/>
      <c r="M832" s="371"/>
      <c r="N832" s="371"/>
      <c r="P832" s="235"/>
    </row>
    <row r="833" spans="2:16" ht="24" customHeight="1">
      <c r="B833" s="221"/>
      <c r="C833" s="32"/>
      <c r="D833" s="32"/>
      <c r="E833" s="32"/>
      <c r="F833" s="32"/>
      <c r="G833" s="32"/>
      <c r="H833" s="32"/>
      <c r="I833" s="32"/>
      <c r="J833" s="32"/>
      <c r="K833" s="32"/>
      <c r="L833" s="32"/>
      <c r="M833" s="32"/>
      <c r="N833" s="32"/>
      <c r="P833" s="235"/>
    </row>
    <row r="834" spans="2:16" ht="24" customHeight="1">
      <c r="B834" s="221"/>
      <c r="C834" s="32"/>
      <c r="D834" s="147"/>
      <c r="E834" s="32"/>
      <c r="F834" s="32"/>
      <c r="G834" s="32"/>
      <c r="H834" s="32"/>
      <c r="I834" s="32"/>
      <c r="J834" s="32"/>
      <c r="K834" s="32"/>
      <c r="L834" s="32"/>
      <c r="M834" s="32"/>
      <c r="N834" s="32"/>
      <c r="P834" s="235"/>
    </row>
    <row r="835" spans="2:16" ht="24" customHeight="1" thickBot="1">
      <c r="B835" s="221"/>
      <c r="C835" s="32"/>
      <c r="D835" s="39" t="s">
        <v>135</v>
      </c>
      <c r="E835" s="39"/>
      <c r="F835" s="358"/>
      <c r="G835" s="358"/>
      <c r="H835" s="358"/>
      <c r="I835" s="358"/>
      <c r="J835" s="358"/>
      <c r="K835" s="358"/>
      <c r="L835" s="358"/>
      <c r="M835" s="358"/>
      <c r="N835" s="358"/>
      <c r="P835" s="235"/>
    </row>
    <row r="836" spans="2:16" ht="24" customHeight="1">
      <c r="B836" s="221"/>
      <c r="C836" s="32"/>
      <c r="D836" s="32"/>
      <c r="E836" s="32"/>
      <c r="F836" s="184"/>
      <c r="G836" s="184"/>
      <c r="H836" s="184"/>
      <c r="I836" s="184"/>
      <c r="J836" s="32"/>
      <c r="K836" s="184"/>
      <c r="L836" s="184"/>
      <c r="M836" s="184"/>
      <c r="N836" s="184"/>
      <c r="P836" s="235"/>
    </row>
    <row r="837" spans="2:16" ht="24" customHeight="1" thickBot="1">
      <c r="B837" s="221"/>
      <c r="C837" s="32"/>
      <c r="D837" s="39" t="s">
        <v>136</v>
      </c>
      <c r="E837" s="39"/>
      <c r="F837" s="358"/>
      <c r="G837" s="358"/>
      <c r="H837" s="358"/>
      <c r="I837" s="358"/>
      <c r="J837" s="358"/>
      <c r="K837" s="358"/>
      <c r="L837" s="358"/>
      <c r="M837" s="358"/>
      <c r="N837" s="358"/>
      <c r="P837" s="235"/>
    </row>
    <row r="838" spans="2:16" ht="24" customHeight="1">
      <c r="B838" s="221"/>
      <c r="C838" s="32"/>
      <c r="D838" s="32"/>
      <c r="E838" s="32"/>
      <c r="F838" s="184"/>
      <c r="G838" s="184"/>
      <c r="H838" s="184"/>
      <c r="I838" s="184"/>
      <c r="J838" s="32"/>
      <c r="K838" s="184"/>
      <c r="L838" s="184"/>
      <c r="M838" s="184"/>
      <c r="N838" s="184"/>
      <c r="P838" s="235"/>
    </row>
    <row r="839" spans="2:16" ht="24" customHeight="1" thickBot="1">
      <c r="B839" s="221"/>
      <c r="C839" s="32"/>
      <c r="D839" s="39" t="s">
        <v>137</v>
      </c>
      <c r="E839" s="39"/>
      <c r="F839" s="358"/>
      <c r="G839" s="358"/>
      <c r="H839" s="358"/>
      <c r="I839" s="358"/>
      <c r="J839" s="358"/>
      <c r="K839" s="358"/>
      <c r="L839" s="358"/>
      <c r="M839" s="358"/>
      <c r="N839" s="358"/>
      <c r="P839" s="235"/>
    </row>
    <row r="840" spans="2:16" ht="24" customHeight="1">
      <c r="B840" s="221"/>
      <c r="C840" s="32"/>
      <c r="D840" s="32"/>
      <c r="E840" s="32"/>
      <c r="F840" s="184"/>
      <c r="G840" s="184"/>
      <c r="H840" s="184"/>
      <c r="I840" s="184"/>
      <c r="J840" s="32"/>
      <c r="K840" s="184"/>
      <c r="L840" s="184"/>
      <c r="M840" s="184"/>
      <c r="N840" s="184"/>
      <c r="P840" s="235"/>
    </row>
    <row r="841" spans="2:16" ht="24" customHeight="1" thickBot="1">
      <c r="B841" s="221"/>
      <c r="C841" s="32"/>
      <c r="D841" s="39" t="s">
        <v>138</v>
      </c>
      <c r="E841" s="39"/>
      <c r="F841" s="358"/>
      <c r="G841" s="358"/>
      <c r="H841" s="358"/>
      <c r="I841" s="358"/>
      <c r="J841" s="358"/>
      <c r="K841" s="358"/>
      <c r="L841" s="358"/>
      <c r="M841" s="358"/>
      <c r="N841" s="358"/>
      <c r="P841" s="235"/>
    </row>
    <row r="842" spans="2:16" ht="24" customHeight="1">
      <c r="B842" s="221"/>
      <c r="C842" s="32"/>
      <c r="D842" s="32"/>
      <c r="E842" s="32"/>
      <c r="F842" s="184"/>
      <c r="G842" s="184"/>
      <c r="H842" s="184"/>
      <c r="I842" s="184"/>
      <c r="J842" s="32"/>
      <c r="K842" s="184"/>
      <c r="L842" s="184"/>
      <c r="M842" s="184"/>
      <c r="N842" s="184"/>
      <c r="P842" s="235"/>
    </row>
    <row r="843" spans="2:16" ht="24" customHeight="1" thickBot="1">
      <c r="B843" s="221"/>
      <c r="C843" s="32"/>
      <c r="D843" s="39" t="s">
        <v>139</v>
      </c>
      <c r="E843" s="39"/>
      <c r="F843" s="358"/>
      <c r="G843" s="358"/>
      <c r="H843" s="358"/>
      <c r="I843" s="358"/>
      <c r="J843" s="358"/>
      <c r="K843" s="358"/>
      <c r="L843" s="358"/>
      <c r="M843" s="358"/>
      <c r="N843" s="358"/>
      <c r="P843" s="235"/>
    </row>
    <row r="844" spans="2:16" ht="24" customHeight="1">
      <c r="B844" s="221"/>
      <c r="C844" s="29"/>
      <c r="D844" s="29"/>
      <c r="E844" s="31"/>
      <c r="F844" s="31"/>
      <c r="G844" s="27"/>
      <c r="H844" s="1"/>
      <c r="I844" s="1"/>
      <c r="J844" s="1"/>
      <c r="K844" s="31"/>
      <c r="L844" s="31"/>
      <c r="M844" s="31"/>
      <c r="N844" s="31"/>
      <c r="P844" s="235"/>
    </row>
    <row r="845" spans="2:16" ht="24" customHeight="1">
      <c r="B845" s="221"/>
      <c r="C845" s="29"/>
      <c r="D845" s="29"/>
      <c r="E845" s="31"/>
      <c r="F845" s="31"/>
      <c r="G845" s="27"/>
      <c r="H845" s="1"/>
      <c r="I845" s="1"/>
      <c r="J845" s="1"/>
      <c r="K845" s="31"/>
      <c r="L845" s="31"/>
      <c r="M845" s="31"/>
      <c r="N845" s="31"/>
      <c r="P845" s="235"/>
    </row>
    <row r="846" spans="2:16" ht="24" customHeight="1">
      <c r="B846" s="221"/>
      <c r="C846" s="32"/>
      <c r="D846" s="359" t="s">
        <v>140</v>
      </c>
      <c r="E846" s="359"/>
      <c r="F846" s="359"/>
      <c r="G846" s="359"/>
      <c r="H846" s="359"/>
      <c r="I846" s="359"/>
      <c r="J846" s="359"/>
      <c r="K846" s="359"/>
      <c r="L846" s="359"/>
      <c r="M846" s="359"/>
      <c r="N846" s="359"/>
      <c r="P846" s="235"/>
    </row>
    <row r="847" spans="2:16" ht="24" customHeight="1">
      <c r="B847" s="221"/>
      <c r="C847" s="32"/>
      <c r="D847" s="359"/>
      <c r="E847" s="359"/>
      <c r="F847" s="359"/>
      <c r="G847" s="359"/>
      <c r="H847" s="359"/>
      <c r="I847" s="359"/>
      <c r="J847" s="359"/>
      <c r="K847" s="359"/>
      <c r="L847" s="359"/>
      <c r="M847" s="359"/>
      <c r="N847" s="359"/>
      <c r="P847" s="235"/>
    </row>
    <row r="848" spans="2:16" ht="24" customHeight="1">
      <c r="B848" s="221"/>
      <c r="C848" s="32"/>
      <c r="D848" s="31"/>
      <c r="E848" s="31"/>
      <c r="F848" s="31"/>
      <c r="G848" s="31"/>
      <c r="H848" s="37"/>
      <c r="I848" s="37"/>
      <c r="J848" s="37"/>
      <c r="K848" s="31"/>
      <c r="L848" s="31"/>
      <c r="M848" s="31"/>
      <c r="N848" s="31"/>
      <c r="P848" s="235"/>
    </row>
    <row r="849" spans="2:16" ht="24" customHeight="1">
      <c r="B849" s="221"/>
      <c r="C849" s="150"/>
      <c r="D849" s="185" t="s">
        <v>141</v>
      </c>
      <c r="E849" s="88"/>
      <c r="F849" s="88"/>
      <c r="G849" s="40"/>
      <c r="H849" s="21"/>
      <c r="I849" s="21"/>
      <c r="J849" s="21"/>
      <c r="K849" s="69"/>
      <c r="L849" s="69"/>
      <c r="M849" s="69"/>
      <c r="N849" s="69"/>
      <c r="P849" s="238"/>
    </row>
    <row r="850" spans="2:16" ht="24" customHeight="1">
      <c r="B850" s="221"/>
      <c r="C850" s="150"/>
      <c r="D850" s="185" t="s">
        <v>142</v>
      </c>
      <c r="E850" s="88"/>
      <c r="F850" s="88"/>
      <c r="G850" s="40"/>
      <c r="H850" s="69"/>
      <c r="I850" s="69"/>
      <c r="J850" s="69"/>
      <c r="K850" s="69"/>
      <c r="L850" s="69"/>
      <c r="M850" s="69"/>
      <c r="N850" s="69"/>
      <c r="P850" s="238"/>
    </row>
    <row r="851" spans="2:16" ht="24" customHeight="1">
      <c r="B851" s="221"/>
      <c r="C851" s="150"/>
      <c r="D851" s="88" t="s">
        <v>143</v>
      </c>
      <c r="E851" s="88"/>
      <c r="F851" s="88"/>
      <c r="G851" s="40"/>
      <c r="H851" s="69"/>
      <c r="I851" s="69"/>
      <c r="J851" s="69"/>
      <c r="K851" s="69"/>
      <c r="L851" s="69"/>
      <c r="M851" s="69"/>
      <c r="N851" s="69"/>
      <c r="P851" s="238"/>
    </row>
    <row r="852" spans="2:16" ht="24" customHeight="1">
      <c r="B852" s="221"/>
      <c r="C852" s="150"/>
      <c r="D852" s="88" t="s">
        <v>144</v>
      </c>
      <c r="E852" s="88"/>
      <c r="F852" s="88"/>
      <c r="G852" s="40"/>
      <c r="H852" s="69"/>
      <c r="I852" s="69"/>
      <c r="J852" s="69"/>
      <c r="K852" s="69"/>
      <c r="L852" s="69"/>
      <c r="M852" s="69"/>
      <c r="N852" s="69"/>
      <c r="P852" s="238"/>
    </row>
    <row r="853" spans="2:16" ht="24" customHeight="1">
      <c r="B853" s="221"/>
      <c r="C853" s="150"/>
      <c r="D853" s="88" t="s">
        <v>145</v>
      </c>
      <c r="E853" s="88"/>
      <c r="F853" s="88"/>
      <c r="G853" s="40"/>
      <c r="H853" s="69"/>
      <c r="I853" s="69"/>
      <c r="J853" s="69"/>
      <c r="K853" s="69"/>
      <c r="L853" s="69"/>
      <c r="M853" s="69"/>
      <c r="N853" s="69"/>
      <c r="P853" s="238"/>
    </row>
    <row r="854" spans="2:16" ht="24" customHeight="1">
      <c r="B854" s="221"/>
      <c r="C854" s="150"/>
      <c r="D854" s="88" t="s">
        <v>146</v>
      </c>
      <c r="E854" s="88"/>
      <c r="F854" s="88"/>
      <c r="G854" s="40"/>
      <c r="H854" s="69"/>
      <c r="I854" s="69"/>
      <c r="J854" s="69"/>
      <c r="K854" s="69"/>
      <c r="L854" s="69"/>
      <c r="M854" s="69"/>
      <c r="N854" s="69"/>
      <c r="P854" s="238"/>
    </row>
    <row r="855" spans="2:16" ht="24" customHeight="1">
      <c r="B855" s="221"/>
      <c r="C855" s="150"/>
      <c r="D855" s="88" t="s">
        <v>147</v>
      </c>
      <c r="E855" s="88"/>
      <c r="F855" s="88"/>
      <c r="G855" s="40"/>
      <c r="H855" s="69"/>
      <c r="I855" s="69"/>
      <c r="J855" s="69"/>
      <c r="K855" s="69"/>
      <c r="L855" s="69"/>
      <c r="M855" s="69"/>
      <c r="N855" s="69"/>
      <c r="P855" s="238"/>
    </row>
    <row r="856" spans="2:16" ht="24" customHeight="1">
      <c r="B856" s="221"/>
      <c r="C856" s="150"/>
      <c r="D856" s="88" t="s">
        <v>148</v>
      </c>
      <c r="E856" s="88"/>
      <c r="F856" s="88"/>
      <c r="G856" s="40"/>
      <c r="H856" s="69"/>
      <c r="I856" s="69"/>
      <c r="J856" s="69"/>
      <c r="K856" s="69"/>
      <c r="L856" s="69"/>
      <c r="M856" s="69"/>
      <c r="N856" s="69"/>
      <c r="P856" s="238"/>
    </row>
    <row r="857" spans="2:16" ht="24" customHeight="1">
      <c r="B857" s="221"/>
      <c r="C857" s="150"/>
      <c r="D857" s="88" t="s">
        <v>149</v>
      </c>
      <c r="E857" s="88"/>
      <c r="F857" s="441"/>
      <c r="G857" s="441"/>
      <c r="H857" s="441"/>
      <c r="I857" s="441"/>
      <c r="J857" s="69"/>
      <c r="K857" s="88"/>
      <c r="L857" s="88"/>
      <c r="M857" s="88"/>
      <c r="N857" s="88"/>
      <c r="P857" s="238"/>
    </row>
    <row r="858" spans="2:16" ht="24" customHeight="1">
      <c r="B858" s="221"/>
      <c r="C858" s="150"/>
      <c r="D858" s="88" t="s">
        <v>150</v>
      </c>
      <c r="E858" s="88"/>
      <c r="F858" s="440"/>
      <c r="G858" s="440"/>
      <c r="H858" s="440"/>
      <c r="I858" s="440"/>
      <c r="J858" s="440"/>
      <c r="K858" s="440"/>
      <c r="L858" s="440"/>
      <c r="M858" s="440"/>
      <c r="N858" s="440"/>
      <c r="P858" s="238"/>
    </row>
    <row r="859" spans="2:16" ht="24" customHeight="1">
      <c r="B859" s="221"/>
      <c r="C859" s="150"/>
      <c r="D859" s="88"/>
      <c r="E859" s="88"/>
      <c r="F859" s="88"/>
      <c r="G859" s="40"/>
      <c r="H859" s="149"/>
      <c r="I859" s="149"/>
      <c r="J859" s="149"/>
      <c r="K859" s="69"/>
      <c r="L859" s="69"/>
      <c r="M859" s="69"/>
      <c r="N859" s="69"/>
      <c r="P859" s="238"/>
    </row>
    <row r="860" spans="2:16" ht="24" customHeight="1">
      <c r="B860" s="221"/>
      <c r="C860" s="32"/>
      <c r="D860" s="359" t="s">
        <v>151</v>
      </c>
      <c r="E860" s="359"/>
      <c r="F860" s="359"/>
      <c r="G860" s="359"/>
      <c r="H860" s="359"/>
      <c r="I860" s="359"/>
      <c r="J860" s="359"/>
      <c r="K860" s="359"/>
      <c r="L860" s="359"/>
      <c r="M860" s="359"/>
      <c r="N860" s="359"/>
      <c r="P860" s="235"/>
    </row>
    <row r="861" spans="2:16" ht="24" customHeight="1">
      <c r="B861" s="221"/>
      <c r="C861" s="32"/>
      <c r="D861" s="37"/>
      <c r="E861" s="37"/>
      <c r="F861" s="37"/>
      <c r="G861" s="37"/>
      <c r="H861" s="37"/>
      <c r="I861" s="37"/>
      <c r="J861" s="37"/>
      <c r="K861" s="37"/>
      <c r="L861" s="37"/>
      <c r="M861" s="37"/>
      <c r="N861" s="37"/>
      <c r="P861" s="235"/>
    </row>
    <row r="862" spans="2:16" ht="24" customHeight="1">
      <c r="B862" s="221"/>
      <c r="C862" s="150"/>
      <c r="D862" s="371" t="s">
        <v>152</v>
      </c>
      <c r="E862" s="371"/>
      <c r="F862" s="371"/>
      <c r="G862" s="371"/>
      <c r="H862" s="371"/>
      <c r="I862" s="371"/>
      <c r="J862" s="371"/>
      <c r="K862" s="371"/>
      <c r="L862" s="371"/>
      <c r="M862" s="371"/>
      <c r="N862" s="371"/>
      <c r="P862" s="238"/>
    </row>
    <row r="863" spans="2:16" ht="24" customHeight="1">
      <c r="B863" s="221"/>
      <c r="C863" s="150"/>
      <c r="D863" s="371"/>
      <c r="E863" s="371"/>
      <c r="F863" s="371"/>
      <c r="G863" s="371"/>
      <c r="H863" s="371"/>
      <c r="I863" s="371"/>
      <c r="J863" s="371"/>
      <c r="K863" s="371"/>
      <c r="L863" s="371"/>
      <c r="M863" s="371"/>
      <c r="N863" s="371"/>
      <c r="P863" s="238"/>
    </row>
    <row r="864" spans="2:16" ht="24" customHeight="1">
      <c r="B864" s="221"/>
      <c r="C864" s="32"/>
      <c r="D864" s="371"/>
      <c r="E864" s="371"/>
      <c r="F864" s="371"/>
      <c r="G864" s="371"/>
      <c r="H864" s="371"/>
      <c r="I864" s="371"/>
      <c r="J864" s="371"/>
      <c r="K864" s="371"/>
      <c r="L864" s="371"/>
      <c r="M864" s="371"/>
      <c r="N864" s="371"/>
      <c r="P864" s="235"/>
    </row>
    <row r="865" spans="1:16" ht="24" customHeight="1">
      <c r="B865" s="221"/>
      <c r="C865" s="32"/>
      <c r="D865" s="32"/>
      <c r="E865" s="32"/>
      <c r="F865" s="32"/>
      <c r="G865" s="32"/>
      <c r="H865" s="32"/>
      <c r="I865" s="32"/>
      <c r="J865" s="32"/>
      <c r="K865" s="32"/>
      <c r="L865" s="32"/>
      <c r="M865" s="32"/>
      <c r="N865" s="32"/>
      <c r="P865" s="235"/>
    </row>
    <row r="866" spans="1:16" ht="24" customHeight="1">
      <c r="B866" s="221"/>
      <c r="C866" s="32"/>
      <c r="D866" s="32" t="s">
        <v>153</v>
      </c>
      <c r="E866" s="32"/>
      <c r="F866" s="32"/>
      <c r="G866" s="32"/>
      <c r="H866" s="32"/>
      <c r="I866" s="32"/>
      <c r="J866" s="32"/>
      <c r="K866" s="32"/>
      <c r="L866" s="32"/>
      <c r="M866" s="32"/>
      <c r="N866" s="32"/>
      <c r="P866" s="235"/>
    </row>
    <row r="867" spans="1:16" ht="24" customHeight="1">
      <c r="B867" s="221"/>
      <c r="C867" s="32"/>
      <c r="D867" s="32"/>
      <c r="E867" s="32"/>
      <c r="F867" s="32"/>
      <c r="G867" s="32"/>
      <c r="H867" s="32"/>
      <c r="I867" s="32"/>
      <c r="J867" s="32"/>
      <c r="K867" s="32"/>
      <c r="L867" s="32"/>
      <c r="M867" s="32"/>
      <c r="N867" s="32"/>
      <c r="P867" s="235"/>
    </row>
    <row r="868" spans="1:16" ht="24" customHeight="1">
      <c r="B868" s="221"/>
      <c r="C868" s="32"/>
      <c r="D868" s="32"/>
      <c r="E868" s="32"/>
      <c r="F868" s="32"/>
      <c r="G868" s="40"/>
      <c r="H868" s="69"/>
      <c r="I868" s="69"/>
      <c r="J868" s="69"/>
      <c r="K868" s="69"/>
      <c r="L868" s="69"/>
      <c r="M868" s="69"/>
      <c r="N868" s="69"/>
      <c r="P868" s="235"/>
    </row>
    <row r="869" spans="1:16" ht="24" customHeight="1" thickBot="1">
      <c r="B869" s="221"/>
      <c r="C869" s="32"/>
      <c r="D869" s="174"/>
      <c r="E869" s="32"/>
      <c r="F869" s="358"/>
      <c r="G869" s="358"/>
      <c r="H869" s="358"/>
      <c r="I869" s="358"/>
      <c r="J869" s="358"/>
      <c r="K869" s="358"/>
      <c r="L869" s="358"/>
      <c r="M869" s="358"/>
      <c r="N869" s="358"/>
      <c r="P869" s="235"/>
    </row>
    <row r="870" spans="1:16" ht="24" customHeight="1">
      <c r="B870" s="221"/>
      <c r="C870" s="32"/>
      <c r="D870" s="70" t="s">
        <v>54</v>
      </c>
      <c r="E870" s="32"/>
      <c r="F870" s="70" t="s">
        <v>64</v>
      </c>
      <c r="G870" s="40"/>
      <c r="H870" s="1"/>
      <c r="I870" s="60"/>
      <c r="J870" s="60"/>
      <c r="K870" s="60"/>
      <c r="L870" s="60"/>
      <c r="M870" s="60"/>
      <c r="N870" s="60"/>
      <c r="P870" s="235"/>
    </row>
    <row r="871" spans="1:16" ht="24" customHeight="1">
      <c r="B871" s="221"/>
      <c r="C871" s="32"/>
      <c r="D871" s="70"/>
      <c r="E871" s="32"/>
      <c r="F871" s="32"/>
      <c r="G871" s="32"/>
      <c r="H871" s="70"/>
      <c r="I871" s="60"/>
      <c r="J871" s="60"/>
      <c r="K871" s="60"/>
      <c r="L871" s="60"/>
      <c r="M871" s="60"/>
      <c r="N871" s="60"/>
      <c r="P871" s="235"/>
    </row>
    <row r="872" spans="1:16" ht="24" customHeight="1" thickBot="1">
      <c r="B872" s="221"/>
      <c r="C872" s="32"/>
      <c r="D872" s="70"/>
      <c r="E872" s="32"/>
      <c r="F872" s="148"/>
      <c r="G872" s="68"/>
      <c r="H872" s="186"/>
      <c r="I872" s="68"/>
      <c r="J872" s="68"/>
      <c r="K872" s="68"/>
      <c r="L872" s="68"/>
      <c r="M872" s="68"/>
      <c r="N872" s="68"/>
      <c r="P872" s="235"/>
    </row>
    <row r="873" spans="1:16" ht="24" customHeight="1">
      <c r="B873" s="221"/>
      <c r="C873" s="32"/>
      <c r="D873" s="187" t="s">
        <v>154</v>
      </c>
      <c r="E873" s="32"/>
      <c r="F873" s="188" t="s">
        <v>155</v>
      </c>
      <c r="G873" s="27"/>
      <c r="H873" s="1"/>
      <c r="I873" s="188"/>
      <c r="J873" s="188"/>
      <c r="K873" s="188"/>
      <c r="L873" s="188"/>
      <c r="M873" s="188"/>
      <c r="N873" s="188"/>
      <c r="P873" s="235"/>
    </row>
    <row r="874" spans="1:16" ht="24" customHeight="1"/>
    <row r="875" spans="1:16" ht="24" customHeight="1"/>
    <row r="876" spans="1:16" ht="24" customHeight="1"/>
    <row r="877" spans="1:16" s="63" customFormat="1" ht="24" customHeight="1">
      <c r="A877" s="1"/>
      <c r="B877" s="203"/>
      <c r="C877" s="2"/>
      <c r="D877" s="2"/>
      <c r="E877" s="2"/>
      <c r="F877" s="2"/>
      <c r="G877" s="2"/>
      <c r="H877" s="2"/>
      <c r="I877" s="2"/>
      <c r="J877" s="2"/>
      <c r="K877" s="2"/>
      <c r="L877" s="2"/>
      <c r="M877" s="2"/>
      <c r="N877" s="2"/>
      <c r="P877" s="239"/>
    </row>
    <row r="878" spans="1:16" ht="24" customHeight="1"/>
    <row r="879" spans="1:16" ht="24" customHeight="1"/>
    <row r="880" spans="1:16" ht="24" customHeight="1"/>
    <row r="881" ht="24" customHeight="1"/>
    <row r="882" ht="24" customHeight="1"/>
    <row r="883" ht="24" customHeight="1"/>
    <row r="884" ht="24" customHeight="1"/>
    <row r="885" ht="24" customHeight="1"/>
    <row r="886" ht="24" customHeight="1"/>
    <row r="887" ht="24" customHeight="1"/>
    <row r="888" ht="24" customHeight="1"/>
    <row r="889" ht="24" customHeight="1"/>
    <row r="890" ht="24" customHeight="1"/>
    <row r="891" ht="24" customHeight="1"/>
    <row r="892" ht="24" customHeight="1"/>
    <row r="893" ht="24" customHeight="1"/>
    <row r="894" ht="24" customHeight="1"/>
    <row r="895" ht="24" customHeight="1"/>
    <row r="896" ht="24" customHeight="1"/>
    <row r="897" spans="1:2" ht="24" customHeight="1"/>
    <row r="898" spans="1:2" ht="24" customHeight="1">
      <c r="A898" s="63"/>
      <c r="B898" s="189"/>
    </row>
    <row r="899" spans="1:2" ht="24" customHeight="1"/>
    <row r="900" spans="1:2" ht="24" customHeight="1"/>
    <row r="901" spans="1:2" ht="24" customHeight="1"/>
    <row r="902" spans="1:2" ht="24" customHeight="1"/>
    <row r="903" spans="1:2" ht="24" customHeight="1"/>
    <row r="904" spans="1:2" ht="24" customHeight="1"/>
    <row r="905" spans="1:2" ht="24" customHeight="1"/>
    <row r="906" spans="1:2" ht="24" customHeight="1"/>
    <row r="907" spans="1:2" ht="24" customHeight="1"/>
    <row r="908" spans="1:2" ht="24" customHeight="1"/>
    <row r="909" spans="1:2" ht="24" customHeight="1"/>
    <row r="910" spans="1:2" ht="24" customHeight="1"/>
    <row r="911" spans="1:2" ht="24" customHeight="1"/>
    <row r="912" spans="1:2" ht="24" customHeight="1"/>
    <row r="913" ht="24" customHeight="1"/>
    <row r="914" ht="24" customHeight="1"/>
    <row r="915" ht="24" customHeight="1"/>
    <row r="916" ht="24" customHeight="1"/>
    <row r="917" ht="24" customHeight="1"/>
    <row r="918" ht="24" customHeight="1"/>
    <row r="919" ht="24" customHeight="1"/>
    <row r="920" ht="24" customHeight="1"/>
    <row r="921" ht="24" customHeight="1"/>
    <row r="922" ht="24" customHeight="1"/>
    <row r="923" ht="24" customHeight="1"/>
    <row r="924" ht="24" customHeight="1"/>
    <row r="925" ht="24" customHeight="1"/>
    <row r="926" ht="24" customHeight="1"/>
    <row r="927" ht="24" customHeight="1"/>
    <row r="928" ht="24" customHeight="1"/>
    <row r="929" ht="24" customHeight="1"/>
    <row r="930" ht="24" customHeight="1"/>
    <row r="931" ht="24" customHeight="1"/>
    <row r="932" ht="24" customHeight="1"/>
    <row r="933" ht="24" customHeight="1"/>
    <row r="934" ht="24" customHeight="1"/>
    <row r="935" ht="24" customHeight="1"/>
    <row r="936" ht="24" customHeight="1"/>
    <row r="937" ht="24" customHeight="1"/>
    <row r="938" ht="24" customHeight="1"/>
    <row r="939" ht="24" customHeight="1"/>
    <row r="940" ht="24" customHeight="1"/>
    <row r="941" ht="24" customHeight="1"/>
    <row r="942" ht="24" customHeight="1"/>
    <row r="943" ht="24" customHeight="1"/>
    <row r="944" ht="24" customHeight="1"/>
    <row r="945" ht="24" customHeight="1"/>
    <row r="946" ht="24" customHeight="1"/>
    <row r="947" ht="24" customHeight="1"/>
    <row r="948" ht="24" customHeight="1"/>
    <row r="949" ht="24" customHeight="1"/>
    <row r="950" ht="24" customHeight="1"/>
    <row r="951" ht="24" customHeight="1"/>
    <row r="952" ht="24" customHeight="1"/>
    <row r="953" ht="24" customHeight="1"/>
    <row r="954" ht="24" customHeight="1"/>
    <row r="955" ht="24" customHeight="1"/>
    <row r="956" ht="24" customHeight="1"/>
    <row r="957" ht="24" customHeight="1"/>
    <row r="958" ht="24" customHeight="1"/>
    <row r="959" ht="24" customHeight="1"/>
    <row r="960" ht="24" customHeight="1"/>
    <row r="961" ht="24" customHeight="1"/>
    <row r="962" ht="24" customHeight="1"/>
    <row r="963" ht="24" customHeight="1"/>
    <row r="964" ht="24" customHeight="1"/>
    <row r="965" ht="24" customHeight="1"/>
    <row r="966" ht="24" customHeight="1"/>
    <row r="967" ht="24" customHeight="1"/>
    <row r="968" ht="24" customHeight="1"/>
    <row r="969" ht="24" customHeight="1"/>
    <row r="970" ht="24" customHeight="1"/>
    <row r="971" ht="24" customHeight="1"/>
    <row r="972" ht="24" customHeight="1"/>
    <row r="973" ht="24" customHeight="1"/>
    <row r="974" ht="24" customHeight="1"/>
    <row r="975" ht="24" customHeight="1"/>
    <row r="976" ht="24" customHeight="1"/>
    <row r="977" ht="24" customHeight="1"/>
    <row r="978" ht="24" customHeight="1"/>
    <row r="979" ht="24" customHeight="1"/>
    <row r="980" ht="24" customHeight="1"/>
    <row r="981" ht="24" customHeight="1"/>
    <row r="982" ht="24" customHeight="1"/>
    <row r="983" ht="24" customHeight="1"/>
    <row r="984" ht="24" customHeight="1"/>
    <row r="985" ht="24" customHeight="1"/>
    <row r="986" ht="24" customHeight="1"/>
    <row r="987" ht="24" customHeight="1"/>
    <row r="988" ht="24" customHeight="1"/>
    <row r="989" ht="24" customHeight="1"/>
    <row r="990" ht="24" customHeight="1"/>
    <row r="991" ht="24" customHeight="1"/>
    <row r="992" ht="24" customHeight="1"/>
    <row r="993" ht="24" customHeight="1"/>
    <row r="994" ht="24" customHeight="1"/>
    <row r="995" ht="24" customHeight="1"/>
    <row r="996" ht="24" customHeight="1"/>
    <row r="997" ht="24" customHeight="1"/>
    <row r="998" ht="24" customHeight="1"/>
    <row r="999" ht="24" customHeight="1"/>
    <row r="1000" ht="24" customHeight="1"/>
    <row r="1001" ht="24" customHeight="1"/>
    <row r="1002" ht="24" customHeight="1"/>
    <row r="1003" ht="24" customHeight="1"/>
    <row r="1004" ht="24" customHeight="1"/>
    <row r="1005" ht="24" customHeight="1"/>
    <row r="1006" ht="24" customHeight="1"/>
    <row r="1007" ht="24" customHeight="1"/>
    <row r="1008" ht="24" customHeight="1"/>
    <row r="1009" ht="24" customHeight="1"/>
    <row r="1010" ht="24" customHeight="1"/>
    <row r="1011" ht="24" customHeight="1"/>
    <row r="1012" ht="24" customHeight="1"/>
    <row r="1013" ht="24" customHeight="1"/>
    <row r="1014" ht="24" customHeight="1"/>
    <row r="1015" ht="24" customHeight="1"/>
    <row r="1016" ht="24" customHeight="1"/>
    <row r="1017" ht="24" customHeight="1"/>
    <row r="1018" ht="24" customHeight="1"/>
    <row r="1019" ht="24" customHeight="1"/>
    <row r="1020" ht="24" customHeight="1"/>
    <row r="1021" ht="24" customHeight="1"/>
    <row r="1022" ht="24" customHeight="1"/>
    <row r="1023" ht="24" customHeight="1"/>
    <row r="1024" ht="24" customHeight="1"/>
    <row r="1025" ht="24" customHeight="1"/>
    <row r="1026" ht="24" customHeight="1"/>
    <row r="1027" ht="24" customHeight="1"/>
    <row r="1028" ht="24" customHeight="1"/>
    <row r="1029" ht="24" customHeight="1"/>
    <row r="1030" ht="24" customHeight="1"/>
    <row r="1031" ht="24" customHeight="1"/>
    <row r="1032" ht="24" customHeight="1"/>
    <row r="1033" ht="24" customHeight="1"/>
    <row r="1034" ht="24" customHeight="1"/>
    <row r="1035" ht="24" customHeight="1"/>
    <row r="1036" ht="24" customHeight="1"/>
    <row r="1037" ht="24" customHeight="1"/>
    <row r="1038" ht="24" customHeight="1"/>
    <row r="1039" ht="24" customHeight="1"/>
    <row r="1040" ht="24" customHeight="1"/>
    <row r="1041" ht="24" customHeight="1"/>
    <row r="1042" ht="24" customHeight="1"/>
    <row r="1043" ht="24" customHeight="1"/>
    <row r="1044" ht="24" customHeight="1"/>
    <row r="1045" ht="24" customHeight="1"/>
    <row r="1046" ht="24" customHeight="1"/>
    <row r="1047" ht="24" customHeight="1"/>
    <row r="1048" ht="24" customHeight="1"/>
    <row r="1049" ht="24" customHeight="1"/>
    <row r="1050" ht="24" customHeight="1"/>
    <row r="1051" ht="24" customHeight="1"/>
    <row r="1052" ht="24" customHeight="1"/>
    <row r="1053" ht="24" customHeight="1"/>
    <row r="1054" ht="24" customHeight="1"/>
    <row r="1055" ht="24" customHeight="1"/>
    <row r="1056" ht="24" customHeight="1"/>
    <row r="1057" ht="24" customHeight="1"/>
    <row r="1058" ht="24" customHeight="1"/>
    <row r="1059" ht="24" customHeight="1"/>
    <row r="1060" ht="24" customHeight="1"/>
    <row r="1061" ht="24" customHeight="1"/>
    <row r="1062" ht="24" customHeight="1"/>
    <row r="1063" ht="24" customHeight="1"/>
    <row r="1064" ht="24" customHeight="1"/>
    <row r="1065" ht="24" customHeight="1"/>
    <row r="1066" ht="24" customHeight="1"/>
    <row r="1067" ht="24" customHeight="1"/>
    <row r="1068" ht="24" customHeight="1"/>
    <row r="1069" ht="24" customHeight="1"/>
    <row r="1070" ht="24" customHeight="1"/>
    <row r="1071" ht="24" customHeight="1"/>
    <row r="1072" ht="24" customHeight="1"/>
    <row r="1073" ht="24" customHeight="1"/>
    <row r="1074" ht="24" customHeight="1"/>
    <row r="1075" ht="24" customHeight="1"/>
    <row r="1076" ht="24" customHeight="1"/>
    <row r="1077" ht="24" customHeight="1"/>
    <row r="1078" ht="24" customHeight="1"/>
    <row r="1079" ht="24" customHeight="1"/>
    <row r="1080" ht="24" customHeight="1"/>
    <row r="1081" ht="24" customHeight="1"/>
    <row r="1082" ht="24" customHeight="1"/>
    <row r="1083" ht="24" customHeight="1"/>
    <row r="1084" ht="24" customHeight="1"/>
    <row r="1085" ht="24" customHeight="1"/>
    <row r="1086" ht="24" customHeight="1"/>
    <row r="1087" ht="24" customHeight="1"/>
    <row r="1088" ht="24" customHeight="1"/>
    <row r="1089" ht="24" customHeight="1"/>
    <row r="1090" ht="24" customHeight="1"/>
    <row r="1091" ht="24" customHeight="1"/>
    <row r="1092" ht="24" customHeight="1"/>
    <row r="1093" ht="24" customHeight="1"/>
    <row r="1094" ht="24" customHeight="1"/>
    <row r="1095" ht="24" customHeight="1"/>
    <row r="1096" ht="24" customHeight="1"/>
    <row r="1097" ht="24" customHeight="1"/>
    <row r="1098" ht="24" customHeight="1"/>
    <row r="1099" ht="24" customHeight="1"/>
    <row r="1100" ht="24" customHeight="1"/>
    <row r="1101" ht="24" customHeight="1"/>
    <row r="1102" ht="24" customHeight="1"/>
    <row r="1103" ht="24" customHeight="1"/>
    <row r="1104" ht="24" customHeight="1"/>
    <row r="1105" ht="24" customHeight="1"/>
    <row r="1106" ht="24" customHeight="1"/>
    <row r="1107" ht="24" customHeight="1"/>
    <row r="1108" ht="24" customHeight="1"/>
    <row r="1109" ht="24" customHeight="1"/>
    <row r="1110" ht="24" customHeight="1"/>
    <row r="1111" ht="24" customHeight="1"/>
    <row r="1112" ht="24" customHeight="1"/>
    <row r="1113" ht="24" customHeight="1"/>
    <row r="1114" ht="24" customHeight="1"/>
    <row r="1115" ht="24" customHeight="1"/>
    <row r="1116" ht="24" customHeight="1"/>
    <row r="1117" ht="24" customHeight="1"/>
    <row r="1118" ht="24" customHeight="1"/>
    <row r="1119" ht="24" customHeight="1"/>
    <row r="1120" ht="24" customHeight="1"/>
    <row r="1121" ht="24" customHeight="1"/>
    <row r="1122" ht="24" customHeight="1"/>
    <row r="1123" ht="24" customHeight="1"/>
    <row r="1124" ht="24" customHeight="1"/>
    <row r="1125" ht="24" customHeight="1"/>
    <row r="1126" ht="24" customHeight="1"/>
    <row r="1127" ht="24" customHeight="1"/>
    <row r="1128" ht="24" customHeight="1"/>
    <row r="1129" ht="24" customHeight="1"/>
    <row r="1130" ht="24" customHeight="1"/>
    <row r="1131" ht="24" customHeight="1"/>
    <row r="1132" ht="24" customHeight="1"/>
    <row r="1133" ht="24" customHeight="1"/>
    <row r="1134" ht="24" customHeight="1"/>
    <row r="1135" ht="24" customHeight="1"/>
    <row r="1136" ht="24" customHeight="1"/>
    <row r="1137" ht="24" customHeight="1"/>
    <row r="1138" ht="24" customHeight="1"/>
    <row r="1139" ht="24" customHeight="1"/>
    <row r="1140" ht="24" customHeight="1"/>
    <row r="1141" ht="24" customHeight="1"/>
    <row r="1142" ht="24" customHeight="1"/>
    <row r="1143" ht="24" customHeight="1"/>
    <row r="1144" ht="24" customHeight="1"/>
    <row r="1145" ht="24" customHeight="1"/>
    <row r="1146" ht="24" customHeight="1"/>
    <row r="1147" ht="24" customHeight="1"/>
    <row r="1148" ht="24" customHeight="1"/>
    <row r="1149" ht="24" customHeight="1"/>
    <row r="1150" ht="24" customHeight="1"/>
    <row r="1151" ht="24" customHeight="1"/>
    <row r="1152" ht="24" customHeight="1"/>
    <row r="1153" ht="24" customHeight="1"/>
    <row r="1154" ht="24" customHeight="1"/>
    <row r="1155" ht="24" customHeight="1"/>
  </sheetData>
  <sheetProtection algorithmName="SHA-512" hashValue="rN/FJSi/QRaBcwgNoe8YJDDaea3c/8+slmIGlI9FPJBRMSvMtcZjFNLqP04kxR03fMwq/HhsUPBTmd4uNZL7iQ==" saltValue="jEWjMSrcSE5KsEQLguBDmA==" spinCount="100000" sheet="1" selectLockedCells="1"/>
  <mergeCells count="593">
    <mergeCell ref="C456:D456"/>
    <mergeCell ref="C450:D450"/>
    <mergeCell ref="G470:N473"/>
    <mergeCell ref="G474:N481"/>
    <mergeCell ref="C624:D626"/>
    <mergeCell ref="C723:D725"/>
    <mergeCell ref="B438:B442"/>
    <mergeCell ref="B276:B280"/>
    <mergeCell ref="M359:N359"/>
    <mergeCell ref="G361:N363"/>
    <mergeCell ref="G365:N365"/>
    <mergeCell ref="G366:N366"/>
    <mergeCell ref="C361:D361"/>
    <mergeCell ref="C362:D368"/>
    <mergeCell ref="C375:D376"/>
    <mergeCell ref="C377:D377"/>
    <mergeCell ref="C349:D349"/>
    <mergeCell ref="I351:N351"/>
    <mergeCell ref="M353:N353"/>
    <mergeCell ref="G355:K355"/>
    <mergeCell ref="G423:N425"/>
    <mergeCell ref="G431:N436"/>
    <mergeCell ref="C432:D436"/>
    <mergeCell ref="G438:N441"/>
    <mergeCell ref="C439:D442"/>
    <mergeCell ref="G419:N422"/>
    <mergeCell ref="C344:D344"/>
    <mergeCell ref="G347:H347"/>
    <mergeCell ref="I347:N347"/>
    <mergeCell ref="G415:N415"/>
    <mergeCell ref="B723:B724"/>
    <mergeCell ref="M597:N597"/>
    <mergeCell ref="B737:B738"/>
    <mergeCell ref="C737:D738"/>
    <mergeCell ref="J738:N738"/>
    <mergeCell ref="C618:D619"/>
    <mergeCell ref="J622:N622"/>
    <mergeCell ref="C621:D622"/>
    <mergeCell ref="C627:D628"/>
    <mergeCell ref="J735:N735"/>
    <mergeCell ref="B733:B735"/>
    <mergeCell ref="B702:B708"/>
    <mergeCell ref="C702:D702"/>
    <mergeCell ref="J704:N704"/>
    <mergeCell ref="C706:D706"/>
    <mergeCell ref="J708:N708"/>
    <mergeCell ref="C553:D553"/>
    <mergeCell ref="F520:N520"/>
    <mergeCell ref="C510:D510"/>
    <mergeCell ref="F510:N510"/>
    <mergeCell ref="F512:N512"/>
    <mergeCell ref="C515:D515"/>
    <mergeCell ref="F515:N515"/>
    <mergeCell ref="F669:N670"/>
    <mergeCell ref="B610:B616"/>
    <mergeCell ref="F580:N580"/>
    <mergeCell ref="F582:N582"/>
    <mergeCell ref="F584:N584"/>
    <mergeCell ref="F586:N586"/>
    <mergeCell ref="C583:D583"/>
    <mergeCell ref="C683:D683"/>
    <mergeCell ref="F645:N645"/>
    <mergeCell ref="C671:D671"/>
    <mergeCell ref="C673:D673"/>
    <mergeCell ref="F642:N642"/>
    <mergeCell ref="F683:N683"/>
    <mergeCell ref="C684:D684"/>
    <mergeCell ref="C685:D685"/>
    <mergeCell ref="F685:N685"/>
    <mergeCell ref="F692:I692"/>
    <mergeCell ref="J636:N636"/>
    <mergeCell ref="C707:D707"/>
    <mergeCell ref="C647:D647"/>
    <mergeCell ref="C646:D646"/>
    <mergeCell ref="C677:D677"/>
    <mergeCell ref="F679:N679"/>
    <mergeCell ref="C680:D680"/>
    <mergeCell ref="C681:D681"/>
    <mergeCell ref="F681:N681"/>
    <mergeCell ref="C682:D682"/>
    <mergeCell ref="C686:D686"/>
    <mergeCell ref="C687:D687"/>
    <mergeCell ref="C689:D689"/>
    <mergeCell ref="C690:D690"/>
    <mergeCell ref="F690:I690"/>
    <mergeCell ref="C691:D691"/>
    <mergeCell ref="H696:J696"/>
    <mergeCell ref="M696:N696"/>
    <mergeCell ref="F756:N756"/>
    <mergeCell ref="F762:N762"/>
    <mergeCell ref="C754:D754"/>
    <mergeCell ref="F758:N758"/>
    <mergeCell ref="F760:N760"/>
    <mergeCell ref="C740:D740"/>
    <mergeCell ref="F654:N656"/>
    <mergeCell ref="C679:D679"/>
    <mergeCell ref="F747:N747"/>
    <mergeCell ref="C741:D741"/>
    <mergeCell ref="F741:N741"/>
    <mergeCell ref="C742:D742"/>
    <mergeCell ref="C743:D743"/>
    <mergeCell ref="C692:D692"/>
    <mergeCell ref="F673:N673"/>
    <mergeCell ref="C675:D675"/>
    <mergeCell ref="F675:N675"/>
    <mergeCell ref="C717:D718"/>
    <mergeCell ref="J718:N718"/>
    <mergeCell ref="C720:D721"/>
    <mergeCell ref="J721:N721"/>
    <mergeCell ref="C733:D735"/>
    <mergeCell ref="C729:D731"/>
    <mergeCell ref="B458:B460"/>
    <mergeCell ref="B499:B502"/>
    <mergeCell ref="B589:B591"/>
    <mergeCell ref="B467:B470"/>
    <mergeCell ref="B621:B622"/>
    <mergeCell ref="B627:B628"/>
    <mergeCell ref="B618:B619"/>
    <mergeCell ref="C503:D503"/>
    <mergeCell ref="C582:D582"/>
    <mergeCell ref="C554:D554"/>
    <mergeCell ref="C557:D557"/>
    <mergeCell ref="C504:D506"/>
    <mergeCell ref="C499:D502"/>
    <mergeCell ref="C488:D488"/>
    <mergeCell ref="C562:D562"/>
    <mergeCell ref="C601:D601"/>
    <mergeCell ref="C551:D552"/>
    <mergeCell ref="B11:B12"/>
    <mergeCell ref="B630:B632"/>
    <mergeCell ref="N492:N495"/>
    <mergeCell ref="C495:D495"/>
    <mergeCell ref="H597:I597"/>
    <mergeCell ref="H593:I593"/>
    <mergeCell ref="D35:N35"/>
    <mergeCell ref="C124:D125"/>
    <mergeCell ref="C118:F118"/>
    <mergeCell ref="C288:D289"/>
    <mergeCell ref="D37:N37"/>
    <mergeCell ref="F291:N291"/>
    <mergeCell ref="F293:N293"/>
    <mergeCell ref="F295:N295"/>
    <mergeCell ref="F297:N297"/>
    <mergeCell ref="C464:D464"/>
    <mergeCell ref="C379:D396"/>
    <mergeCell ref="G379:K379"/>
    <mergeCell ref="G384:N384"/>
    <mergeCell ref="G386:K386"/>
    <mergeCell ref="G359:K359"/>
    <mergeCell ref="C584:D584"/>
    <mergeCell ref="C580:D580"/>
    <mergeCell ref="C581:D581"/>
    <mergeCell ref="D58:N58"/>
    <mergeCell ref="D60:N60"/>
    <mergeCell ref="G341:N343"/>
    <mergeCell ref="M492:M495"/>
    <mergeCell ref="I338:N338"/>
    <mergeCell ref="C270:D274"/>
    <mergeCell ref="G264:N268"/>
    <mergeCell ref="G253:N253"/>
    <mergeCell ref="G254:N254"/>
    <mergeCell ref="G255:N256"/>
    <mergeCell ref="G257:N260"/>
    <mergeCell ref="G261:N263"/>
    <mergeCell ref="F316:N316"/>
    <mergeCell ref="G246:N251"/>
    <mergeCell ref="C277:D280"/>
    <mergeCell ref="G276:N278"/>
    <mergeCell ref="F85:N85"/>
    <mergeCell ref="C494:D494"/>
    <mergeCell ref="F492:H495"/>
    <mergeCell ref="I492:J495"/>
    <mergeCell ref="C213:D214"/>
    <mergeCell ref="G213:N214"/>
    <mergeCell ref="C215:D215"/>
    <mergeCell ref="G215:N215"/>
    <mergeCell ref="G416:N416"/>
    <mergeCell ref="G417:N418"/>
    <mergeCell ref="M355:N355"/>
    <mergeCell ref="G357:K357"/>
    <mergeCell ref="G408:N413"/>
    <mergeCell ref="G388:N388"/>
    <mergeCell ref="G391:N391"/>
    <mergeCell ref="G393:K393"/>
    <mergeCell ref="G395:N395"/>
    <mergeCell ref="C454:D455"/>
    <mergeCell ref="G426:N430"/>
    <mergeCell ref="C457:D457"/>
    <mergeCell ref="G377:N377"/>
    <mergeCell ref="C649:D649"/>
    <mergeCell ref="C650:D650"/>
    <mergeCell ref="C651:D651"/>
    <mergeCell ref="C652:D652"/>
    <mergeCell ref="C605:D605"/>
    <mergeCell ref="C576:D576"/>
    <mergeCell ref="C578:D578"/>
    <mergeCell ref="M593:N593"/>
    <mergeCell ref="C644:D644"/>
    <mergeCell ref="C490:D490"/>
    <mergeCell ref="C590:D590"/>
    <mergeCell ref="C592:D592"/>
    <mergeCell ref="G468:N468"/>
    <mergeCell ref="I497:J497"/>
    <mergeCell ref="F454:N455"/>
    <mergeCell ref="M448:M450"/>
    <mergeCell ref="C465:D466"/>
    <mergeCell ref="F448:H450"/>
    <mergeCell ref="I448:J450"/>
    <mergeCell ref="F16:H16"/>
    <mergeCell ref="C658:D658"/>
    <mergeCell ref="F564:N564"/>
    <mergeCell ref="C648:D648"/>
    <mergeCell ref="C587:D587"/>
    <mergeCell ref="C634:D636"/>
    <mergeCell ref="C654:D656"/>
    <mergeCell ref="F545:N545"/>
    <mergeCell ref="G368:N368"/>
    <mergeCell ref="C613:D613"/>
    <mergeCell ref="C630:D632"/>
    <mergeCell ref="C645:D645"/>
    <mergeCell ref="I339:N339"/>
    <mergeCell ref="I331:N331"/>
    <mergeCell ref="G332:H332"/>
    <mergeCell ref="I332:N332"/>
    <mergeCell ref="C558:D558"/>
    <mergeCell ref="D315:D316"/>
    <mergeCell ref="M357:N357"/>
    <mergeCell ref="C574:D574"/>
    <mergeCell ref="C550:D550"/>
    <mergeCell ref="C591:D591"/>
    <mergeCell ref="C467:D486"/>
    <mergeCell ref="C458:D460"/>
    <mergeCell ref="F542:N542"/>
    <mergeCell ref="F556:N556"/>
    <mergeCell ref="C586:D586"/>
    <mergeCell ref="C588:D588"/>
    <mergeCell ref="C589:D589"/>
    <mergeCell ref="C572:D572"/>
    <mergeCell ref="C585:D585"/>
    <mergeCell ref="C579:D579"/>
    <mergeCell ref="G465:N467"/>
    <mergeCell ref="I502:J502"/>
    <mergeCell ref="K502:L502"/>
    <mergeCell ref="K492:L495"/>
    <mergeCell ref="E27:J27"/>
    <mergeCell ref="D45:N45"/>
    <mergeCell ref="E28:J28"/>
    <mergeCell ref="C8:N8"/>
    <mergeCell ref="C11:N11"/>
    <mergeCell ref="D13:N13"/>
    <mergeCell ref="D32:N32"/>
    <mergeCell ref="C93:D93"/>
    <mergeCell ref="C76:D76"/>
    <mergeCell ref="C74:D74"/>
    <mergeCell ref="D44:N44"/>
    <mergeCell ref="D50:N50"/>
    <mergeCell ref="D53:N53"/>
    <mergeCell ref="D54:N54"/>
    <mergeCell ref="C40:N40"/>
    <mergeCell ref="D42:N42"/>
    <mergeCell ref="D43:N43"/>
    <mergeCell ref="D41:N41"/>
    <mergeCell ref="C33:C35"/>
    <mergeCell ref="F71:N71"/>
    <mergeCell ref="C72:D72"/>
    <mergeCell ref="F72:N72"/>
    <mergeCell ref="E22:J22"/>
    <mergeCell ref="D15:M15"/>
    <mergeCell ref="D862:N864"/>
    <mergeCell ref="F869:N869"/>
    <mergeCell ref="D823:N823"/>
    <mergeCell ref="D824:N824"/>
    <mergeCell ref="D827:K827"/>
    <mergeCell ref="D829:K829"/>
    <mergeCell ref="D832:N832"/>
    <mergeCell ref="F835:N835"/>
    <mergeCell ref="F837:N837"/>
    <mergeCell ref="F839:N839"/>
    <mergeCell ref="F841:N841"/>
    <mergeCell ref="D860:N860"/>
    <mergeCell ref="F858:N858"/>
    <mergeCell ref="F857:I857"/>
    <mergeCell ref="F809:N809"/>
    <mergeCell ref="F810:N811"/>
    <mergeCell ref="F814:N814"/>
    <mergeCell ref="F815:N816"/>
    <mergeCell ref="D817:N817"/>
    <mergeCell ref="D819:N819"/>
    <mergeCell ref="C653:D653"/>
    <mergeCell ref="F647:N647"/>
    <mergeCell ref="F791:N791"/>
    <mergeCell ref="F794:N794"/>
    <mergeCell ref="C688:D688"/>
    <mergeCell ref="F754:N754"/>
    <mergeCell ref="F677:N677"/>
    <mergeCell ref="F658:N658"/>
    <mergeCell ref="F660:N660"/>
    <mergeCell ref="D782:N782"/>
    <mergeCell ref="D784:N784"/>
    <mergeCell ref="D785:N785"/>
    <mergeCell ref="D787:N787"/>
    <mergeCell ref="D788:N788"/>
    <mergeCell ref="C750:D752"/>
    <mergeCell ref="C776:C777"/>
    <mergeCell ref="F687:N687"/>
    <mergeCell ref="F666:N666"/>
    <mergeCell ref="D820:N820"/>
    <mergeCell ref="D822:N822"/>
    <mergeCell ref="F797:N797"/>
    <mergeCell ref="F843:N843"/>
    <mergeCell ref="D846:N847"/>
    <mergeCell ref="E18:J18"/>
    <mergeCell ref="E17:J17"/>
    <mergeCell ref="E20:J20"/>
    <mergeCell ref="E21:J21"/>
    <mergeCell ref="D49:N49"/>
    <mergeCell ref="F568:N569"/>
    <mergeCell ref="C555:D556"/>
    <mergeCell ref="C565:D566"/>
    <mergeCell ref="F499:N500"/>
    <mergeCell ref="F517:N517"/>
    <mergeCell ref="I505:J505"/>
    <mergeCell ref="K505:L505"/>
    <mergeCell ref="F504:H506"/>
    <mergeCell ref="F501:H503"/>
    <mergeCell ref="D65:N65"/>
    <mergeCell ref="C84:D85"/>
    <mergeCell ref="C68:D68"/>
    <mergeCell ref="E19:J19"/>
    <mergeCell ref="F127:N127"/>
    <mergeCell ref="G398:N406"/>
    <mergeCell ref="G325:H325"/>
    <mergeCell ref="I325:N325"/>
    <mergeCell ref="C563:D563"/>
    <mergeCell ref="C564:D564"/>
    <mergeCell ref="F129:N129"/>
    <mergeCell ref="F131:N131"/>
    <mergeCell ref="F133:N133"/>
    <mergeCell ref="C153:D153"/>
    <mergeCell ref="C156:D156"/>
    <mergeCell ref="F135:N135"/>
    <mergeCell ref="F137:N137"/>
    <mergeCell ref="G178:N180"/>
    <mergeCell ref="M194:N194"/>
    <mergeCell ref="C179:D179"/>
    <mergeCell ref="G184:H184"/>
    <mergeCell ref="I184:N184"/>
    <mergeCell ref="F145:N145"/>
    <mergeCell ref="M192:N192"/>
    <mergeCell ref="K448:L450"/>
    <mergeCell ref="I457:J457"/>
    <mergeCell ref="K457:L457"/>
    <mergeCell ref="I460:J460"/>
    <mergeCell ref="K460:L460"/>
    <mergeCell ref="F750:N752"/>
    <mergeCell ref="F662:N662"/>
    <mergeCell ref="F664:N664"/>
    <mergeCell ref="J631:N631"/>
    <mergeCell ref="C208:D208"/>
    <mergeCell ref="F111:N111"/>
    <mergeCell ref="F113:N113"/>
    <mergeCell ref="I169:N169"/>
    <mergeCell ref="G269:N274"/>
    <mergeCell ref="F565:N566"/>
    <mergeCell ref="G195:K195"/>
    <mergeCell ref="M195:N195"/>
    <mergeCell ref="M196:N196"/>
    <mergeCell ref="G197:K197"/>
    <mergeCell ref="M197:N197"/>
    <mergeCell ref="G206:N206"/>
    <mergeCell ref="G162:H162"/>
    <mergeCell ref="F122:N122"/>
    <mergeCell ref="F125:N125"/>
    <mergeCell ref="F309:N309"/>
    <mergeCell ref="F311:N311"/>
    <mergeCell ref="F313:N313"/>
    <mergeCell ref="G339:H339"/>
    <mergeCell ref="F547:N547"/>
    <mergeCell ref="I452:J452"/>
    <mergeCell ref="K452:L452"/>
    <mergeCell ref="F451:H453"/>
    <mergeCell ref="F616:N616"/>
    <mergeCell ref="J625:N625"/>
    <mergeCell ref="J619:N619"/>
    <mergeCell ref="J628:N628"/>
    <mergeCell ref="J603:N603"/>
    <mergeCell ref="F576:N576"/>
    <mergeCell ref="F557:N558"/>
    <mergeCell ref="K591:N591"/>
    <mergeCell ref="F456:H458"/>
    <mergeCell ref="F459:H461"/>
    <mergeCell ref="H595:I595"/>
    <mergeCell ref="M595:N595"/>
    <mergeCell ref="C102:D102"/>
    <mergeCell ref="C94:D94"/>
    <mergeCell ref="E29:J29"/>
    <mergeCell ref="F103:N103"/>
    <mergeCell ref="F299:N299"/>
    <mergeCell ref="C80:D82"/>
    <mergeCell ref="F152:N152"/>
    <mergeCell ref="F303:N303"/>
    <mergeCell ref="F305:N305"/>
    <mergeCell ref="D62:N62"/>
    <mergeCell ref="F84:N84"/>
    <mergeCell ref="D33:N33"/>
    <mergeCell ref="D34:N34"/>
    <mergeCell ref="D51:N51"/>
    <mergeCell ref="D59:N59"/>
    <mergeCell ref="D61:N61"/>
    <mergeCell ref="D63:N63"/>
    <mergeCell ref="D31:N31"/>
    <mergeCell ref="F93:N93"/>
    <mergeCell ref="F70:N70"/>
    <mergeCell ref="D38:N38"/>
    <mergeCell ref="C282:D282"/>
    <mergeCell ref="C283:D283"/>
    <mergeCell ref="C284:D284"/>
    <mergeCell ref="C158:D158"/>
    <mergeCell ref="F147:N147"/>
    <mergeCell ref="F149:N149"/>
    <mergeCell ref="G176:H176"/>
    <mergeCell ref="I176:N176"/>
    <mergeCell ref="C119:D119"/>
    <mergeCell ref="C120:D120"/>
    <mergeCell ref="D151:D152"/>
    <mergeCell ref="G236:N244"/>
    <mergeCell ref="G204:N204"/>
    <mergeCell ref="C217:D234"/>
    <mergeCell ref="G217:K217"/>
    <mergeCell ref="G219:N219"/>
    <mergeCell ref="G222:N222"/>
    <mergeCell ref="G224:K224"/>
    <mergeCell ref="G226:N226"/>
    <mergeCell ref="G229:N229"/>
    <mergeCell ref="G231:K231"/>
    <mergeCell ref="G233:N233"/>
    <mergeCell ref="C199:D199"/>
    <mergeCell ref="C200:D206"/>
    <mergeCell ref="C186:D186"/>
    <mergeCell ref="I188:N188"/>
    <mergeCell ref="I190:N190"/>
    <mergeCell ref="C602:D602"/>
    <mergeCell ref="C560:D561"/>
    <mergeCell ref="F589:I589"/>
    <mergeCell ref="F591:I591"/>
    <mergeCell ref="C451:D453"/>
    <mergeCell ref="F286:N286"/>
    <mergeCell ref="G381:N381"/>
    <mergeCell ref="F307:N307"/>
    <mergeCell ref="K501:L501"/>
    <mergeCell ref="G375:N376"/>
    <mergeCell ref="N448:N450"/>
    <mergeCell ref="F537:N537"/>
    <mergeCell ref="F540:N540"/>
    <mergeCell ref="F522:N522"/>
    <mergeCell ref="F527:N527"/>
    <mergeCell ref="F530:N530"/>
    <mergeCell ref="F532:N532"/>
    <mergeCell ref="F535:N535"/>
    <mergeCell ref="F525:N525"/>
    <mergeCell ref="E23:J23"/>
    <mergeCell ref="E24:J24"/>
    <mergeCell ref="F73:N73"/>
    <mergeCell ref="C67:D67"/>
    <mergeCell ref="C70:D70"/>
    <mergeCell ref="F92:N92"/>
    <mergeCell ref="E25:J25"/>
    <mergeCell ref="C110:D110"/>
    <mergeCell ref="C111:D113"/>
    <mergeCell ref="D52:N52"/>
    <mergeCell ref="C103:D104"/>
    <mergeCell ref="F94:N94"/>
    <mergeCell ref="C99:D101"/>
    <mergeCell ref="C90:D90"/>
    <mergeCell ref="C91:D91"/>
    <mergeCell ref="F91:N91"/>
    <mergeCell ref="F78:N78"/>
    <mergeCell ref="D64:N64"/>
    <mergeCell ref="F87:N87"/>
    <mergeCell ref="F88:N88"/>
    <mergeCell ref="E26:J26"/>
    <mergeCell ref="C95:D95"/>
    <mergeCell ref="C97:D97"/>
    <mergeCell ref="F97:N97"/>
    <mergeCell ref="C748:D748"/>
    <mergeCell ref="C749:D749"/>
    <mergeCell ref="F743:N743"/>
    <mergeCell ref="C744:D744"/>
    <mergeCell ref="C745:D745"/>
    <mergeCell ref="F745:N745"/>
    <mergeCell ref="C746:D746"/>
    <mergeCell ref="C747:D747"/>
    <mergeCell ref="C693:D693"/>
    <mergeCell ref="C703:D703"/>
    <mergeCell ref="J731:N731"/>
    <mergeCell ref="J730:N730"/>
    <mergeCell ref="F716:N716"/>
    <mergeCell ref="C726:D727"/>
    <mergeCell ref="J727:N727"/>
    <mergeCell ref="J734:N734"/>
    <mergeCell ref="J724:N724"/>
    <mergeCell ref="H694:J694"/>
    <mergeCell ref="M694:N694"/>
    <mergeCell ref="D804:N804"/>
    <mergeCell ref="D800:N800"/>
    <mergeCell ref="C765:N765"/>
    <mergeCell ref="F766:N766"/>
    <mergeCell ref="F767:N767"/>
    <mergeCell ref="C778:C779"/>
    <mergeCell ref="F779:N779"/>
    <mergeCell ref="F768:N768"/>
    <mergeCell ref="F772:N772"/>
    <mergeCell ref="F773:N773"/>
    <mergeCell ref="F774:N774"/>
    <mergeCell ref="F775:N775"/>
    <mergeCell ref="F777:N777"/>
    <mergeCell ref="D803:N803"/>
    <mergeCell ref="F771:N771"/>
    <mergeCell ref="D768:D771"/>
    <mergeCell ref="F769:N769"/>
    <mergeCell ref="F770:N770"/>
    <mergeCell ref="J632:N632"/>
    <mergeCell ref="J635:N635"/>
    <mergeCell ref="B690:B692"/>
    <mergeCell ref="B729:B731"/>
    <mergeCell ref="B710:B716"/>
    <mergeCell ref="C710:D710"/>
    <mergeCell ref="C713:D713"/>
    <mergeCell ref="F599:N599"/>
    <mergeCell ref="H698:J698"/>
    <mergeCell ref="M698:N698"/>
    <mergeCell ref="F700:N700"/>
    <mergeCell ref="B638:B639"/>
    <mergeCell ref="J639:N639"/>
    <mergeCell ref="C610:D610"/>
    <mergeCell ref="C638:D639"/>
    <mergeCell ref="F649:N649"/>
    <mergeCell ref="B624:B625"/>
    <mergeCell ref="B601:B607"/>
    <mergeCell ref="K692:N692"/>
    <mergeCell ref="B726:B727"/>
    <mergeCell ref="F651:N651"/>
    <mergeCell ref="B634:B636"/>
    <mergeCell ref="B717:B718"/>
    <mergeCell ref="B720:B721"/>
    <mergeCell ref="F496:H498"/>
    <mergeCell ref="J607:N607"/>
    <mergeCell ref="I501:J501"/>
    <mergeCell ref="Q44:AA44"/>
    <mergeCell ref="Q45:AA45"/>
    <mergeCell ref="D47:N47"/>
    <mergeCell ref="D46:G46"/>
    <mergeCell ref="H46:N46"/>
    <mergeCell ref="D48:N48"/>
    <mergeCell ref="G193:K193"/>
    <mergeCell ref="M193:N193"/>
    <mergeCell ref="G199:N201"/>
    <mergeCell ref="G203:N203"/>
    <mergeCell ref="I162:N162"/>
    <mergeCell ref="G169:H169"/>
    <mergeCell ref="I175:N175"/>
    <mergeCell ref="F139:N139"/>
    <mergeCell ref="F141:N141"/>
    <mergeCell ref="F143:N143"/>
    <mergeCell ref="C496:D498"/>
    <mergeCell ref="C170:D171"/>
    <mergeCell ref="F578:N578"/>
    <mergeCell ref="F289:N289"/>
    <mergeCell ref="C157:D157"/>
    <mergeCell ref="F301:N301"/>
    <mergeCell ref="Q74:R74"/>
    <mergeCell ref="R76:S76"/>
    <mergeCell ref="C370:D370"/>
    <mergeCell ref="C89:D89"/>
    <mergeCell ref="Q782:R784"/>
    <mergeCell ref="F104:N104"/>
    <mergeCell ref="F114:N115"/>
    <mergeCell ref="F106:N106"/>
    <mergeCell ref="F107:N107"/>
    <mergeCell ref="C109:D109"/>
    <mergeCell ref="F110:N110"/>
    <mergeCell ref="C444:D444"/>
    <mergeCell ref="C446:D446"/>
    <mergeCell ref="C317:D317"/>
    <mergeCell ref="C320:D320"/>
    <mergeCell ref="C321:D321"/>
    <mergeCell ref="C333:D334"/>
    <mergeCell ref="C606:D606"/>
    <mergeCell ref="P465:P483"/>
    <mergeCell ref="C570:D570"/>
    <mergeCell ref="F572:N572"/>
    <mergeCell ref="F574:N574"/>
    <mergeCell ref="K497:L497"/>
  </mergeCells>
  <conditionalFormatting sqref="C281:N442">
    <cfRule type="expression" dxfId="0" priority="4">
      <formula>IF(OR(ISNUMBER(T0_03),(ISTEXT(T0_03))),"WAHR","FALSCH")</formula>
    </cfRule>
  </conditionalFormatting>
  <dataValidations count="2">
    <dataValidation type="list" allowBlank="1" showInputMessage="1" showErrorMessage="1" sqref="D15" xr:uid="{88164F1A-8562-4277-990D-AB6EE5C91821}">
      <formula1>$D$17:$D$29</formula1>
    </dataValidation>
    <dataValidation type="list" allowBlank="1" showInputMessage="1" showErrorMessage="1" sqref="C8:N8" xr:uid="{EFE835E6-9B17-434B-9F90-C80A270B27E1}">
      <formula1>$D$9:$D$10</formula1>
    </dataValidation>
  </dataValidations>
  <pageMargins left="0.39370078740157483" right="0.39370078740157483" top="0.59055118110236227" bottom="0.39370078740157483" header="0.19685039370078741" footer="0.19685039370078741"/>
  <pageSetup paperSize="9" scale="43" fitToHeight="0" orientation="portrait" r:id="rId1"/>
  <headerFooter differentFirst="1">
    <oddFooter>&amp;C&amp;"Arial,Standard"&amp;K000000Seite &amp;P von &amp;N</oddFooter>
  </headerFooter>
  <rowBreaks count="14" manualBreakCount="14">
    <brk id="65" min="1" max="13" man="1"/>
    <brk id="116" min="1" max="13" man="1"/>
    <brk id="207" min="1" max="13" man="1"/>
    <brk id="280" min="1" max="13" man="1"/>
    <brk id="368" min="1" max="13" man="1"/>
    <brk id="442" min="1" max="13" man="1"/>
    <brk id="486" min="1" max="13" man="1"/>
    <brk id="566" min="1" max="13" man="1"/>
    <brk id="643" min="1" max="13" man="1"/>
    <brk id="667" min="1" max="13" man="1"/>
    <brk id="739" min="1" max="13" man="1"/>
    <brk id="763" min="1" max="13" man="1"/>
    <brk id="781" min="1" max="13" man="1"/>
    <brk id="816" min="1" max="1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344</vt:i4>
      </vt:variant>
    </vt:vector>
  </HeadingPairs>
  <TitlesOfParts>
    <vt:vector size="345" baseType="lpstr">
      <vt:lpstr>TN-Antrag</vt:lpstr>
      <vt:lpstr>AG</vt:lpstr>
      <vt:lpstr>Anl_1_001</vt:lpstr>
      <vt:lpstr>Anl_1_002</vt:lpstr>
      <vt:lpstr>Anl_1_003</vt:lpstr>
      <vt:lpstr>Anl_1_004</vt:lpstr>
      <vt:lpstr>Anl_1_Ort_Datum</vt:lpstr>
      <vt:lpstr>Anl_2_ausgewiesen</vt:lpstr>
      <vt:lpstr>Anl_2_Dienststelle</vt:lpstr>
      <vt:lpstr>Anl_2_erschienen</vt:lpstr>
      <vt:lpstr>Anl_2_GebDatum</vt:lpstr>
      <vt:lpstr>Anl_2_GebOrt</vt:lpstr>
      <vt:lpstr>Anl_2_Name</vt:lpstr>
      <vt:lpstr>Anl_2_OrtDatum</vt:lpstr>
      <vt:lpstr>Anl_2_tätig_für</vt:lpstr>
      <vt:lpstr>Anl_2_Viko</vt:lpstr>
      <vt:lpstr>Bauvorhaben</vt:lpstr>
      <vt:lpstr>'TN-Antrag'!Druckbereich</vt:lpstr>
      <vt:lpstr>Leistungsbild</vt:lpstr>
      <vt:lpstr>Leistungsbild_kurz</vt:lpstr>
      <vt:lpstr>Leistungsphasen</vt:lpstr>
      <vt:lpstr>'TN-Antrag'!T0_01</vt:lpstr>
      <vt:lpstr>'TN-Antrag'!T0_02</vt:lpstr>
      <vt:lpstr>'TN-Antrag'!T0_03</vt:lpstr>
      <vt:lpstr>'TN-Antrag'!T0_04</vt:lpstr>
      <vt:lpstr>'TN-Antrag'!T0_05</vt:lpstr>
      <vt:lpstr>'TN-Antrag'!T0_06</vt:lpstr>
      <vt:lpstr>'TN-Antrag'!T0_07</vt:lpstr>
      <vt:lpstr>'TN-Antrag'!T0_08</vt:lpstr>
      <vt:lpstr>'TN-Antrag'!T0_09</vt:lpstr>
      <vt:lpstr>'TN-Antrag'!T0_10</vt:lpstr>
      <vt:lpstr>'TN-Antrag'!T0_11</vt:lpstr>
      <vt:lpstr>'TN-Antrag'!T0_12</vt:lpstr>
      <vt:lpstr>'TN-Antrag'!T0_13</vt:lpstr>
      <vt:lpstr>'TN-Antrag'!T0_14</vt:lpstr>
      <vt:lpstr>'TN-Antrag'!T0_15</vt:lpstr>
      <vt:lpstr>'TN-Antrag'!T0_16</vt:lpstr>
      <vt:lpstr>'TN-Antrag'!T0_17</vt:lpstr>
      <vt:lpstr>'TN-Antrag'!T0_18</vt:lpstr>
      <vt:lpstr>'TN-Antrag'!T1_01</vt:lpstr>
      <vt:lpstr>'TN-Antrag'!T1_02</vt:lpstr>
      <vt:lpstr>'TN-Antrag'!T1_03</vt:lpstr>
      <vt:lpstr>'TN-Antrag'!T1_04</vt:lpstr>
      <vt:lpstr>'TN-Antrag'!T1_05</vt:lpstr>
      <vt:lpstr>'TN-Antrag'!T1_06</vt:lpstr>
      <vt:lpstr>'TN-Antrag'!T1_07</vt:lpstr>
      <vt:lpstr>'TN-Antrag'!T1_08</vt:lpstr>
      <vt:lpstr>'TN-Antrag'!T1_09</vt:lpstr>
      <vt:lpstr>'TN-Antrag'!T1_10</vt:lpstr>
      <vt:lpstr>'TN-Antrag'!T1_11</vt:lpstr>
      <vt:lpstr>'TN-Antrag'!T1_12</vt:lpstr>
      <vt:lpstr>'TN-Antrag'!T1_13</vt:lpstr>
      <vt:lpstr>'TN-Antrag'!T1_14</vt:lpstr>
      <vt:lpstr>'TN-Antrag'!T1_15</vt:lpstr>
      <vt:lpstr>'TN-Antrag'!T1_16</vt:lpstr>
      <vt:lpstr>'TN-Antrag'!T1_17</vt:lpstr>
      <vt:lpstr>'TN-Antrag'!T1_18</vt:lpstr>
      <vt:lpstr>'TN-Antrag'!T1_19</vt:lpstr>
      <vt:lpstr>'TN-Antrag'!T1_20</vt:lpstr>
      <vt:lpstr>'TN-Antrag'!T1_21</vt:lpstr>
      <vt:lpstr>'TN-Antrag'!T1_22</vt:lpstr>
      <vt:lpstr>'TN-Antrag'!T1_23</vt:lpstr>
      <vt:lpstr>'TN-Antrag'!T1_24</vt:lpstr>
      <vt:lpstr>'TN-Antrag'!T1_25</vt:lpstr>
      <vt:lpstr>'TN-Antrag'!T1_26</vt:lpstr>
      <vt:lpstr>'TN-Antrag'!T1_27</vt:lpstr>
      <vt:lpstr>'TN-Antrag'!T1_28</vt:lpstr>
      <vt:lpstr>'TN-Antrag'!T1_29</vt:lpstr>
      <vt:lpstr>'TN-Antrag'!T1_30</vt:lpstr>
      <vt:lpstr>'TN-Antrag'!T1_31</vt:lpstr>
      <vt:lpstr>'TN-Antrag'!T1_32</vt:lpstr>
      <vt:lpstr>'TN-Antrag'!T1_33</vt:lpstr>
      <vt:lpstr>'TN-Antrag'!T1_34</vt:lpstr>
      <vt:lpstr>'TN-Antrag'!T1_35</vt:lpstr>
      <vt:lpstr>'TN-Antrag'!T1_36</vt:lpstr>
      <vt:lpstr>'TN-Antrag'!T1_37</vt:lpstr>
      <vt:lpstr>'TN-Antrag'!T1_38</vt:lpstr>
      <vt:lpstr>'TN-Antrag'!T1_39</vt:lpstr>
      <vt:lpstr>'TN-Antrag'!T1_40</vt:lpstr>
      <vt:lpstr>'TN-Antrag'!T1_41</vt:lpstr>
      <vt:lpstr>'TN-Antrag'!T1_42</vt:lpstr>
      <vt:lpstr>'TN-Antrag'!T1_43</vt:lpstr>
      <vt:lpstr>'TN-Antrag'!T1_44</vt:lpstr>
      <vt:lpstr>'TN-Antrag'!T1_45</vt:lpstr>
      <vt:lpstr>'TN-Antrag'!T1_54</vt:lpstr>
      <vt:lpstr>'TN-Antrag'!T1_55</vt:lpstr>
      <vt:lpstr>T1_56</vt:lpstr>
      <vt:lpstr>T1_57</vt:lpstr>
      <vt:lpstr>T1_58</vt:lpstr>
      <vt:lpstr>T1_NU1_Leistung</vt:lpstr>
      <vt:lpstr>T1_NU1_Name</vt:lpstr>
      <vt:lpstr>T1_NU1_Ort</vt:lpstr>
      <vt:lpstr>T1_NU1_PLZ</vt:lpstr>
      <vt:lpstr>T1_NU1_Straße</vt:lpstr>
      <vt:lpstr>T1_NU2_Leistung</vt:lpstr>
      <vt:lpstr>T1_NU2_Name</vt:lpstr>
      <vt:lpstr>T1_NU2_Ort</vt:lpstr>
      <vt:lpstr>T1_NU2_PLZ</vt:lpstr>
      <vt:lpstr>T1_NU2_Straße</vt:lpstr>
      <vt:lpstr>T1_NU3_Leistung</vt:lpstr>
      <vt:lpstr>T1_NU3_Name</vt:lpstr>
      <vt:lpstr>T1_NU3_Ort</vt:lpstr>
      <vt:lpstr>T1_NU3_PLZ</vt:lpstr>
      <vt:lpstr>T1_NU3_Straße</vt:lpstr>
      <vt:lpstr>'TN-Antrag'!T1b_01</vt:lpstr>
      <vt:lpstr>'TN-Antrag'!T1b_02</vt:lpstr>
      <vt:lpstr>'TN-Antrag'!T1b_03</vt:lpstr>
      <vt:lpstr>'TN-Antrag'!T1b_04</vt:lpstr>
      <vt:lpstr>'TN-Antrag'!T1b_05</vt:lpstr>
      <vt:lpstr>'TN-Antrag'!T1b_06</vt:lpstr>
      <vt:lpstr>'TN-Antrag'!T1b_07</vt:lpstr>
      <vt:lpstr>'TN-Antrag'!T1b_08</vt:lpstr>
      <vt:lpstr>'TN-Antrag'!T1b_09</vt:lpstr>
      <vt:lpstr>'TN-Antrag'!T1b_10</vt:lpstr>
      <vt:lpstr>'TN-Antrag'!T1b_11</vt:lpstr>
      <vt:lpstr>'TN-Antrag'!T1b_12</vt:lpstr>
      <vt:lpstr>'TN-Antrag'!T1b_13</vt:lpstr>
      <vt:lpstr>'TN-Antrag'!T1b_14</vt:lpstr>
      <vt:lpstr>'TN-Antrag'!T1b_15</vt:lpstr>
      <vt:lpstr>'TN-Antrag'!T1b_16</vt:lpstr>
      <vt:lpstr>'TN-Antrag'!T1b_17</vt:lpstr>
      <vt:lpstr>'TN-Antrag'!T1b_18</vt:lpstr>
      <vt:lpstr>'TN-Antrag'!T1b_19</vt:lpstr>
      <vt:lpstr>'TN-Antrag'!T1b_20</vt:lpstr>
      <vt:lpstr>'TN-Antrag'!T1b_21</vt:lpstr>
      <vt:lpstr>'TN-Antrag'!T1b_22</vt:lpstr>
      <vt:lpstr>'TN-Antrag'!T1b_23</vt:lpstr>
      <vt:lpstr>'TN-Antrag'!T1b_24</vt:lpstr>
      <vt:lpstr>'TN-Antrag'!T1b_25</vt:lpstr>
      <vt:lpstr>'TN-Antrag'!T1b_26</vt:lpstr>
      <vt:lpstr>'TN-Antrag'!T1b_27</vt:lpstr>
      <vt:lpstr>'TN-Antrag'!T1b_28</vt:lpstr>
      <vt:lpstr>'TN-Antrag'!T1b_29</vt:lpstr>
      <vt:lpstr>'TN-Antrag'!T1b_30</vt:lpstr>
      <vt:lpstr>'TN-Antrag'!T1b_31</vt:lpstr>
      <vt:lpstr>'TN-Antrag'!T1b_32</vt:lpstr>
      <vt:lpstr>'TN-Antrag'!T1b_33</vt:lpstr>
      <vt:lpstr>'TN-Antrag'!T1b_34</vt:lpstr>
      <vt:lpstr>'TN-Antrag'!T1b_35</vt:lpstr>
      <vt:lpstr>'TN-Antrag'!T1b_36</vt:lpstr>
      <vt:lpstr>'TN-Antrag'!T1b_37</vt:lpstr>
      <vt:lpstr>'TN-Antrag'!T1b_38</vt:lpstr>
      <vt:lpstr>'TN-Antrag'!T1b_39</vt:lpstr>
      <vt:lpstr>'TN-Antrag'!T1b_40</vt:lpstr>
      <vt:lpstr>'TN-Antrag'!T1b_41</vt:lpstr>
      <vt:lpstr>'TN-Antrag'!T1b_42</vt:lpstr>
      <vt:lpstr>'TN-Antrag'!T1b_43</vt:lpstr>
      <vt:lpstr>'TN-Antrag'!T1b_44</vt:lpstr>
      <vt:lpstr>'TN-Antrag'!T1b_45</vt:lpstr>
      <vt:lpstr>'TN-Antrag'!T1b_54</vt:lpstr>
      <vt:lpstr>'TN-Antrag'!T1b_55</vt:lpstr>
      <vt:lpstr>T1b_56</vt:lpstr>
      <vt:lpstr>T1b_57</vt:lpstr>
      <vt:lpstr>T1b_58</vt:lpstr>
      <vt:lpstr>T1b_NU1_Leistung</vt:lpstr>
      <vt:lpstr>T1b_NU1_Name</vt:lpstr>
      <vt:lpstr>T1b_NU1_Ort</vt:lpstr>
      <vt:lpstr>T1b_NU1_PLZ</vt:lpstr>
      <vt:lpstr>T1b_NU1_Straße</vt:lpstr>
      <vt:lpstr>T1b_NU2_Leistung</vt:lpstr>
      <vt:lpstr>T1b_NU2_Name</vt:lpstr>
      <vt:lpstr>T1b_NU2_Ort</vt:lpstr>
      <vt:lpstr>T1b_NU2_PLZ</vt:lpstr>
      <vt:lpstr>T1b_NU2_Straße</vt:lpstr>
      <vt:lpstr>T1b_NU3_Leistung</vt:lpstr>
      <vt:lpstr>T1b_NU3_Name</vt:lpstr>
      <vt:lpstr>T1b_NU3_Ort</vt:lpstr>
      <vt:lpstr>T1b_NU3_PLZ</vt:lpstr>
      <vt:lpstr>T1b_NU3_Straße</vt:lpstr>
      <vt:lpstr>'TN-Antrag'!T2_01</vt:lpstr>
      <vt:lpstr>'TN-Antrag'!T2_02</vt:lpstr>
      <vt:lpstr>'TN-Antrag'!T2_03</vt:lpstr>
      <vt:lpstr>'TN-Antrag'!T2_04</vt:lpstr>
      <vt:lpstr>'TN-Antrag'!T2_05</vt:lpstr>
      <vt:lpstr>'TN-Antrag'!T2_06</vt:lpstr>
      <vt:lpstr>'TN-Antrag'!T2_07</vt:lpstr>
      <vt:lpstr>'TN-Antrag'!T2_08</vt:lpstr>
      <vt:lpstr>'TN-Antrag'!T2_09</vt:lpstr>
      <vt:lpstr>'TN-Antrag'!T2_10</vt:lpstr>
      <vt:lpstr>'TN-Antrag'!T2_11</vt:lpstr>
      <vt:lpstr>'TN-Antrag'!T2_12</vt:lpstr>
      <vt:lpstr>'TN-Antrag'!T2_13</vt:lpstr>
      <vt:lpstr>T2_14</vt:lpstr>
      <vt:lpstr>'TN-Antrag'!T2_15</vt:lpstr>
      <vt:lpstr>'TN-Antrag'!T3_01</vt:lpstr>
      <vt:lpstr>'TN-Antrag'!T3_02</vt:lpstr>
      <vt:lpstr>'TN-Antrag'!T3_03</vt:lpstr>
      <vt:lpstr>'TN-Antrag'!T3_04</vt:lpstr>
      <vt:lpstr>'TN-Antrag'!T3_05</vt:lpstr>
      <vt:lpstr>'TN-Antrag'!T3_06</vt:lpstr>
      <vt:lpstr>'TN-Antrag'!T3_07</vt:lpstr>
      <vt:lpstr>'TN-Antrag'!T3_08</vt:lpstr>
      <vt:lpstr>'TN-Antrag'!T3_09</vt:lpstr>
      <vt:lpstr>'TN-Antrag'!T3_10</vt:lpstr>
      <vt:lpstr>'TN-Antrag'!T3_11</vt:lpstr>
      <vt:lpstr>'TN-Antrag'!T3_12</vt:lpstr>
      <vt:lpstr>'TN-Antrag'!T3_13</vt:lpstr>
      <vt:lpstr>T3_Berufserfahrung</vt:lpstr>
      <vt:lpstr>T3_Berufsqualifikation</vt:lpstr>
      <vt:lpstr>T3_MA1_Fest</vt:lpstr>
      <vt:lpstr>T3_MA1_Name_Quali</vt:lpstr>
      <vt:lpstr>T3_MA2_Fest</vt:lpstr>
      <vt:lpstr>T3_MA2_Name_Quali</vt:lpstr>
      <vt:lpstr>T3_weitereMA01_Fest</vt:lpstr>
      <vt:lpstr>T3_weitereMA01_Name_Quali</vt:lpstr>
      <vt:lpstr>T3_weitereMA02_Fest</vt:lpstr>
      <vt:lpstr>T3_weitereMA02_Name_Quali</vt:lpstr>
      <vt:lpstr>T3_weitereMA03_Fest</vt:lpstr>
      <vt:lpstr>T3_weitereMA03_Name_Quali</vt:lpstr>
      <vt:lpstr>T3_weitereMA04_Fest</vt:lpstr>
      <vt:lpstr>T3_weitereMA04_Name_Quali</vt:lpstr>
      <vt:lpstr>T3_weitereMA05_Fest</vt:lpstr>
      <vt:lpstr>T3_weitereMA05_Name_Quali</vt:lpstr>
      <vt:lpstr>T3_weitereMA06_Fest</vt:lpstr>
      <vt:lpstr>T3_weitereMA06_Name_Quali</vt:lpstr>
      <vt:lpstr>'TN-Antrag'!T4_Ref1_001</vt:lpstr>
      <vt:lpstr>'TN-Antrag'!T4_Ref1_002</vt:lpstr>
      <vt:lpstr>'TN-Antrag'!T4_Ref1_003</vt:lpstr>
      <vt:lpstr>'TN-Antrag'!T4_Ref1_004</vt:lpstr>
      <vt:lpstr>'TN-Antrag'!T4_Ref1_005</vt:lpstr>
      <vt:lpstr>'TN-Antrag'!T4_Ref1_006</vt:lpstr>
      <vt:lpstr>'TN-Antrag'!T4_Ref1_007</vt:lpstr>
      <vt:lpstr>'TN-Antrag'!T4_Ref1_008</vt:lpstr>
      <vt:lpstr>T4_Ref1_Abfrage01_Erl</vt:lpstr>
      <vt:lpstr>T4_Ref1_Abfrage01_Erl2</vt:lpstr>
      <vt:lpstr>T4_Ref1_Abfrage01_ja</vt:lpstr>
      <vt:lpstr>T4_Ref1_Abfrage01_nein</vt:lpstr>
      <vt:lpstr>T4_Ref1_Abfrage02_Erl</vt:lpstr>
      <vt:lpstr>T4_Ref1_Abfrage02_Erl2</vt:lpstr>
      <vt:lpstr>T4_Ref1_Abfrage02_ja</vt:lpstr>
      <vt:lpstr>T4_Ref1_Abfrage02_nein</vt:lpstr>
      <vt:lpstr>T4_Ref1_AbfrageMulti02_Erl</vt:lpstr>
      <vt:lpstr>T4_Ref1_Abschluss</vt:lpstr>
      <vt:lpstr>'TN-Antrag'!T4_Ref1_AG_Anschrift</vt:lpstr>
      <vt:lpstr>'TN-Antrag'!T4_Ref1_AG_Ansprechpartner</vt:lpstr>
      <vt:lpstr>'TN-Antrag'!T4_Ref1_AG_Name</vt:lpstr>
      <vt:lpstr>'TN-Antrag'!T4_Ref1_AG_Telefon</vt:lpstr>
      <vt:lpstr>T4_Ref1_ALGsEinzeln_ALG4_beauftragt</vt:lpstr>
      <vt:lpstr>T4_Ref1_ALGsEinzeln_ALG4_erbracht</vt:lpstr>
      <vt:lpstr>T4_Ref1_ALGsEinzeln_ALG5_beauftragt</vt:lpstr>
      <vt:lpstr>T4_Ref1_ALGsEinzeln_ALG5_erbracht</vt:lpstr>
      <vt:lpstr>T4_Ref1_ALGsEinzeln_ALG6_beauftragt</vt:lpstr>
      <vt:lpstr>T4_Ref1_ALGsEinzeln_ALG6_erbracht</vt:lpstr>
      <vt:lpstr>T4_Ref1_ALGsEinzeln_ALGSieben_beauftragt</vt:lpstr>
      <vt:lpstr>T4_Ref1_ALGsEinzeln_ALGSieben_erbracht</vt:lpstr>
      <vt:lpstr>T4_Ref1_ALGsEinzeln_Erl2</vt:lpstr>
      <vt:lpstr>T4_Ref1_Barrierefreiheit_Erl</vt:lpstr>
      <vt:lpstr>T4_Ref1_Barrierefreiheit_ja</vt:lpstr>
      <vt:lpstr>T4_Ref1_Barrierefreiheit_nein</vt:lpstr>
      <vt:lpstr>T4_Ref1_Bauvol_440</vt:lpstr>
      <vt:lpstr>T4_Ref1_Bauvol_450</vt:lpstr>
      <vt:lpstr>T4_Ref1_Bauvol_460</vt:lpstr>
      <vt:lpstr>T4_Ref1_Bauvol_470_ELT</vt:lpstr>
      <vt:lpstr>T4_Ref1_Bauvol_ELT_Erl</vt:lpstr>
      <vt:lpstr>T4_Ref1_Beginn</vt:lpstr>
      <vt:lpstr>T4_Ref1_FördMittel_ja</vt:lpstr>
      <vt:lpstr>T4_Ref1_FördMittel_Name</vt:lpstr>
      <vt:lpstr>T4_Ref1_FördMittel_nein</vt:lpstr>
      <vt:lpstr>T4_Ref1_Laufzeit_Erl</vt:lpstr>
      <vt:lpstr>T4_Ref1_LPsZusammen_beauftragt_Erl</vt:lpstr>
      <vt:lpstr>T4_Ref1_LPsZusammen_beauftragt_ja</vt:lpstr>
      <vt:lpstr>T4_Ref1_LPsZusammen_beauftragt_nein</vt:lpstr>
      <vt:lpstr>T4_Ref1_LPsZusammen_erbracht_Erl</vt:lpstr>
      <vt:lpstr>T4_Ref1_LPsZusammen_erbracht_ja</vt:lpstr>
      <vt:lpstr>T4_Ref1_LPsZusammen_erbracht_nein</vt:lpstr>
      <vt:lpstr>T4_Ref1_öffAG_Erl</vt:lpstr>
      <vt:lpstr>T4_Ref1_öffAG_ja</vt:lpstr>
      <vt:lpstr>T4_Ref1_öffAG_nein</vt:lpstr>
      <vt:lpstr>T4_Ref1_Sanierung_Erl</vt:lpstr>
      <vt:lpstr>T4_Ref1_Sanierung_ja</vt:lpstr>
      <vt:lpstr>T4_Ref1_Sanierung_nein</vt:lpstr>
      <vt:lpstr>T4_Ref1_VergRi_Erl</vt:lpstr>
      <vt:lpstr>T4_Ref1_VergRi_ja</vt:lpstr>
      <vt:lpstr>T4_Ref1_VergRi_nein</vt:lpstr>
      <vt:lpstr>T4_Ref1_weitereErl_1</vt:lpstr>
      <vt:lpstr>T4_Ref1_weitereErl_2</vt:lpstr>
      <vt:lpstr>T4_Ref1_weitereErl_3</vt:lpstr>
      <vt:lpstr>T4_Ref1_weitereErl_4</vt:lpstr>
      <vt:lpstr>T4_Ref1_weitereErl_5</vt:lpstr>
      <vt:lpstr>'TN-Antrag'!T4_Ref2_001</vt:lpstr>
      <vt:lpstr>'TN-Antrag'!T4_Ref2_002</vt:lpstr>
      <vt:lpstr>'TN-Antrag'!T4_Ref2_003</vt:lpstr>
      <vt:lpstr>'TN-Antrag'!T4_Ref2_004</vt:lpstr>
      <vt:lpstr>'TN-Antrag'!T4_Ref2_005</vt:lpstr>
      <vt:lpstr>'TN-Antrag'!T4_Ref2_006</vt:lpstr>
      <vt:lpstr>'TN-Antrag'!T4_Ref2_007</vt:lpstr>
      <vt:lpstr>'TN-Antrag'!T4_Ref2_008</vt:lpstr>
      <vt:lpstr>T4_Ref2_Abfrage01_Erl</vt:lpstr>
      <vt:lpstr>T4_Ref2_Abfrage01_Erl2</vt:lpstr>
      <vt:lpstr>T4_Ref2_Abfrage01_ja</vt:lpstr>
      <vt:lpstr>T4_Ref2_Abfrage01_nein</vt:lpstr>
      <vt:lpstr>T4_Ref2_Abfrage02_Erl</vt:lpstr>
      <vt:lpstr>T4_Ref2_Abfrage02_Erl2</vt:lpstr>
      <vt:lpstr>T4_Ref2_Abfrage02_ja</vt:lpstr>
      <vt:lpstr>T4_Ref2_Abfrage02_nein</vt:lpstr>
      <vt:lpstr>T4_Ref2_Abschluss</vt:lpstr>
      <vt:lpstr>T4_Ref2_AG_Anschrift</vt:lpstr>
      <vt:lpstr>T4_Ref2_AG_Ansprechpartner</vt:lpstr>
      <vt:lpstr>T4_Ref2_AG_Name</vt:lpstr>
      <vt:lpstr>T4_Ref2_AG_Telefon</vt:lpstr>
      <vt:lpstr>T4_Ref2_ALGsEinzeln_ALG4_beauftragt</vt:lpstr>
      <vt:lpstr>T4_Ref2_ALGsEinzeln_ALG4_erbracht</vt:lpstr>
      <vt:lpstr>T4_Ref2_ALGsEinzeln_ALG5_beauftragt</vt:lpstr>
      <vt:lpstr>T4_Ref2_ALGsEinzeln_ALG5_erbracht</vt:lpstr>
      <vt:lpstr>T4_Ref2_ALGsEinzeln_ALG6_beauftragt</vt:lpstr>
      <vt:lpstr>T4_Ref2_ALGsEinzeln_ALG6_erbracht</vt:lpstr>
      <vt:lpstr>T4_Ref2_ALGsEinzeln_ALGSieben_beauftragt</vt:lpstr>
      <vt:lpstr>T4_Ref2_ALGsEinzeln_ALGSieben_erbracht</vt:lpstr>
      <vt:lpstr>T4_Ref2_ALGsEinzeln_Erl2</vt:lpstr>
      <vt:lpstr>T4_Ref2_Barrierefreiheit_Erl</vt:lpstr>
      <vt:lpstr>T4_Ref2_Barrierefreiheit_ja</vt:lpstr>
      <vt:lpstr>T4_Ref2_Barrierefreiheit_nein</vt:lpstr>
      <vt:lpstr>T4_Ref2_Bauvol_440</vt:lpstr>
      <vt:lpstr>T4_Ref2_Bauvol_450</vt:lpstr>
      <vt:lpstr>T4_Ref2_Bauvol_460</vt:lpstr>
      <vt:lpstr>T4_Ref2_Bauvol_470_ELT</vt:lpstr>
      <vt:lpstr>T4_Ref2_Bauvol_ELT_Erl</vt:lpstr>
      <vt:lpstr>T4_Ref2_Beginn</vt:lpstr>
      <vt:lpstr>T4_Ref2_FördMittel_ja</vt:lpstr>
      <vt:lpstr>T4_Ref2_FördMittel_Name</vt:lpstr>
      <vt:lpstr>T4_Ref2_FördMittel_nein</vt:lpstr>
      <vt:lpstr>T4_Ref2_Laufzeit_Erl</vt:lpstr>
      <vt:lpstr>T4_Ref2_LPsZusammen_beauftragt_Erl</vt:lpstr>
      <vt:lpstr>T4_Ref2_LPsZusammen_beauftragt_ja</vt:lpstr>
      <vt:lpstr>T4_Ref2_LPsZusammen_beauftragt_nein</vt:lpstr>
      <vt:lpstr>T4_Ref2_LPsZusammen_erbracht_Erl</vt:lpstr>
      <vt:lpstr>T4_Ref2_LPsZusammen_erbracht_ja</vt:lpstr>
      <vt:lpstr>T4_Ref2_LPsZusammen_erbracht_nein</vt:lpstr>
      <vt:lpstr>T4_Ref2_öffAG_Erl</vt:lpstr>
      <vt:lpstr>T4_Ref2_öffAG_ja</vt:lpstr>
      <vt:lpstr>T4_Ref2_öffAG_nein</vt:lpstr>
      <vt:lpstr>T4_Ref2_Sanierung_Erl</vt:lpstr>
      <vt:lpstr>T4_Ref2_Sanierung_ja</vt:lpstr>
      <vt:lpstr>T4_Ref2_Sanierung_nein</vt:lpstr>
      <vt:lpstr>T4_Ref2_VergRi_Erl</vt:lpstr>
      <vt:lpstr>T4_Ref2_VergRi_ja</vt:lpstr>
      <vt:lpstr>T4_Ref2_VergRi_nein</vt:lpstr>
      <vt:lpstr>T4_Ref2_weitereErl_1</vt:lpstr>
      <vt:lpstr>T4_Ref2_weitereErl_2</vt:lpstr>
      <vt:lpstr>T4_Ref2_weitereErl_3</vt:lpstr>
      <vt:lpstr>T4_Ref2_weitereErl_4</vt:lpstr>
      <vt:lpstr>T4_Ref2_weitereErl_5</vt:lpstr>
      <vt:lpstr>'TN-Antrag'!T5_Anl_08</vt:lpstr>
      <vt:lpstr>'TN-Antrag'!T5_Anl_09</vt:lpstr>
      <vt:lpstr>Verfahrenstyp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Poppe, Daniela</dc:creator>
  <cp:lastModifiedBy>Braun, Diana</cp:lastModifiedBy>
  <cp:lastPrinted>2026-05-15T07:43:28Z</cp:lastPrinted>
  <dcterms:created xsi:type="dcterms:W3CDTF">2023-05-16T10:15:01Z</dcterms:created>
  <dcterms:modified xsi:type="dcterms:W3CDTF">2026-06-01T08:45:20Z</dcterms:modified>
</cp:coreProperties>
</file>