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t.kramer\Daten Kramer\1 Mandantenordner\Märkischer Kreis\Mobilfunk\Ausschreibung 2026\Ausschreibung final\"/>
    </mc:Choice>
  </mc:AlternateContent>
  <xr:revisionPtr revIDLastSave="0" documentId="13_ncr:1_{BF65BD66-4EDB-41B8-A503-AAC81BFEBD4F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Tarifmodelle Mobilfunk-Anlage 1" sheetId="1" r:id="rId1"/>
    <sheet name="Preisblatt Mobilfunk-Anlage 2" sheetId="2" r:id="rId2"/>
  </sheets>
  <externalReferences>
    <externalReference r:id="rId3"/>
  </externalReferences>
  <definedNames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15">#REF!</definedName>
    <definedName name="____DAT16">#REF!</definedName>
    <definedName name="____DAT17">#REF!</definedName>
    <definedName name="____DAT18">#REF!</definedName>
    <definedName name="____DAT19">#REF!</definedName>
    <definedName name="____DAT2">#REF!</definedName>
    <definedName name="____DAT20">#REF!</definedName>
    <definedName name="____DAT21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21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Toc126248378" localSheetId="1">'Preisblatt Mobilfunk-Anlage 2'!$B$6</definedName>
    <definedName name="_Toc126248379" localSheetId="1">'Preisblatt Mobilfunk-Anlage 2'!$B$8</definedName>
    <definedName name="_Toc126248381" localSheetId="1">'Preisblatt Mobilfunk-Anlage 2'!$C$41</definedName>
    <definedName name="Applikationen">#REF!</definedName>
    <definedName name="_xlnm.Database">#REF!</definedName>
    <definedName name="DECTnet2">#REF!</definedName>
    <definedName name="_xlnm.Print_Area" localSheetId="1">'Preisblatt Mobilfunk-Anlage 2'!$A$1:$G$49</definedName>
    <definedName name="_xlnm.Print_Area" localSheetId="0">'Tarifmodelle Mobilfunk-Anlage 1'!$A$1:$F$237</definedName>
    <definedName name="_xlnm.Print_Titles" localSheetId="0">'Tarifmodelle Mobilfunk-Anlage 1'!$1:$8</definedName>
    <definedName name="Ergänzungen_u_Zubehör_für_OpenPhone">#REF!</definedName>
    <definedName name="F_IMD">#REF!</definedName>
    <definedName name="F_SCH">#REF!</definedName>
    <definedName name="Hardware_Optimierung">#REF!</definedName>
    <definedName name="M_IMD">#REF!</definedName>
    <definedName name="M_L">#REF!</definedName>
    <definedName name="M_OEM">#REF!</definedName>
    <definedName name="M_S">#REF!</definedName>
    <definedName name="M_SCH">#REF!</definedName>
    <definedName name="M_VP">#REF!</definedName>
    <definedName name="Netzanschlüsse">#REF!</definedName>
    <definedName name="OfficeSets">#REF!</definedName>
    <definedName name="OpenCom_1000">#REF!</definedName>
    <definedName name="OpenCom_1010">#REF!</definedName>
    <definedName name="Ports2">[1]Übersicht!#REF!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HKEY">#REF!</definedName>
    <definedName name="TESTKEYS">#REF!</definedName>
    <definedName name="TESTVKEY">#REF!</definedName>
    <definedName name="Z_9B03D94E_4BF6_4794_AE00_B2E07EAE2453_.wvu.FilterDat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98" i="1" l="1"/>
  <c r="E22" i="2" s="1"/>
  <c r="E180" i="1"/>
  <c r="E21" i="2" s="1"/>
  <c r="E103" i="1"/>
  <c r="E17" i="2" s="1"/>
  <c r="E162" i="1"/>
  <c r="E20" i="2" s="1"/>
  <c r="E143" i="1"/>
  <c r="E19" i="2" s="1"/>
  <c r="E217" i="1" l="1"/>
  <c r="E24" i="2" s="1"/>
  <c r="E31" i="2" l="1"/>
  <c r="F32" i="2" s="1"/>
  <c r="E125" i="1" l="1"/>
  <c r="E18" i="2" s="1"/>
  <c r="E81" i="1"/>
  <c r="E16" i="2" s="1"/>
  <c r="E61" i="1"/>
  <c r="E15" i="2" s="1"/>
  <c r="E49" i="1"/>
  <c r="E14" i="2" s="1"/>
  <c r="E16" i="1"/>
  <c r="E13" i="2" s="1"/>
  <c r="E30" i="1"/>
  <c r="E31" i="1"/>
  <c r="E33" i="1"/>
  <c r="E32" i="1"/>
  <c r="E29" i="1"/>
  <c r="E28" i="1"/>
  <c r="E36" i="1" l="1"/>
  <c r="E12" i="2" s="1"/>
  <c r="E26" i="2" s="1"/>
  <c r="F29" i="2" s="1"/>
  <c r="F34" i="2" l="1"/>
  <c r="F36" i="2" s="1"/>
  <c r="F38" i="2" s="1"/>
  <c r="E43" i="2" s="1"/>
</calcChain>
</file>

<file path=xl/sharedStrings.xml><?xml version="1.0" encoding="utf-8"?>
<sst xmlns="http://schemas.openxmlformats.org/spreadsheetml/2006/main" count="228" uniqueCount="115">
  <si>
    <t>(Zeitraum 0.00 – 24.00 Uhr einschl. Sonn- und Feiertage)</t>
  </si>
  <si>
    <t>Tarifzone</t>
  </si>
  <si>
    <t>Angebotspreis pro Minute netto</t>
  </si>
  <si>
    <t>Minuten
pro Monat*</t>
  </si>
  <si>
    <t>Gesamtpreis
pro Monat netto</t>
  </si>
  <si>
    <t>National / Deutschland</t>
  </si>
  <si>
    <t>EU Ausland</t>
  </si>
  <si>
    <t>Mobilfunk T-Mobile</t>
  </si>
  <si>
    <t>Mobilfunk vodafone</t>
  </si>
  <si>
    <t>Mobilfunk O2</t>
  </si>
  <si>
    <t>Zwischensumme:</t>
  </si>
  <si>
    <t>19% MwSt.</t>
  </si>
  <si>
    <t>*Es besteht keine Abnahmeverpflichtung hinsichtlich dem o.g. Verkehrsaufkommen in Minuten.</t>
  </si>
  <si>
    <t xml:space="preserve">Die angegebene Schätzung ist keine Mindestabnahmemenge. Die geschätzten Mengen dienen lediglich </t>
  </si>
  <si>
    <t>zur Ermittlung des wirtschaftlichen Angebots. Minderabnahmemengen berechtigen den Auftragnehmer</t>
  </si>
  <si>
    <t>nicht zur Geltendmachung von entgangenem Gewinn.</t>
  </si>
  <si>
    <t>monatliches Grundentgelt</t>
  </si>
  <si>
    <t>Verbindungsentgelte pro Monat Festnetz</t>
  </si>
  <si>
    <t>SMS</t>
  </si>
  <si>
    <t>Grundgebühren</t>
  </si>
  <si>
    <t>Gesamtpreis netto</t>
  </si>
  <si>
    <t>Grundentgelt</t>
  </si>
  <si>
    <t>monatliche Grundgebühr</t>
  </si>
  <si>
    <t xml:space="preserve"> - Flatrate in alle nationale Netze,</t>
  </si>
  <si>
    <t xml:space="preserve"> - nationale SMS Flatrate,</t>
  </si>
  <si>
    <t xml:space="preserve"> - ohne Datennutzung</t>
  </si>
  <si>
    <t xml:space="preserve">  Sprach, SMS und Datenvolumen</t>
  </si>
  <si>
    <t xml:space="preserve">  im EU-Ausland </t>
  </si>
  <si>
    <t xml:space="preserve"> - kostenfreie Nutzung der nationalen</t>
  </si>
  <si>
    <t>GB</t>
  </si>
  <si>
    <t>Max. Geschwindigkeit innerhalb des</t>
  </si>
  <si>
    <t>vereinbarten Datenvolumens:</t>
  </si>
  <si>
    <t>Mbit/s</t>
  </si>
  <si>
    <r>
      <t xml:space="preserve">Position 3.2: Tarifmodell </t>
    </r>
    <r>
      <rPr>
        <b/>
        <u/>
        <sz val="11"/>
        <color theme="1"/>
        <rFont val="Arial"/>
        <family val="2"/>
      </rPr>
      <t>Sprache Flatrate</t>
    </r>
  </si>
  <si>
    <r>
      <t xml:space="preserve">Position 3.1: Tarifmodell </t>
    </r>
    <r>
      <rPr>
        <b/>
        <u/>
        <sz val="11"/>
        <color theme="1"/>
        <rFont val="Arial"/>
        <family val="2"/>
      </rPr>
      <t>Sprache Volumentarif</t>
    </r>
  </si>
  <si>
    <t xml:space="preserve"> - kostenfreie Nutzung des nationalen</t>
  </si>
  <si>
    <t xml:space="preserve">   Datenvolumens im EU-Ausland </t>
  </si>
  <si>
    <t>Erläuterung zu Rabatt 1:</t>
  </si>
  <si>
    <t>Höhe Rabatt 1 in Euro netto:</t>
  </si>
  <si>
    <t>Preisblatt</t>
  </si>
  <si>
    <t>Position</t>
  </si>
  <si>
    <t>Gegenstand</t>
  </si>
  <si>
    <t>Gesamtkosten pro Monat</t>
  </si>
  <si>
    <t>Gesamtkosten über Vertragslaufzeit von 36 Monaten</t>
  </si>
  <si>
    <t>Gesamt einschl. MwSt.</t>
  </si>
  <si>
    <t>……………………………………..</t>
  </si>
  <si>
    <t>(Datum, Unterschrift, Stempel)</t>
  </si>
  <si>
    <t>Angabe Gesamtkosten für Mobilfunkanschlüsse</t>
  </si>
  <si>
    <t>3.1</t>
  </si>
  <si>
    <t>Sprache Volumentarif Verbindungsentgelte, pro Monat, netto</t>
  </si>
  <si>
    <t>3.2</t>
  </si>
  <si>
    <t>3.3</t>
  </si>
  <si>
    <t>3.4</t>
  </si>
  <si>
    <t>3.5</t>
  </si>
  <si>
    <t>3.6</t>
  </si>
  <si>
    <t>abzüglich Rabatt 1</t>
  </si>
  <si>
    <t>Rabattierung gesamt, netto</t>
  </si>
  <si>
    <t>Gesamtkosten brutto</t>
  </si>
  <si>
    <t>Anzahl</t>
  </si>
  <si>
    <r>
      <t xml:space="preserve"> - </t>
    </r>
    <r>
      <rPr>
        <b/>
        <u/>
        <sz val="11"/>
        <color theme="1"/>
        <rFont val="Arial"/>
        <family val="2"/>
      </rPr>
      <t>ohne</t>
    </r>
    <r>
      <rPr>
        <sz val="11"/>
        <color theme="1"/>
        <rFont val="Arial"/>
        <family val="2"/>
      </rPr>
      <t xml:space="preserve"> Endgerätesubvention,</t>
    </r>
  </si>
  <si>
    <t xml:space="preserve">Kostenzusammenstellung Mobilfunk     </t>
  </si>
  <si>
    <t>Auf die o.a. Tarifmodelle werden vom Anbieter folgende Rabatte eingeräumt:</t>
  </si>
  <si>
    <t>Kosten
pro Monat für Vertrag (36 Monate)</t>
  </si>
  <si>
    <t>Netzbetreiber oder Partner</t>
  </si>
  <si>
    <t>Monatliche Kosten für externes Mobilfunk Karten Management</t>
  </si>
  <si>
    <r>
      <t xml:space="preserve">enthaltenes Datenvolumen (mind. </t>
    </r>
    <r>
      <rPr>
        <b/>
        <sz val="11"/>
        <color theme="1"/>
        <rFont val="Arial"/>
        <family val="2"/>
      </rPr>
      <t>10 GB</t>
    </r>
    <r>
      <rPr>
        <sz val="11"/>
        <color theme="1"/>
        <rFont val="Arial"/>
        <family val="2"/>
      </rPr>
      <t>):</t>
    </r>
  </si>
  <si>
    <t>Sprache Volumentarif monatliche Grundgebühren,                     netto</t>
  </si>
  <si>
    <t>Sprache Flatrate monatliche Grundgebühren,                        netto</t>
  </si>
  <si>
    <r>
      <t xml:space="preserve">enthaltenes Datenvolumen (mind. </t>
    </r>
    <r>
      <rPr>
        <b/>
        <sz val="11"/>
        <color theme="1"/>
        <rFont val="Arial"/>
        <family val="2"/>
      </rPr>
      <t>20 GB</t>
    </r>
    <r>
      <rPr>
        <sz val="11"/>
        <color theme="1"/>
        <rFont val="Arial"/>
        <family val="2"/>
      </rPr>
      <t>):</t>
    </r>
  </si>
  <si>
    <t>3.8</t>
  </si>
  <si>
    <t>Märkischer Kreis</t>
  </si>
  <si>
    <t>Heedfelder Str. 45</t>
  </si>
  <si>
    <t>58509 Lüdenscheid</t>
  </si>
  <si>
    <r>
      <t xml:space="preserve">Position 3.4: Tarifmodell </t>
    </r>
    <r>
      <rPr>
        <b/>
        <u/>
        <sz val="11"/>
        <color theme="1"/>
        <rFont val="Arial"/>
        <family val="2"/>
      </rPr>
      <t>Sprache und Daten 20 GB</t>
    </r>
    <r>
      <rPr>
        <b/>
        <sz val="11"/>
        <color theme="1"/>
        <rFont val="Arial"/>
        <family val="2"/>
      </rPr>
      <t xml:space="preserve"> </t>
    </r>
  </si>
  <si>
    <r>
      <t xml:space="preserve"> - mind. </t>
    </r>
    <r>
      <rPr>
        <b/>
        <sz val="11"/>
        <color theme="1"/>
        <rFont val="Arial"/>
        <family val="2"/>
      </rPr>
      <t>20 GB</t>
    </r>
    <r>
      <rPr>
        <sz val="11"/>
        <color theme="1"/>
        <rFont val="Arial"/>
        <family val="2"/>
      </rPr>
      <t xml:space="preserve"> LTE / 5G-Datenvolumen</t>
    </r>
  </si>
  <si>
    <r>
      <t xml:space="preserve"> - mind.</t>
    </r>
    <r>
      <rPr>
        <b/>
        <sz val="11"/>
        <color theme="1"/>
        <rFont val="Arial"/>
        <family val="2"/>
      </rPr>
      <t xml:space="preserve"> 5 GB</t>
    </r>
    <r>
      <rPr>
        <sz val="11"/>
        <color theme="1"/>
        <rFont val="Arial"/>
        <family val="2"/>
      </rPr>
      <t xml:space="preserve"> LTE / 5G-Datenvolumen</t>
    </r>
  </si>
  <si>
    <r>
      <t>enthaltenes Datenvolumen (mind.</t>
    </r>
    <r>
      <rPr>
        <b/>
        <sz val="11"/>
        <color theme="1"/>
        <rFont val="Arial"/>
        <family val="2"/>
      </rPr>
      <t xml:space="preserve"> 5 GB</t>
    </r>
    <r>
      <rPr>
        <sz val="11"/>
        <color theme="1"/>
        <rFont val="Arial"/>
        <family val="2"/>
      </rPr>
      <t>):</t>
    </r>
  </si>
  <si>
    <r>
      <t xml:space="preserve"> - mind.</t>
    </r>
    <r>
      <rPr>
        <b/>
        <sz val="11"/>
        <color theme="1"/>
        <rFont val="Arial"/>
        <family val="2"/>
      </rPr>
      <t xml:space="preserve"> 10 GB</t>
    </r>
    <r>
      <rPr>
        <sz val="11"/>
        <color theme="1"/>
        <rFont val="Arial"/>
        <family val="2"/>
      </rPr>
      <t xml:space="preserve"> LTE / 5G-Datenvolumen</t>
    </r>
  </si>
  <si>
    <r>
      <t xml:space="preserve"> - mind.</t>
    </r>
    <r>
      <rPr>
        <b/>
        <sz val="11"/>
        <color theme="1"/>
        <rFont val="Arial"/>
        <family val="2"/>
      </rPr>
      <t xml:space="preserve"> 20 GB</t>
    </r>
    <r>
      <rPr>
        <sz val="11"/>
        <color theme="1"/>
        <rFont val="Arial"/>
        <family val="2"/>
      </rPr>
      <t xml:space="preserve"> LTE / 5G-Datenvolumen</t>
    </r>
  </si>
  <si>
    <t>Mobilfunk Karten Management durch</t>
  </si>
  <si>
    <t>Sprache und Daten 20 GB monatliche Grundgebühren, netto</t>
  </si>
  <si>
    <r>
      <t xml:space="preserve"> -</t>
    </r>
    <r>
      <rPr>
        <b/>
        <u/>
        <sz val="11"/>
        <color theme="1"/>
        <rFont val="Arial"/>
        <family val="2"/>
      </rPr>
      <t xml:space="preserve"> ohne</t>
    </r>
    <r>
      <rPr>
        <sz val="11"/>
        <color theme="1"/>
        <rFont val="Arial"/>
        <family val="2"/>
      </rPr>
      <t xml:space="preserve"> Endgerätesubvention,</t>
    </r>
  </si>
  <si>
    <t>Kosten über Vertragslaufzeit mtl. Gesamtkosten
netto x 36 Monate (vor Rabattierung)</t>
  </si>
  <si>
    <t>Kosten über Vertragslaufzeit mtl. Gesamtkosten
netto x 36 Monate (nach Rabattierung)</t>
  </si>
  <si>
    <r>
      <t xml:space="preserve"> - </t>
    </r>
    <r>
      <rPr>
        <b/>
        <sz val="11"/>
        <color theme="1"/>
        <rFont val="Arial"/>
        <family val="2"/>
      </rPr>
      <t>ohne</t>
    </r>
    <r>
      <rPr>
        <sz val="11"/>
        <color theme="1"/>
        <rFont val="Arial"/>
        <family val="2"/>
      </rPr>
      <t xml:space="preserve"> Endgerätesubvention,</t>
    </r>
  </si>
  <si>
    <t>3.7</t>
  </si>
  <si>
    <t>3.9</t>
  </si>
  <si>
    <r>
      <t xml:space="preserve">Position 3.3: Tarifmodell </t>
    </r>
    <r>
      <rPr>
        <b/>
        <u/>
        <sz val="11"/>
        <color theme="1"/>
        <rFont val="Arial"/>
        <family val="2"/>
      </rPr>
      <t>Sprache und Daten 5 GB</t>
    </r>
    <r>
      <rPr>
        <b/>
        <sz val="11"/>
        <color theme="1"/>
        <rFont val="Arial"/>
        <family val="2"/>
      </rPr>
      <t xml:space="preserve"> </t>
    </r>
  </si>
  <si>
    <r>
      <t xml:space="preserve"> - mind. </t>
    </r>
    <r>
      <rPr>
        <b/>
        <sz val="11"/>
        <color theme="1"/>
        <rFont val="Arial"/>
        <family val="2"/>
      </rPr>
      <t>5 GB</t>
    </r>
    <r>
      <rPr>
        <sz val="11"/>
        <color theme="1"/>
        <rFont val="Arial"/>
        <family val="2"/>
      </rPr>
      <t xml:space="preserve"> LTE / 5G-Datenvolumen</t>
    </r>
  </si>
  <si>
    <r>
      <t xml:space="preserve">enthaltenes Datenvolumen (mind. </t>
    </r>
    <r>
      <rPr>
        <b/>
        <sz val="11"/>
        <color theme="1"/>
        <rFont val="Arial"/>
        <family val="2"/>
      </rPr>
      <t>5 GB</t>
    </r>
    <r>
      <rPr>
        <sz val="11"/>
        <color theme="1"/>
        <rFont val="Arial"/>
        <family val="2"/>
      </rPr>
      <t>):</t>
    </r>
  </si>
  <si>
    <r>
      <t xml:space="preserve">Position 3.5: Tarifmodell </t>
    </r>
    <r>
      <rPr>
        <b/>
        <u/>
        <sz val="11"/>
        <color theme="1"/>
        <rFont val="Arial"/>
        <family val="2"/>
      </rPr>
      <t>Sprache und Daten 40 GB</t>
    </r>
    <r>
      <rPr>
        <b/>
        <sz val="11"/>
        <color theme="1"/>
        <rFont val="Arial"/>
        <family val="2"/>
      </rPr>
      <t xml:space="preserve"> </t>
    </r>
  </si>
  <si>
    <r>
      <t xml:space="preserve"> - mind. </t>
    </r>
    <r>
      <rPr>
        <b/>
        <sz val="11"/>
        <color theme="1"/>
        <rFont val="Arial"/>
        <family val="2"/>
      </rPr>
      <t>40 GB</t>
    </r>
    <r>
      <rPr>
        <sz val="11"/>
        <color theme="1"/>
        <rFont val="Arial"/>
        <family val="2"/>
      </rPr>
      <t xml:space="preserve"> LTE / 5G-Datenvolumen</t>
    </r>
  </si>
  <si>
    <r>
      <t xml:space="preserve">enthaltenes Datenvolumen (mind. </t>
    </r>
    <r>
      <rPr>
        <b/>
        <sz val="11"/>
        <color theme="1"/>
        <rFont val="Arial"/>
        <family val="2"/>
      </rPr>
      <t>40 GB</t>
    </r>
    <r>
      <rPr>
        <sz val="11"/>
        <color theme="1"/>
        <rFont val="Arial"/>
        <family val="2"/>
      </rPr>
      <t>):</t>
    </r>
  </si>
  <si>
    <r>
      <t xml:space="preserve">Position 3.6: Tarifmodell </t>
    </r>
    <r>
      <rPr>
        <b/>
        <u/>
        <sz val="11"/>
        <color theme="1"/>
        <rFont val="Arial"/>
        <family val="2"/>
      </rPr>
      <t>Datenkarte 5 GB</t>
    </r>
    <r>
      <rPr>
        <b/>
        <sz val="11"/>
        <color theme="1"/>
        <rFont val="Arial"/>
        <family val="2"/>
      </rPr>
      <t xml:space="preserve"> (ohne Endgerätesubvention)</t>
    </r>
  </si>
  <si>
    <r>
      <t xml:space="preserve">Position 3.7: Tarifmodell </t>
    </r>
    <r>
      <rPr>
        <b/>
        <u/>
        <sz val="11"/>
        <color theme="1"/>
        <rFont val="Arial"/>
        <family val="2"/>
      </rPr>
      <t>Datenkarte 10 GB</t>
    </r>
    <r>
      <rPr>
        <b/>
        <sz val="11"/>
        <color theme="1"/>
        <rFont val="Arial"/>
        <family val="2"/>
      </rPr>
      <t xml:space="preserve"> (ohne Endgerätesubvention)</t>
    </r>
  </si>
  <si>
    <r>
      <t xml:space="preserve">Position 3.8: Tarifmodell </t>
    </r>
    <r>
      <rPr>
        <b/>
        <u/>
        <sz val="11"/>
        <color theme="1"/>
        <rFont val="Arial"/>
        <family val="2"/>
      </rPr>
      <t>Datenkarte 20 GB</t>
    </r>
    <r>
      <rPr>
        <b/>
        <sz val="11"/>
        <color theme="1"/>
        <rFont val="Arial"/>
        <family val="2"/>
      </rPr>
      <t xml:space="preserve"> (ohne Endgerätesubvention)</t>
    </r>
  </si>
  <si>
    <r>
      <t xml:space="preserve">Position 3.9: Tarifmodell </t>
    </r>
    <r>
      <rPr>
        <b/>
        <u/>
        <sz val="11"/>
        <color theme="1"/>
        <rFont val="Arial"/>
        <family val="2"/>
      </rPr>
      <t>Datenkarte 40 GB</t>
    </r>
    <r>
      <rPr>
        <b/>
        <sz val="11"/>
        <color theme="1"/>
        <rFont val="Arial"/>
        <family val="2"/>
      </rPr>
      <t xml:space="preserve"> (ohne Endgerätesubvention)</t>
    </r>
  </si>
  <si>
    <r>
      <t xml:space="preserve"> - mind.</t>
    </r>
    <r>
      <rPr>
        <b/>
        <sz val="11"/>
        <color theme="1"/>
        <rFont val="Arial"/>
        <family val="2"/>
      </rPr>
      <t xml:space="preserve"> 40 GB</t>
    </r>
    <r>
      <rPr>
        <sz val="11"/>
        <color theme="1"/>
        <rFont val="Arial"/>
        <family val="2"/>
      </rPr>
      <t xml:space="preserve"> LTE / 5G-Datenvolumen</t>
    </r>
  </si>
  <si>
    <r>
      <t xml:space="preserve">Position 3.10: Tarifmodell </t>
    </r>
    <r>
      <rPr>
        <b/>
        <u/>
        <sz val="11"/>
        <color theme="1"/>
        <rFont val="Arial"/>
        <family val="2"/>
      </rPr>
      <t>Datenkarte unlimited GB</t>
    </r>
    <r>
      <rPr>
        <b/>
        <sz val="11"/>
        <color theme="1"/>
        <rFont val="Arial"/>
        <family val="2"/>
      </rPr>
      <t xml:space="preserve"> (ohne Endgerätesubvention)</t>
    </r>
  </si>
  <si>
    <r>
      <t xml:space="preserve"> - </t>
    </r>
    <r>
      <rPr>
        <b/>
        <sz val="11"/>
        <color theme="1"/>
        <rFont val="Arial"/>
        <family val="2"/>
      </rPr>
      <t>unlimited GB</t>
    </r>
    <r>
      <rPr>
        <sz val="11"/>
        <color theme="1"/>
        <rFont val="Arial"/>
        <family val="2"/>
      </rPr>
      <t xml:space="preserve"> LTE / 5G-Datenvolumen</t>
    </r>
  </si>
  <si>
    <t>enthaltenes Datenvolumen (unlimited GB):</t>
  </si>
  <si>
    <t>Position 3.11: Mobilfunk Karten Management pro Vertrag</t>
  </si>
  <si>
    <t>Es besteht keine Abnahmeverpflichtung hinsichtlich der aufgeführten Anzahl und Verteilung der Mobilfunk Karten.</t>
  </si>
  <si>
    <t xml:space="preserve">Die angegebenen Werte sind keine Mindestabnahmemengen. Die angegebenen Mengen dienen lediglich </t>
  </si>
  <si>
    <t>Sprache und Daten 5 GB monatliche Grundgebühren, netto</t>
  </si>
  <si>
    <t>Sprache und Daten 40 GB monatliche Grundgebühren, netto</t>
  </si>
  <si>
    <t>Datenkarte 5 GB monatliche Grundgebühren, netto</t>
  </si>
  <si>
    <t>Datenkarte 10 GB monatliche Grundgebühren, netto</t>
  </si>
  <si>
    <t>Datenkarte 20 GB monatliche Grundgebühren, netto</t>
  </si>
  <si>
    <t>Datenkarte 40 GB monatliche Grundgebühren, netto</t>
  </si>
  <si>
    <t>3.10</t>
  </si>
  <si>
    <t>Datenkarte unlimited GB monatliche Grundgebühren, netto</t>
  </si>
  <si>
    <t>Position 3.12: Rabattierungen</t>
  </si>
  <si>
    <t>3.11</t>
  </si>
  <si>
    <t>3.12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</si>
</sst>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0\ [$€-407]_-;\-* #,##0.0000\ [$€-407]_-;_-* &quot;-&quot;??\ [$€-407]_-;_-@_-"/>
    <numFmt numFmtId="165" formatCode="_-* #,##0.00\ [$€-407]_-;\-* #,##0.00\ [$€-407]_-;_-* &quot;-&quot;??\ [$€-407]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name val="Arial"/>
      <family val="2"/>
    </font>
    <font>
      <b/>
      <u/>
      <sz val="12"/>
      <color theme="1"/>
      <name val="Arial"/>
      <family val="2"/>
    </font>
    <font>
      <b/>
      <u val="double"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98">
    <xf numFmtId="0" fontId="0" fillId="0" borderId="0" xfId="0"/>
    <xf numFmtId="0" fontId="9" fillId="0" borderId="0" xfId="3" applyFont="1" applyBorder="1" applyAlignment="1">
      <alignment horizontal="left"/>
    </xf>
    <xf numFmtId="0" fontId="6" fillId="0" borderId="0" xfId="3" applyFont="1" applyBorder="1"/>
    <xf numFmtId="0" fontId="10" fillId="0" borderId="0" xfId="0" applyFont="1"/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left" vertical="top"/>
    </xf>
    <xf numFmtId="0" fontId="11" fillId="0" borderId="3" xfId="0" applyFont="1" applyBorder="1" applyAlignment="1">
      <alignment horizontal="center" vertical="top"/>
    </xf>
    <xf numFmtId="0" fontId="11" fillId="0" borderId="3" xfId="0" applyFont="1" applyFill="1" applyBorder="1" applyAlignment="1">
      <alignment horizontal="center" vertical="top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/>
    </xf>
    <xf numFmtId="0" fontId="11" fillId="0" borderId="7" xfId="0" applyFont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top"/>
    </xf>
    <xf numFmtId="0" fontId="11" fillId="2" borderId="9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top"/>
    </xf>
    <xf numFmtId="0" fontId="11" fillId="2" borderId="10" xfId="0" applyFont="1" applyFill="1" applyBorder="1" applyAlignment="1">
      <alignment horizontal="center" vertical="top" wrapText="1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5" fillId="0" borderId="0" xfId="0" applyFont="1"/>
    <xf numFmtId="0" fontId="16" fillId="3" borderId="14" xfId="3" applyFont="1" applyFill="1" applyBorder="1" applyAlignment="1">
      <alignment horizontal="center"/>
    </xf>
    <xf numFmtId="0" fontId="16" fillId="3" borderId="15" xfId="3" applyFont="1" applyFill="1" applyBorder="1" applyAlignment="1">
      <alignment horizontal="center"/>
    </xf>
    <xf numFmtId="0" fontId="16" fillId="3" borderId="16" xfId="3" applyFont="1" applyFill="1" applyBorder="1" applyAlignment="1">
      <alignment horizontal="center"/>
    </xf>
    <xf numFmtId="0" fontId="16" fillId="3" borderId="17" xfId="3" applyFont="1" applyFill="1" applyBorder="1" applyAlignment="1">
      <alignment horizontal="center"/>
    </xf>
    <xf numFmtId="0" fontId="6" fillId="0" borderId="0" xfId="3" applyFont="1"/>
    <xf numFmtId="3" fontId="10" fillId="0" borderId="11" xfId="0" applyNumberFormat="1" applyFont="1" applyBorder="1" applyAlignment="1">
      <alignment horizontal="center"/>
    </xf>
    <xf numFmtId="165" fontId="10" fillId="0" borderId="11" xfId="0" applyNumberFormat="1" applyFont="1" applyFill="1" applyBorder="1"/>
    <xf numFmtId="3" fontId="10" fillId="0" borderId="12" xfId="0" applyNumberFormat="1" applyFont="1" applyBorder="1" applyAlignment="1">
      <alignment horizontal="center"/>
    </xf>
    <xf numFmtId="0" fontId="10" fillId="0" borderId="11" xfId="0" applyFont="1" applyBorder="1"/>
    <xf numFmtId="0" fontId="10" fillId="2" borderId="0" xfId="0" applyFont="1" applyFill="1"/>
    <xf numFmtId="0" fontId="10" fillId="0" borderId="1" xfId="0" applyFont="1" applyBorder="1"/>
    <xf numFmtId="165" fontId="10" fillId="0" borderId="13" xfId="0" applyNumberFormat="1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6" fillId="0" borderId="11" xfId="0" applyFont="1" applyBorder="1" applyAlignment="1">
      <alignment vertical="top" wrapText="1"/>
    </xf>
    <xf numFmtId="165" fontId="0" fillId="0" borderId="11" xfId="0" applyNumberFormat="1" applyBorder="1"/>
    <xf numFmtId="44" fontId="0" fillId="0" borderId="11" xfId="0" applyNumberFormat="1" applyBorder="1"/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11" fillId="0" borderId="0" xfId="0" applyFont="1" applyBorder="1" applyAlignment="1">
      <alignment horizontal="right" vertical="top" wrapText="1"/>
    </xf>
    <xf numFmtId="165" fontId="19" fillId="0" borderId="13" xfId="0" applyNumberFormat="1" applyFont="1" applyBorder="1"/>
    <xf numFmtId="165" fontId="20" fillId="0" borderId="13" xfId="0" applyNumberFormat="1" applyFont="1" applyBorder="1"/>
    <xf numFmtId="49" fontId="11" fillId="5" borderId="11" xfId="0" applyNumberFormat="1" applyFont="1" applyFill="1" applyBorder="1" applyAlignment="1">
      <alignment horizontal="center" vertical="top"/>
    </xf>
    <xf numFmtId="49" fontId="22" fillId="5" borderId="11" xfId="0" applyNumberFormat="1" applyFont="1" applyFill="1" applyBorder="1" applyAlignment="1">
      <alignment horizontal="center" vertical="top"/>
    </xf>
    <xf numFmtId="0" fontId="11" fillId="4" borderId="11" xfId="0" applyFont="1" applyFill="1" applyBorder="1" applyAlignment="1">
      <alignment horizontal="center" vertical="top"/>
    </xf>
    <xf numFmtId="0" fontId="11" fillId="4" borderId="11" xfId="0" applyFont="1" applyFill="1" applyBorder="1" applyAlignment="1">
      <alignment horizontal="center" vertical="top" wrapText="1"/>
    </xf>
    <xf numFmtId="0" fontId="15" fillId="4" borderId="2" xfId="0" applyFont="1" applyFill="1" applyBorder="1" applyAlignment="1">
      <alignment vertical="center"/>
    </xf>
    <xf numFmtId="0" fontId="0" fillId="4" borderId="3" xfId="0" applyFill="1" applyBorder="1"/>
    <xf numFmtId="0" fontId="0" fillId="4" borderId="4" xfId="0" applyFill="1" applyBorder="1"/>
    <xf numFmtId="0" fontId="10" fillId="4" borderId="18" xfId="0" applyFont="1" applyFill="1" applyBorder="1" applyAlignment="1">
      <alignment vertical="center"/>
    </xf>
    <xf numFmtId="0" fontId="0" fillId="4" borderId="0" xfId="0" applyFill="1" applyBorder="1"/>
    <xf numFmtId="0" fontId="0" fillId="4" borderId="19" xfId="0" applyFill="1" applyBorder="1"/>
    <xf numFmtId="0" fontId="14" fillId="4" borderId="18" xfId="0" applyFont="1" applyFill="1" applyBorder="1" applyAlignment="1">
      <alignment vertical="center"/>
    </xf>
    <xf numFmtId="165" fontId="20" fillId="4" borderId="13" xfId="0" applyNumberFormat="1" applyFont="1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23" fillId="0" borderId="0" xfId="0" applyFont="1" applyAlignment="1">
      <alignment vertical="center"/>
    </xf>
    <xf numFmtId="0" fontId="23" fillId="0" borderId="0" xfId="0" applyFont="1"/>
    <xf numFmtId="0" fontId="7" fillId="6" borderId="0" xfId="1" applyFont="1" applyFill="1" applyBorder="1"/>
    <xf numFmtId="0" fontId="8" fillId="6" borderId="0" xfId="2" applyFont="1" applyFill="1" applyBorder="1"/>
    <xf numFmtId="165" fontId="10" fillId="6" borderId="11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164" fontId="10" fillId="6" borderId="1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10" fillId="6" borderId="11" xfId="0" applyNumberFormat="1" applyFont="1" applyFill="1" applyBorder="1" applyAlignment="1" applyProtection="1">
      <alignment horizontal="center"/>
      <protection locked="0"/>
    </xf>
    <xf numFmtId="0" fontId="10" fillId="6" borderId="8" xfId="0" applyNumberFormat="1" applyFont="1" applyFill="1" applyBorder="1" applyAlignment="1" applyProtection="1">
      <alignment horizontal="left"/>
      <protection locked="0"/>
    </xf>
    <xf numFmtId="0" fontId="10" fillId="6" borderId="9" xfId="0" applyNumberFormat="1" applyFont="1" applyFill="1" applyBorder="1" applyAlignment="1" applyProtection="1">
      <alignment horizontal="center" wrapText="1"/>
      <protection locked="0"/>
    </xf>
    <xf numFmtId="0" fontId="10" fillId="6" borderId="10" xfId="0" applyNumberFormat="1" applyFont="1" applyFill="1" applyBorder="1" applyAlignment="1" applyProtection="1">
      <alignment horizontal="center" wrapText="1"/>
      <protection locked="0"/>
    </xf>
    <xf numFmtId="165" fontId="10" fillId="6" borderId="12" xfId="0" applyNumberFormat="1" applyFont="1" applyFill="1" applyBorder="1" applyAlignment="1" applyProtection="1">
      <alignment horizontal="center"/>
      <protection locked="0"/>
    </xf>
    <xf numFmtId="0" fontId="0" fillId="6" borderId="0" xfId="0" applyFill="1"/>
    <xf numFmtId="0" fontId="0" fillId="6" borderId="0" xfId="0" applyFill="1" applyAlignment="1">
      <alignment horizontal="center"/>
    </xf>
    <xf numFmtId="0" fontId="11" fillId="6" borderId="0" xfId="0" applyFont="1" applyFill="1" applyAlignment="1">
      <alignment horizontal="center" vertical="top"/>
    </xf>
    <xf numFmtId="0" fontId="6" fillId="6" borderId="0" xfId="0" applyFont="1" applyFill="1" applyBorder="1" applyAlignment="1">
      <alignment vertical="top" wrapText="1"/>
    </xf>
    <xf numFmtId="0" fontId="0" fillId="6" borderId="0" xfId="0" applyFill="1" applyAlignment="1">
      <alignment horizontal="center" vertical="top"/>
    </xf>
    <xf numFmtId="0" fontId="0" fillId="6" borderId="0" xfId="0" applyFill="1" applyAlignment="1">
      <alignment vertical="top"/>
    </xf>
    <xf numFmtId="0" fontId="11" fillId="6" borderId="0" xfId="0" applyFont="1" applyFill="1" applyAlignment="1">
      <alignment vertical="center"/>
    </xf>
    <xf numFmtId="0" fontId="9" fillId="6" borderId="0" xfId="0" applyFont="1" applyFill="1" applyAlignment="1">
      <alignment horizontal="center" vertical="center"/>
    </xf>
    <xf numFmtId="0" fontId="0" fillId="6" borderId="0" xfId="0" applyFill="1" applyAlignment="1">
      <alignment horizontal="right"/>
    </xf>
    <xf numFmtId="0" fontId="0" fillId="6" borderId="0" xfId="0" applyFill="1" applyBorder="1"/>
    <xf numFmtId="49" fontId="0" fillId="6" borderId="0" xfId="0" applyNumberForma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0" fillId="0" borderId="11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10" fillId="0" borderId="4" xfId="0" applyFont="1" applyBorder="1" applyAlignment="1">
      <alignment horizontal="right"/>
    </xf>
  </cellXfs>
  <cellStyles count="4">
    <cellStyle name="Standard" xfId="0" builtinId="0"/>
    <cellStyle name="Standard 2" xfId="3" xr:uid="{00000000-0005-0000-0000-000001000000}"/>
    <cellStyle name="Standard_Glöckle" xfId="2" xr:uid="{00000000-0005-0000-0000-000002000000}"/>
    <cellStyle name="Standard_LVZ Prüfung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90713</xdr:colOff>
      <xdr:row>3</xdr:row>
      <xdr:rowOff>142422</xdr:rowOff>
    </xdr:from>
    <xdr:to>
      <xdr:col>5</xdr:col>
      <xdr:colOff>792842</xdr:colOff>
      <xdr:row>8</xdr:row>
      <xdr:rowOff>55154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A1A5433-3EE5-4B8C-BD36-FF2F21E21A1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3399" y="697593"/>
          <a:ext cx="4686300" cy="9740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2589892</xdr:colOff>
      <xdr:row>2</xdr:row>
      <xdr:rowOff>52615</xdr:rowOff>
    </xdr:from>
    <xdr:to>
      <xdr:col>5</xdr:col>
      <xdr:colOff>1186542</xdr:colOff>
      <xdr:row>5</xdr:row>
      <xdr:rowOff>43543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97BDDB4-1181-4384-A01B-8E3383D0846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878" y="422729"/>
          <a:ext cx="3315607" cy="546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__Kalk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age"/>
      <sheetName val="Endgeräte"/>
      <sheetName val="Server"/>
      <sheetName val="Sonstige 1"/>
      <sheetName val="Sonstige 2"/>
      <sheetName val="Übersicht"/>
      <sheetName val="v200"/>
      <sheetName val="v840"/>
      <sheetName val="v2000"/>
      <sheetName val="Extensis"/>
      <sheetName val="Peripherie"/>
      <sheetName val="Serv."/>
      <sheetName val="care"/>
      <sheetName val="Montage"/>
      <sheetName val="Beschreibung"/>
      <sheetName val="SAP-STVP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7"/>
  <sheetViews>
    <sheetView tabSelected="1" view="pageBreakPreview" zoomScale="64" zoomScaleNormal="100" zoomScaleSheetLayoutView="64" workbookViewId="0">
      <selection activeCell="B16" sqref="B16"/>
    </sheetView>
  </sheetViews>
  <sheetFormatPr baseColWidth="10" defaultRowHeight="14.6" x14ac:dyDescent="0.4"/>
  <cols>
    <col min="1" max="1" width="42.15234375" style="3" customWidth="1"/>
    <col min="2" max="2" width="19.23046875" style="3" customWidth="1"/>
    <col min="3" max="3" width="17.84375" style="3" customWidth="1"/>
    <col min="4" max="4" width="0.69140625" style="3" customWidth="1"/>
    <col min="5" max="5" width="18.53515625" style="3" customWidth="1"/>
    <col min="6" max="6" width="17.4609375" style="3" customWidth="1"/>
    <col min="7" max="7" width="11" style="3"/>
  </cols>
  <sheetData>
    <row r="1" spans="1:7" x14ac:dyDescent="0.4">
      <c r="A1" s="67"/>
      <c r="B1" s="68"/>
      <c r="C1" s="68"/>
      <c r="D1" s="68"/>
      <c r="E1" s="68"/>
      <c r="F1" s="68"/>
    </row>
    <row r="2" spans="1:7" x14ac:dyDescent="0.4">
      <c r="A2" s="67"/>
      <c r="B2" s="68"/>
      <c r="C2" s="68"/>
      <c r="D2" s="68"/>
      <c r="E2" s="68"/>
      <c r="F2" s="68"/>
    </row>
    <row r="4" spans="1:7" ht="15.45" x14ac:dyDescent="0.4">
      <c r="A4" s="1" t="s">
        <v>60</v>
      </c>
      <c r="B4" s="2"/>
      <c r="C4" s="2"/>
    </row>
    <row r="5" spans="1:7" ht="15.45" x14ac:dyDescent="0.4">
      <c r="A5" s="1"/>
      <c r="B5" s="2"/>
      <c r="C5" s="2"/>
    </row>
    <row r="6" spans="1:7" ht="17.600000000000001" x14ac:dyDescent="0.4">
      <c r="A6" s="65" t="s">
        <v>70</v>
      </c>
      <c r="B6"/>
      <c r="C6"/>
      <c r="D6"/>
      <c r="E6"/>
      <c r="F6"/>
      <c r="G6"/>
    </row>
    <row r="7" spans="1:7" ht="17.600000000000001" x14ac:dyDescent="0.4">
      <c r="A7" s="65" t="s">
        <v>71</v>
      </c>
      <c r="B7"/>
      <c r="C7"/>
      <c r="D7"/>
      <c r="E7"/>
      <c r="F7"/>
    </row>
    <row r="8" spans="1:7" ht="17.600000000000001" x14ac:dyDescent="0.4">
      <c r="A8" s="66" t="s">
        <v>72</v>
      </c>
      <c r="B8"/>
      <c r="C8"/>
      <c r="D8"/>
      <c r="E8"/>
      <c r="F8"/>
    </row>
    <row r="9" spans="1:7" ht="15.45" x14ac:dyDescent="0.4">
      <c r="A9" s="1"/>
      <c r="B9" s="29"/>
      <c r="C9" s="29"/>
    </row>
    <row r="10" spans="1:7" x14ac:dyDescent="0.4">
      <c r="B10" s="29"/>
      <c r="C10" s="29"/>
    </row>
    <row r="11" spans="1:7" x14ac:dyDescent="0.4">
      <c r="A11" s="24" t="s">
        <v>34</v>
      </c>
      <c r="B11" s="29"/>
      <c r="C11" s="29"/>
    </row>
    <row r="12" spans="1:7" ht="15" thickBot="1" x14ac:dyDescent="0.45">
      <c r="B12" s="29"/>
      <c r="C12" s="29"/>
    </row>
    <row r="13" spans="1:7" ht="15" thickBot="1" x14ac:dyDescent="0.45">
      <c r="A13" s="24"/>
      <c r="B13" s="29"/>
      <c r="C13" s="29"/>
      <c r="E13" s="27" t="s">
        <v>19</v>
      </c>
    </row>
    <row r="14" spans="1:7" ht="15" thickBot="1" x14ac:dyDescent="0.45">
      <c r="A14" s="24"/>
      <c r="B14" s="25" t="s">
        <v>21</v>
      </c>
      <c r="C14" s="26" t="s">
        <v>58</v>
      </c>
      <c r="E14" s="28" t="s">
        <v>20</v>
      </c>
    </row>
    <row r="15" spans="1:7" x14ac:dyDescent="0.4">
      <c r="A15" s="24"/>
      <c r="B15" s="29"/>
      <c r="C15" s="29"/>
    </row>
    <row r="16" spans="1:7" x14ac:dyDescent="0.4">
      <c r="A16" s="22" t="s">
        <v>22</v>
      </c>
      <c r="B16" s="69"/>
      <c r="C16" s="30">
        <v>1</v>
      </c>
      <c r="E16" s="31" t="str">
        <f t="shared" ref="E16" si="0">IF(B16="","",B16*C16)</f>
        <v/>
      </c>
    </row>
    <row r="17" spans="1:5" x14ac:dyDescent="0.4">
      <c r="A17" s="23" t="s">
        <v>59</v>
      </c>
      <c r="B17" s="29"/>
      <c r="C17" s="29"/>
    </row>
    <row r="18" spans="1:5" x14ac:dyDescent="0.4">
      <c r="A18" s="3" t="s">
        <v>25</v>
      </c>
      <c r="B18" s="29"/>
      <c r="C18" s="29"/>
    </row>
    <row r="19" spans="1:5" x14ac:dyDescent="0.4">
      <c r="B19" s="29"/>
      <c r="C19" s="29"/>
    </row>
    <row r="20" spans="1:5" x14ac:dyDescent="0.4">
      <c r="B20" s="29"/>
      <c r="C20" s="29"/>
    </row>
    <row r="21" spans="1:5" ht="15.45" x14ac:dyDescent="0.4">
      <c r="A21" s="1" t="s">
        <v>17</v>
      </c>
      <c r="B21" s="2"/>
    </row>
    <row r="22" spans="1:5" x14ac:dyDescent="0.4">
      <c r="A22" s="2" t="s">
        <v>0</v>
      </c>
      <c r="B22" s="2"/>
      <c r="C22" s="2"/>
    </row>
    <row r="24" spans="1:5" ht="24.9" x14ac:dyDescent="0.4">
      <c r="A24" s="4" t="s">
        <v>1</v>
      </c>
      <c r="B24" s="5" t="s">
        <v>2</v>
      </c>
      <c r="C24" s="5" t="s">
        <v>3</v>
      </c>
      <c r="D24" s="6"/>
      <c r="E24" s="5" t="s">
        <v>4</v>
      </c>
    </row>
    <row r="25" spans="1:5" x14ac:dyDescent="0.4">
      <c r="A25" s="7"/>
      <c r="B25" s="8"/>
      <c r="C25" s="9"/>
      <c r="D25" s="10"/>
      <c r="E25" s="11"/>
    </row>
    <row r="26" spans="1:5" x14ac:dyDescent="0.4">
      <c r="A26" s="12"/>
      <c r="B26" s="13"/>
      <c r="C26" s="13"/>
      <c r="D26" s="14"/>
      <c r="E26" s="15"/>
    </row>
    <row r="27" spans="1:5" x14ac:dyDescent="0.4">
      <c r="A27" s="16"/>
      <c r="B27" s="17"/>
      <c r="C27" s="17"/>
      <c r="D27" s="18"/>
      <c r="E27" s="19"/>
    </row>
    <row r="28" spans="1:5" x14ac:dyDescent="0.4">
      <c r="A28" s="33" t="s">
        <v>5</v>
      </c>
      <c r="B28" s="70"/>
      <c r="C28" s="32">
        <v>25</v>
      </c>
      <c r="D28" s="34"/>
      <c r="E28" s="31" t="str">
        <f t="shared" ref="E28:E33" si="1">IF(B28="","",B28*C28)</f>
        <v/>
      </c>
    </row>
    <row r="29" spans="1:5" x14ac:dyDescent="0.4">
      <c r="A29" s="33" t="s">
        <v>6</v>
      </c>
      <c r="B29" s="71"/>
      <c r="C29" s="30">
        <v>10</v>
      </c>
      <c r="D29" s="34"/>
      <c r="E29" s="31" t="str">
        <f t="shared" si="1"/>
        <v/>
      </c>
    </row>
    <row r="30" spans="1:5" x14ac:dyDescent="0.4">
      <c r="A30" s="33" t="s">
        <v>7</v>
      </c>
      <c r="B30" s="71"/>
      <c r="C30" s="30">
        <v>15</v>
      </c>
      <c r="D30" s="34"/>
      <c r="E30" s="31" t="str">
        <f t="shared" si="1"/>
        <v/>
      </c>
    </row>
    <row r="31" spans="1:5" x14ac:dyDescent="0.4">
      <c r="A31" s="33" t="s">
        <v>8</v>
      </c>
      <c r="B31" s="71"/>
      <c r="C31" s="30">
        <v>15</v>
      </c>
      <c r="D31" s="34"/>
      <c r="E31" s="31" t="str">
        <f t="shared" si="1"/>
        <v/>
      </c>
    </row>
    <row r="32" spans="1:5" x14ac:dyDescent="0.4">
      <c r="A32" s="33" t="s">
        <v>9</v>
      </c>
      <c r="B32" s="71"/>
      <c r="C32" s="30">
        <v>15</v>
      </c>
      <c r="D32" s="34"/>
      <c r="E32" s="31" t="str">
        <f t="shared" si="1"/>
        <v/>
      </c>
    </row>
    <row r="33" spans="1:5" x14ac:dyDescent="0.4">
      <c r="A33" s="33" t="s">
        <v>18</v>
      </c>
      <c r="B33" s="71"/>
      <c r="C33" s="30">
        <v>10</v>
      </c>
      <c r="D33" s="34"/>
      <c r="E33" s="31" t="str">
        <f t="shared" si="1"/>
        <v/>
      </c>
    </row>
    <row r="34" spans="1:5" x14ac:dyDescent="0.4">
      <c r="A34" s="34"/>
      <c r="B34" s="34"/>
      <c r="C34" s="34"/>
      <c r="D34" s="34"/>
      <c r="E34" s="34"/>
    </row>
    <row r="35" spans="1:5" ht="15" thickBot="1" x14ac:dyDescent="0.45">
      <c r="A35" s="94"/>
      <c r="B35" s="94"/>
      <c r="C35" s="94"/>
      <c r="D35" s="34"/>
      <c r="E35" s="35"/>
    </row>
    <row r="36" spans="1:5" ht="15" thickBot="1" x14ac:dyDescent="0.45">
      <c r="A36" s="95" t="s">
        <v>10</v>
      </c>
      <c r="B36" s="96"/>
      <c r="C36" s="97"/>
      <c r="D36" s="34"/>
      <c r="E36" s="36">
        <f>SUM(E28:E33)</f>
        <v>0</v>
      </c>
    </row>
    <row r="38" spans="1:5" x14ac:dyDescent="0.4">
      <c r="A38" s="20" t="s">
        <v>12</v>
      </c>
    </row>
    <row r="39" spans="1:5" x14ac:dyDescent="0.4">
      <c r="A39" s="20" t="s">
        <v>13</v>
      </c>
    </row>
    <row r="40" spans="1:5" x14ac:dyDescent="0.4">
      <c r="A40" s="20" t="s">
        <v>14</v>
      </c>
    </row>
    <row r="41" spans="1:5" x14ac:dyDescent="0.4">
      <c r="A41" s="20" t="s">
        <v>15</v>
      </c>
    </row>
    <row r="44" spans="1:5" x14ac:dyDescent="0.4">
      <c r="A44" s="24" t="s">
        <v>33</v>
      </c>
    </row>
    <row r="45" spans="1:5" ht="15" thickBot="1" x14ac:dyDescent="0.45">
      <c r="A45" s="24"/>
    </row>
    <row r="46" spans="1:5" ht="15" thickBot="1" x14ac:dyDescent="0.45">
      <c r="A46" s="24"/>
      <c r="B46" s="29"/>
      <c r="C46" s="29"/>
      <c r="E46" s="27" t="s">
        <v>19</v>
      </c>
    </row>
    <row r="47" spans="1:5" ht="15" thickBot="1" x14ac:dyDescent="0.45">
      <c r="A47" s="24"/>
      <c r="B47" s="25" t="s">
        <v>21</v>
      </c>
      <c r="C47" s="26" t="s">
        <v>58</v>
      </c>
      <c r="E47" s="28" t="s">
        <v>20</v>
      </c>
    </row>
    <row r="49" spans="1:5" x14ac:dyDescent="0.4">
      <c r="A49" s="22" t="s">
        <v>22</v>
      </c>
      <c r="B49" s="69"/>
      <c r="C49" s="30">
        <v>1</v>
      </c>
      <c r="E49" s="31" t="str">
        <f t="shared" ref="E49" si="2">IF(B49="","",B49*C49)</f>
        <v/>
      </c>
    </row>
    <row r="50" spans="1:5" x14ac:dyDescent="0.4">
      <c r="A50" s="23" t="s">
        <v>59</v>
      </c>
    </row>
    <row r="51" spans="1:5" x14ac:dyDescent="0.4">
      <c r="A51" s="23" t="s">
        <v>23</v>
      </c>
    </row>
    <row r="52" spans="1:5" x14ac:dyDescent="0.4">
      <c r="A52" s="23" t="s">
        <v>24</v>
      </c>
    </row>
    <row r="53" spans="1:5" x14ac:dyDescent="0.4">
      <c r="A53" s="3" t="s">
        <v>25</v>
      </c>
    </row>
    <row r="56" spans="1:5" x14ac:dyDescent="0.4">
      <c r="A56" s="24" t="s">
        <v>87</v>
      </c>
    </row>
    <row r="57" spans="1:5" ht="15" thickBot="1" x14ac:dyDescent="0.45">
      <c r="A57" s="24"/>
    </row>
    <row r="58" spans="1:5" ht="15" thickBot="1" x14ac:dyDescent="0.45">
      <c r="A58" s="24"/>
      <c r="B58" s="29"/>
      <c r="C58" s="29"/>
      <c r="E58" s="27" t="s">
        <v>19</v>
      </c>
    </row>
    <row r="59" spans="1:5" ht="15" thickBot="1" x14ac:dyDescent="0.45">
      <c r="A59" s="24"/>
      <c r="B59" s="25" t="s">
        <v>21</v>
      </c>
      <c r="C59" s="26" t="s">
        <v>58</v>
      </c>
      <c r="E59" s="28" t="s">
        <v>20</v>
      </c>
    </row>
    <row r="61" spans="1:5" x14ac:dyDescent="0.4">
      <c r="A61" s="22" t="s">
        <v>16</v>
      </c>
      <c r="B61" s="69"/>
      <c r="C61" s="30">
        <v>372</v>
      </c>
      <c r="E61" s="31" t="str">
        <f t="shared" ref="E61" si="3">IF(B61="","",B61*C61)</f>
        <v/>
      </c>
    </row>
    <row r="62" spans="1:5" x14ac:dyDescent="0.4">
      <c r="A62" s="90" t="s">
        <v>81</v>
      </c>
      <c r="B62" s="38"/>
    </row>
    <row r="63" spans="1:5" x14ac:dyDescent="0.4">
      <c r="A63" s="23" t="s">
        <v>23</v>
      </c>
      <c r="B63" s="38"/>
    </row>
    <row r="64" spans="1:5" x14ac:dyDescent="0.4">
      <c r="A64" s="23" t="s">
        <v>24</v>
      </c>
      <c r="B64" s="38"/>
    </row>
    <row r="65" spans="1:5" x14ac:dyDescent="0.4">
      <c r="A65" s="92" t="s">
        <v>88</v>
      </c>
      <c r="B65" s="38"/>
    </row>
    <row r="66" spans="1:5" x14ac:dyDescent="0.4">
      <c r="A66" s="23" t="s">
        <v>28</v>
      </c>
      <c r="B66" s="38"/>
    </row>
    <row r="67" spans="1:5" x14ac:dyDescent="0.4">
      <c r="A67" s="23" t="s">
        <v>26</v>
      </c>
    </row>
    <row r="68" spans="1:5" x14ac:dyDescent="0.4">
      <c r="A68" s="23" t="s">
        <v>27</v>
      </c>
      <c r="B68" s="38"/>
    </row>
    <row r="70" spans="1:5" x14ac:dyDescent="0.4">
      <c r="A70" s="93" t="s">
        <v>89</v>
      </c>
      <c r="B70" s="74"/>
      <c r="C70" s="3" t="s">
        <v>29</v>
      </c>
    </row>
    <row r="72" spans="1:5" x14ac:dyDescent="0.4">
      <c r="A72" s="3" t="s">
        <v>30</v>
      </c>
    </row>
    <row r="73" spans="1:5" x14ac:dyDescent="0.4">
      <c r="A73" s="3" t="s">
        <v>31</v>
      </c>
      <c r="B73" s="74"/>
      <c r="C73" s="3" t="s">
        <v>32</v>
      </c>
    </row>
    <row r="76" spans="1:5" x14ac:dyDescent="0.4">
      <c r="A76" s="24" t="s">
        <v>73</v>
      </c>
    </row>
    <row r="77" spans="1:5" ht="15" thickBot="1" x14ac:dyDescent="0.45">
      <c r="A77" s="24"/>
    </row>
    <row r="78" spans="1:5" ht="15" thickBot="1" x14ac:dyDescent="0.45">
      <c r="A78" s="24"/>
      <c r="B78" s="29"/>
      <c r="C78" s="29"/>
      <c r="E78" s="27" t="s">
        <v>19</v>
      </c>
    </row>
    <row r="79" spans="1:5" ht="15" thickBot="1" x14ac:dyDescent="0.45">
      <c r="A79" s="24"/>
      <c r="B79" s="25" t="s">
        <v>21</v>
      </c>
      <c r="C79" s="26" t="s">
        <v>58</v>
      </c>
      <c r="E79" s="28" t="s">
        <v>20</v>
      </c>
    </row>
    <row r="81" spans="1:5" x14ac:dyDescent="0.4">
      <c r="A81" s="22" t="s">
        <v>16</v>
      </c>
      <c r="B81" s="69"/>
      <c r="C81" s="30">
        <v>100</v>
      </c>
      <c r="E81" s="31" t="str">
        <f t="shared" ref="E81" si="4">IF(B81="","",B81*C81)</f>
        <v/>
      </c>
    </row>
    <row r="82" spans="1:5" x14ac:dyDescent="0.4">
      <c r="A82" s="90" t="s">
        <v>59</v>
      </c>
      <c r="B82" s="38"/>
    </row>
    <row r="83" spans="1:5" x14ac:dyDescent="0.4">
      <c r="A83" s="23" t="s">
        <v>23</v>
      </c>
      <c r="B83" s="38"/>
    </row>
    <row r="84" spans="1:5" x14ac:dyDescent="0.4">
      <c r="A84" s="23" t="s">
        <v>24</v>
      </c>
      <c r="B84" s="38"/>
    </row>
    <row r="85" spans="1:5" x14ac:dyDescent="0.4">
      <c r="A85" s="72" t="s">
        <v>74</v>
      </c>
      <c r="B85" s="38"/>
    </row>
    <row r="86" spans="1:5" x14ac:dyDescent="0.4">
      <c r="A86" s="23" t="s">
        <v>28</v>
      </c>
      <c r="B86" s="38"/>
    </row>
    <row r="87" spans="1:5" x14ac:dyDescent="0.4">
      <c r="A87" s="23" t="s">
        <v>26</v>
      </c>
    </row>
    <row r="88" spans="1:5" x14ac:dyDescent="0.4">
      <c r="A88" s="23" t="s">
        <v>27</v>
      </c>
      <c r="B88" s="38"/>
    </row>
    <row r="90" spans="1:5" x14ac:dyDescent="0.4">
      <c r="A90" s="73" t="s">
        <v>68</v>
      </c>
      <c r="B90" s="74"/>
      <c r="C90" s="3" t="s">
        <v>29</v>
      </c>
    </row>
    <row r="92" spans="1:5" x14ac:dyDescent="0.4">
      <c r="A92" s="3" t="s">
        <v>30</v>
      </c>
    </row>
    <row r="93" spans="1:5" x14ac:dyDescent="0.4">
      <c r="A93" s="3" t="s">
        <v>31</v>
      </c>
      <c r="B93" s="74"/>
      <c r="C93" s="3" t="s">
        <v>32</v>
      </c>
    </row>
    <row r="98" spans="1:5" x14ac:dyDescent="0.4">
      <c r="A98" s="24" t="s">
        <v>90</v>
      </c>
    </row>
    <row r="99" spans="1:5" ht="15" thickBot="1" x14ac:dyDescent="0.45">
      <c r="A99" s="24"/>
    </row>
    <row r="100" spans="1:5" ht="15" thickBot="1" x14ac:dyDescent="0.45">
      <c r="A100" s="24"/>
      <c r="B100" s="29"/>
      <c r="C100" s="29"/>
      <c r="E100" s="27" t="s">
        <v>19</v>
      </c>
    </row>
    <row r="101" spans="1:5" ht="15" thickBot="1" x14ac:dyDescent="0.45">
      <c r="A101" s="24"/>
      <c r="B101" s="25" t="s">
        <v>21</v>
      </c>
      <c r="C101" s="26" t="s">
        <v>58</v>
      </c>
      <c r="E101" s="28" t="s">
        <v>20</v>
      </c>
    </row>
    <row r="103" spans="1:5" x14ac:dyDescent="0.4">
      <c r="A103" s="22" t="s">
        <v>16</v>
      </c>
      <c r="B103" s="69"/>
      <c r="C103" s="30">
        <v>100</v>
      </c>
      <c r="E103" s="31" t="str">
        <f t="shared" ref="E103" si="5">IF(B103="","",B103*C103)</f>
        <v/>
      </c>
    </row>
    <row r="104" spans="1:5" x14ac:dyDescent="0.4">
      <c r="A104" s="90" t="s">
        <v>59</v>
      </c>
      <c r="B104" s="38"/>
    </row>
    <row r="105" spans="1:5" x14ac:dyDescent="0.4">
      <c r="A105" s="23" t="s">
        <v>23</v>
      </c>
      <c r="B105" s="38"/>
    </row>
    <row r="106" spans="1:5" x14ac:dyDescent="0.4">
      <c r="A106" s="23" t="s">
        <v>24</v>
      </c>
      <c r="B106" s="38"/>
    </row>
    <row r="107" spans="1:5" x14ac:dyDescent="0.4">
      <c r="A107" s="92" t="s">
        <v>91</v>
      </c>
      <c r="B107" s="38"/>
    </row>
    <row r="108" spans="1:5" x14ac:dyDescent="0.4">
      <c r="A108" s="23" t="s">
        <v>28</v>
      </c>
      <c r="B108" s="38"/>
    </row>
    <row r="109" spans="1:5" x14ac:dyDescent="0.4">
      <c r="A109" s="23" t="s">
        <v>26</v>
      </c>
    </row>
    <row r="110" spans="1:5" x14ac:dyDescent="0.4">
      <c r="A110" s="23" t="s">
        <v>27</v>
      </c>
      <c r="B110" s="38"/>
    </row>
    <row r="112" spans="1:5" x14ac:dyDescent="0.4">
      <c r="A112" s="93" t="s">
        <v>92</v>
      </c>
      <c r="B112" s="74"/>
      <c r="C112" s="3" t="s">
        <v>29</v>
      </c>
    </row>
    <row r="114" spans="1:5" x14ac:dyDescent="0.4">
      <c r="A114" s="3" t="s">
        <v>30</v>
      </c>
    </row>
    <row r="115" spans="1:5" x14ac:dyDescent="0.4">
      <c r="A115" s="3" t="s">
        <v>31</v>
      </c>
      <c r="B115" s="74"/>
      <c r="C115" s="3" t="s">
        <v>32</v>
      </c>
    </row>
    <row r="120" spans="1:5" x14ac:dyDescent="0.4">
      <c r="A120" s="24" t="s">
        <v>93</v>
      </c>
    </row>
    <row r="121" spans="1:5" ht="15" thickBot="1" x14ac:dyDescent="0.45">
      <c r="A121" s="24"/>
    </row>
    <row r="122" spans="1:5" ht="15" thickBot="1" x14ac:dyDescent="0.45">
      <c r="A122" s="24"/>
      <c r="B122" s="29"/>
      <c r="C122" s="29"/>
      <c r="E122" s="27" t="s">
        <v>19</v>
      </c>
    </row>
    <row r="123" spans="1:5" ht="15" thickBot="1" x14ac:dyDescent="0.45">
      <c r="A123" s="24"/>
      <c r="B123" s="25" t="s">
        <v>21</v>
      </c>
      <c r="C123" s="26" t="s">
        <v>58</v>
      </c>
      <c r="E123" s="28" t="s">
        <v>20</v>
      </c>
    </row>
    <row r="125" spans="1:5" x14ac:dyDescent="0.4">
      <c r="A125" s="22" t="s">
        <v>16</v>
      </c>
      <c r="B125" s="69"/>
      <c r="C125" s="30">
        <v>52</v>
      </c>
      <c r="E125" s="31" t="str">
        <f t="shared" ref="E125" si="6">IF(B125="","",B125*C125)</f>
        <v/>
      </c>
    </row>
    <row r="126" spans="1:5" x14ac:dyDescent="0.4">
      <c r="A126" s="91" t="s">
        <v>84</v>
      </c>
      <c r="B126" s="38"/>
    </row>
    <row r="127" spans="1:5" x14ac:dyDescent="0.4">
      <c r="A127" s="72" t="s">
        <v>75</v>
      </c>
      <c r="B127" s="38"/>
    </row>
    <row r="128" spans="1:5" x14ac:dyDescent="0.4">
      <c r="A128" s="23" t="s">
        <v>35</v>
      </c>
      <c r="B128" s="38"/>
    </row>
    <row r="129" spans="1:5" x14ac:dyDescent="0.4">
      <c r="A129" s="23" t="s">
        <v>36</v>
      </c>
    </row>
    <row r="130" spans="1:5" x14ac:dyDescent="0.4">
      <c r="A130" s="23"/>
      <c r="B130" s="38"/>
    </row>
    <row r="132" spans="1:5" x14ac:dyDescent="0.4">
      <c r="A132" s="73" t="s">
        <v>76</v>
      </c>
      <c r="B132" s="74"/>
      <c r="C132" s="3" t="s">
        <v>29</v>
      </c>
    </row>
    <row r="134" spans="1:5" x14ac:dyDescent="0.4">
      <c r="A134" s="3" t="s">
        <v>30</v>
      </c>
    </row>
    <row r="135" spans="1:5" x14ac:dyDescent="0.4">
      <c r="A135" s="3" t="s">
        <v>31</v>
      </c>
      <c r="B135" s="74"/>
      <c r="C135" s="3" t="s">
        <v>32</v>
      </c>
    </row>
    <row r="138" spans="1:5" x14ac:dyDescent="0.4">
      <c r="A138" s="24" t="s">
        <v>94</v>
      </c>
    </row>
    <row r="139" spans="1:5" ht="15" thickBot="1" x14ac:dyDescent="0.45">
      <c r="A139" s="24"/>
    </row>
    <row r="140" spans="1:5" ht="15" thickBot="1" x14ac:dyDescent="0.45">
      <c r="A140" s="24"/>
      <c r="B140" s="29"/>
      <c r="C140" s="29"/>
      <c r="E140" s="27" t="s">
        <v>19</v>
      </c>
    </row>
    <row r="141" spans="1:5" ht="15" thickBot="1" x14ac:dyDescent="0.45">
      <c r="A141" s="24"/>
      <c r="B141" s="25" t="s">
        <v>21</v>
      </c>
      <c r="C141" s="26" t="s">
        <v>58</v>
      </c>
      <c r="E141" s="28" t="s">
        <v>20</v>
      </c>
    </row>
    <row r="143" spans="1:5" x14ac:dyDescent="0.4">
      <c r="A143" s="22" t="s">
        <v>16</v>
      </c>
      <c r="B143" s="69"/>
      <c r="C143" s="30">
        <v>108</v>
      </c>
      <c r="E143" s="31" t="str">
        <f t="shared" ref="E143" si="7">IF(B143="","",B143*C143)</f>
        <v/>
      </c>
    </row>
    <row r="144" spans="1:5" x14ac:dyDescent="0.4">
      <c r="A144" s="23" t="s">
        <v>59</v>
      </c>
      <c r="B144" s="38"/>
    </row>
    <row r="145" spans="1:5" x14ac:dyDescent="0.4">
      <c r="A145" s="72" t="s">
        <v>77</v>
      </c>
      <c r="B145" s="38"/>
    </row>
    <row r="146" spans="1:5" x14ac:dyDescent="0.4">
      <c r="A146" s="23" t="s">
        <v>35</v>
      </c>
      <c r="B146" s="38"/>
    </row>
    <row r="147" spans="1:5" x14ac:dyDescent="0.4">
      <c r="A147" s="23" t="s">
        <v>36</v>
      </c>
    </row>
    <row r="148" spans="1:5" x14ac:dyDescent="0.4">
      <c r="A148" s="23"/>
      <c r="B148" s="38"/>
    </row>
    <row r="150" spans="1:5" x14ac:dyDescent="0.4">
      <c r="A150" s="3" t="s">
        <v>65</v>
      </c>
      <c r="B150" s="74"/>
      <c r="C150" s="3" t="s">
        <v>29</v>
      </c>
    </row>
    <row r="152" spans="1:5" x14ac:dyDescent="0.4">
      <c r="A152" s="3" t="s">
        <v>30</v>
      </c>
    </row>
    <row r="153" spans="1:5" x14ac:dyDescent="0.4">
      <c r="A153" s="3" t="s">
        <v>31</v>
      </c>
      <c r="B153" s="74"/>
      <c r="C153" s="3" t="s">
        <v>32</v>
      </c>
    </row>
    <row r="157" spans="1:5" x14ac:dyDescent="0.4">
      <c r="A157" s="24" t="s">
        <v>95</v>
      </c>
    </row>
    <row r="158" spans="1:5" ht="15" thickBot="1" x14ac:dyDescent="0.45">
      <c r="A158" s="24"/>
    </row>
    <row r="159" spans="1:5" ht="15" thickBot="1" x14ac:dyDescent="0.45">
      <c r="A159" s="24"/>
      <c r="B159" s="29"/>
      <c r="C159" s="29"/>
      <c r="E159" s="27" t="s">
        <v>19</v>
      </c>
    </row>
    <row r="160" spans="1:5" ht="15" thickBot="1" x14ac:dyDescent="0.45">
      <c r="A160" s="24"/>
      <c r="B160" s="25" t="s">
        <v>21</v>
      </c>
      <c r="C160" s="26" t="s">
        <v>58</v>
      </c>
      <c r="E160" s="28" t="s">
        <v>20</v>
      </c>
    </row>
    <row r="162" spans="1:5" x14ac:dyDescent="0.4">
      <c r="A162" s="22" t="s">
        <v>16</v>
      </c>
      <c r="B162" s="69"/>
      <c r="C162" s="30">
        <v>23</v>
      </c>
      <c r="E162" s="31" t="str">
        <f t="shared" ref="E162" si="8">IF(B162="","",B162*C162)</f>
        <v/>
      </c>
    </row>
    <row r="163" spans="1:5" x14ac:dyDescent="0.4">
      <c r="A163" s="23" t="s">
        <v>59</v>
      </c>
      <c r="B163" s="38"/>
    </row>
    <row r="164" spans="1:5" x14ac:dyDescent="0.4">
      <c r="A164" s="72" t="s">
        <v>78</v>
      </c>
      <c r="B164" s="38"/>
    </row>
    <row r="165" spans="1:5" x14ac:dyDescent="0.4">
      <c r="A165" s="23" t="s">
        <v>35</v>
      </c>
      <c r="B165" s="38"/>
    </row>
    <row r="166" spans="1:5" x14ac:dyDescent="0.4">
      <c r="A166" s="23" t="s">
        <v>36</v>
      </c>
    </row>
    <row r="167" spans="1:5" x14ac:dyDescent="0.4">
      <c r="A167" s="23"/>
      <c r="B167" s="38"/>
    </row>
    <row r="169" spans="1:5" x14ac:dyDescent="0.4">
      <c r="A169" s="3" t="s">
        <v>68</v>
      </c>
      <c r="B169" s="74"/>
      <c r="C169" s="3" t="s">
        <v>29</v>
      </c>
    </row>
    <row r="171" spans="1:5" x14ac:dyDescent="0.4">
      <c r="A171" s="3" t="s">
        <v>30</v>
      </c>
    </row>
    <row r="172" spans="1:5" x14ac:dyDescent="0.4">
      <c r="A172" s="3" t="s">
        <v>31</v>
      </c>
      <c r="B172" s="74"/>
      <c r="C172" s="3" t="s">
        <v>32</v>
      </c>
    </row>
    <row r="175" spans="1:5" x14ac:dyDescent="0.4">
      <c r="A175" s="24" t="s">
        <v>96</v>
      </c>
    </row>
    <row r="176" spans="1:5" ht="15" thickBot="1" x14ac:dyDescent="0.45">
      <c r="A176" s="24"/>
    </row>
    <row r="177" spans="1:5" ht="15" thickBot="1" x14ac:dyDescent="0.45">
      <c r="A177" s="24"/>
      <c r="B177" s="29"/>
      <c r="C177" s="29"/>
      <c r="E177" s="27" t="s">
        <v>19</v>
      </c>
    </row>
    <row r="178" spans="1:5" ht="15" thickBot="1" x14ac:dyDescent="0.45">
      <c r="A178" s="24"/>
      <c r="B178" s="25" t="s">
        <v>21</v>
      </c>
      <c r="C178" s="26" t="s">
        <v>58</v>
      </c>
      <c r="E178" s="28" t="s">
        <v>20</v>
      </c>
    </row>
    <row r="180" spans="1:5" x14ac:dyDescent="0.4">
      <c r="A180" s="22" t="s">
        <v>16</v>
      </c>
      <c r="B180" s="69"/>
      <c r="C180" s="30">
        <v>20</v>
      </c>
      <c r="E180" s="31" t="str">
        <f t="shared" ref="E180" si="9">IF(B180="","",B180*C180)</f>
        <v/>
      </c>
    </row>
    <row r="181" spans="1:5" x14ac:dyDescent="0.4">
      <c r="A181" s="23" t="s">
        <v>59</v>
      </c>
      <c r="B181" s="38"/>
    </row>
    <row r="182" spans="1:5" x14ac:dyDescent="0.4">
      <c r="A182" s="92" t="s">
        <v>97</v>
      </c>
      <c r="B182" s="38"/>
    </row>
    <row r="183" spans="1:5" x14ac:dyDescent="0.4">
      <c r="A183" s="23" t="s">
        <v>35</v>
      </c>
      <c r="B183" s="38"/>
    </row>
    <row r="184" spans="1:5" x14ac:dyDescent="0.4">
      <c r="A184" s="23" t="s">
        <v>36</v>
      </c>
    </row>
    <row r="185" spans="1:5" x14ac:dyDescent="0.4">
      <c r="A185" s="23"/>
      <c r="B185" s="38"/>
    </row>
    <row r="187" spans="1:5" x14ac:dyDescent="0.4">
      <c r="A187" s="93" t="s">
        <v>92</v>
      </c>
      <c r="B187" s="74"/>
      <c r="C187" s="3" t="s">
        <v>29</v>
      </c>
    </row>
    <row r="189" spans="1:5" x14ac:dyDescent="0.4">
      <c r="A189" s="3" t="s">
        <v>30</v>
      </c>
    </row>
    <row r="190" spans="1:5" x14ac:dyDescent="0.4">
      <c r="A190" s="3" t="s">
        <v>31</v>
      </c>
      <c r="B190" s="74"/>
      <c r="C190" s="3" t="s">
        <v>32</v>
      </c>
    </row>
    <row r="193" spans="1:5" x14ac:dyDescent="0.4">
      <c r="A193" s="24" t="s">
        <v>98</v>
      </c>
    </row>
    <row r="194" spans="1:5" ht="15" thickBot="1" x14ac:dyDescent="0.45">
      <c r="A194" s="24"/>
    </row>
    <row r="195" spans="1:5" ht="15" thickBot="1" x14ac:dyDescent="0.45">
      <c r="A195" s="24"/>
      <c r="B195" s="29"/>
      <c r="C195" s="29"/>
      <c r="E195" s="27" t="s">
        <v>19</v>
      </c>
    </row>
    <row r="196" spans="1:5" ht="15" thickBot="1" x14ac:dyDescent="0.45">
      <c r="A196" s="24"/>
      <c r="B196" s="25" t="s">
        <v>21</v>
      </c>
      <c r="C196" s="26" t="s">
        <v>58</v>
      </c>
      <c r="E196" s="28" t="s">
        <v>20</v>
      </c>
    </row>
    <row r="198" spans="1:5" x14ac:dyDescent="0.4">
      <c r="A198" s="22" t="s">
        <v>16</v>
      </c>
      <c r="B198" s="69"/>
      <c r="C198" s="30">
        <v>3</v>
      </c>
      <c r="E198" s="31" t="str">
        <f t="shared" ref="E198" si="10">IF(B198="","",B198*C198)</f>
        <v/>
      </c>
    </row>
    <row r="199" spans="1:5" x14ac:dyDescent="0.4">
      <c r="A199" s="23" t="s">
        <v>59</v>
      </c>
      <c r="B199" s="38"/>
    </row>
    <row r="200" spans="1:5" x14ac:dyDescent="0.4">
      <c r="A200" s="92" t="s">
        <v>99</v>
      </c>
      <c r="B200" s="38"/>
    </row>
    <row r="201" spans="1:5" x14ac:dyDescent="0.4">
      <c r="A201" s="23" t="s">
        <v>35</v>
      </c>
      <c r="B201" s="38"/>
    </row>
    <row r="202" spans="1:5" x14ac:dyDescent="0.4">
      <c r="A202" s="23" t="s">
        <v>36</v>
      </c>
    </row>
    <row r="203" spans="1:5" x14ac:dyDescent="0.4">
      <c r="A203" s="23"/>
      <c r="B203" s="38"/>
    </row>
    <row r="205" spans="1:5" x14ac:dyDescent="0.4">
      <c r="A205" s="93" t="s">
        <v>100</v>
      </c>
      <c r="B205" s="74"/>
      <c r="C205" s="3" t="s">
        <v>29</v>
      </c>
    </row>
    <row r="207" spans="1:5" x14ac:dyDescent="0.4">
      <c r="A207" s="3" t="s">
        <v>30</v>
      </c>
    </row>
    <row r="208" spans="1:5" x14ac:dyDescent="0.4">
      <c r="A208" s="3" t="s">
        <v>31</v>
      </c>
      <c r="B208" s="74"/>
      <c r="C208" s="3" t="s">
        <v>32</v>
      </c>
    </row>
    <row r="212" spans="1:5" x14ac:dyDescent="0.4">
      <c r="A212" s="24" t="s">
        <v>101</v>
      </c>
    </row>
    <row r="213" spans="1:5" ht="15" thickBot="1" x14ac:dyDescent="0.45"/>
    <row r="214" spans="1:5" ht="15" thickBot="1" x14ac:dyDescent="0.45">
      <c r="A214" s="24"/>
      <c r="B214" s="29"/>
      <c r="C214" s="29"/>
      <c r="E214" s="27" t="s">
        <v>19</v>
      </c>
    </row>
    <row r="215" spans="1:5" ht="15" thickBot="1" x14ac:dyDescent="0.45">
      <c r="A215" s="24"/>
      <c r="B215" s="25" t="s">
        <v>21</v>
      </c>
      <c r="C215" s="26" t="s">
        <v>58</v>
      </c>
      <c r="E215" s="28" t="s">
        <v>20</v>
      </c>
    </row>
    <row r="217" spans="1:5" x14ac:dyDescent="0.4">
      <c r="A217" s="22" t="s">
        <v>16</v>
      </c>
      <c r="B217" s="69"/>
      <c r="C217" s="30">
        <v>780</v>
      </c>
      <c r="E217" s="31" t="str">
        <f t="shared" ref="E217" si="11">IF(B217="","",B217*C217)</f>
        <v/>
      </c>
    </row>
    <row r="218" spans="1:5" x14ac:dyDescent="0.4">
      <c r="A218" s="72" t="s">
        <v>79</v>
      </c>
      <c r="B218" s="38"/>
    </row>
    <row r="219" spans="1:5" x14ac:dyDescent="0.4">
      <c r="A219" s="23" t="s">
        <v>63</v>
      </c>
      <c r="B219" s="38"/>
    </row>
    <row r="224" spans="1:5" x14ac:dyDescent="0.4">
      <c r="A224" s="24" t="s">
        <v>112</v>
      </c>
    </row>
    <row r="226" spans="1:5" x14ac:dyDescent="0.4">
      <c r="A226" s="3" t="s">
        <v>61</v>
      </c>
    </row>
    <row r="228" spans="1:5" ht="47.7" customHeight="1" x14ac:dyDescent="0.4">
      <c r="A228" s="3" t="s">
        <v>37</v>
      </c>
      <c r="B228" s="75"/>
      <c r="C228" s="76"/>
      <c r="D228" s="76"/>
      <c r="E228" s="77"/>
    </row>
    <row r="229" spans="1:5" x14ac:dyDescent="0.4">
      <c r="A229" s="3" t="s">
        <v>38</v>
      </c>
      <c r="B229" s="78"/>
    </row>
    <row r="233" spans="1:5" x14ac:dyDescent="0.4">
      <c r="A233" s="20" t="s">
        <v>102</v>
      </c>
    </row>
    <row r="234" spans="1:5" x14ac:dyDescent="0.4">
      <c r="A234" s="20" t="s">
        <v>103</v>
      </c>
    </row>
    <row r="235" spans="1:5" x14ac:dyDescent="0.4">
      <c r="A235" s="20" t="s">
        <v>14</v>
      </c>
    </row>
    <row r="236" spans="1:5" x14ac:dyDescent="0.4">
      <c r="A236" s="20" t="s">
        <v>15</v>
      </c>
    </row>
    <row r="237" spans="1:5" x14ac:dyDescent="0.4">
      <c r="A237" s="20"/>
    </row>
  </sheetData>
  <sheetProtection algorithmName="SHA-512" hashValue="prTNnnEQyXIfuKz4r6mXxtZlmMUq9/kz7Wf8FjysLwMtYEEqyymmmpIdwKrkx7yBmK3SNRfg2zuVZaQwyFt9fw==" saltValue="nWcqGq2skt5ZY9K+RD6tdw==" spinCount="100000" sheet="1" selectLockedCells="1"/>
  <mergeCells count="2">
    <mergeCell ref="A35:C35"/>
    <mergeCell ref="A36:C36"/>
  </mergeCells>
  <pageMargins left="0.51181102362204722" right="0.39370078740157483" top="0.78740157480314965" bottom="0.78740157480314965" header="0.31496062992125984" footer="0.31496062992125984"/>
  <pageSetup paperSize="9" scale="61" fitToHeight="3" orientation="portrait" r:id="rId1"/>
  <rowBreaks count="6" manualBreakCount="6">
    <brk id="54" max="5" man="1"/>
    <brk id="95" max="5" man="1"/>
    <brk id="117" max="5" man="1"/>
    <brk id="154" max="5" man="1"/>
    <brk id="191" max="5" man="1"/>
    <brk id="20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zoomScaleNormal="100" workbookViewId="0">
      <selection activeCell="H1" sqref="H1"/>
    </sheetView>
  </sheetViews>
  <sheetFormatPr baseColWidth="10" defaultRowHeight="14.6" x14ac:dyDescent="0.4"/>
  <cols>
    <col min="1" max="1" width="3.61328125" customWidth="1"/>
    <col min="2" max="2" width="7.84375" style="37" customWidth="1"/>
    <col min="3" max="3" width="45.23046875" customWidth="1"/>
    <col min="4" max="4" width="0.84375" customWidth="1"/>
    <col min="5" max="6" width="20.61328125" customWidth="1"/>
    <col min="7" max="7" width="3.61328125" customWidth="1"/>
    <col min="258" max="258" width="7.84375" customWidth="1"/>
    <col min="259" max="259" width="45.23046875" customWidth="1"/>
    <col min="260" max="260" width="0.84375" customWidth="1"/>
    <col min="261" max="261" width="16.69140625" customWidth="1"/>
    <col min="262" max="262" width="16.4609375" customWidth="1"/>
    <col min="514" max="514" width="7.84375" customWidth="1"/>
    <col min="515" max="515" width="45.23046875" customWidth="1"/>
    <col min="516" max="516" width="0.84375" customWidth="1"/>
    <col min="517" max="517" width="16.69140625" customWidth="1"/>
    <col min="518" max="518" width="16.4609375" customWidth="1"/>
    <col min="770" max="770" width="7.84375" customWidth="1"/>
    <col min="771" max="771" width="45.23046875" customWidth="1"/>
    <col min="772" max="772" width="0.84375" customWidth="1"/>
    <col min="773" max="773" width="16.69140625" customWidth="1"/>
    <col min="774" max="774" width="16.4609375" customWidth="1"/>
    <col min="1026" max="1026" width="7.84375" customWidth="1"/>
    <col min="1027" max="1027" width="45.23046875" customWidth="1"/>
    <col min="1028" max="1028" width="0.84375" customWidth="1"/>
    <col min="1029" max="1029" width="16.69140625" customWidth="1"/>
    <col min="1030" max="1030" width="16.4609375" customWidth="1"/>
    <col min="1282" max="1282" width="7.84375" customWidth="1"/>
    <col min="1283" max="1283" width="45.23046875" customWidth="1"/>
    <col min="1284" max="1284" width="0.84375" customWidth="1"/>
    <col min="1285" max="1285" width="16.69140625" customWidth="1"/>
    <col min="1286" max="1286" width="16.4609375" customWidth="1"/>
    <col min="1538" max="1538" width="7.84375" customWidth="1"/>
    <col min="1539" max="1539" width="45.23046875" customWidth="1"/>
    <col min="1540" max="1540" width="0.84375" customWidth="1"/>
    <col min="1541" max="1541" width="16.69140625" customWidth="1"/>
    <col min="1542" max="1542" width="16.4609375" customWidth="1"/>
    <col min="1794" max="1794" width="7.84375" customWidth="1"/>
    <col min="1795" max="1795" width="45.23046875" customWidth="1"/>
    <col min="1796" max="1796" width="0.84375" customWidth="1"/>
    <col min="1797" max="1797" width="16.69140625" customWidth="1"/>
    <col min="1798" max="1798" width="16.4609375" customWidth="1"/>
    <col min="2050" max="2050" width="7.84375" customWidth="1"/>
    <col min="2051" max="2051" width="45.23046875" customWidth="1"/>
    <col min="2052" max="2052" width="0.84375" customWidth="1"/>
    <col min="2053" max="2053" width="16.69140625" customWidth="1"/>
    <col min="2054" max="2054" width="16.4609375" customWidth="1"/>
    <col min="2306" max="2306" width="7.84375" customWidth="1"/>
    <col min="2307" max="2307" width="45.23046875" customWidth="1"/>
    <col min="2308" max="2308" width="0.84375" customWidth="1"/>
    <col min="2309" max="2309" width="16.69140625" customWidth="1"/>
    <col min="2310" max="2310" width="16.4609375" customWidth="1"/>
    <col min="2562" max="2562" width="7.84375" customWidth="1"/>
    <col min="2563" max="2563" width="45.23046875" customWidth="1"/>
    <col min="2564" max="2564" width="0.84375" customWidth="1"/>
    <col min="2565" max="2565" width="16.69140625" customWidth="1"/>
    <col min="2566" max="2566" width="16.4609375" customWidth="1"/>
    <col min="2818" max="2818" width="7.84375" customWidth="1"/>
    <col min="2819" max="2819" width="45.23046875" customWidth="1"/>
    <col min="2820" max="2820" width="0.84375" customWidth="1"/>
    <col min="2821" max="2821" width="16.69140625" customWidth="1"/>
    <col min="2822" max="2822" width="16.4609375" customWidth="1"/>
    <col min="3074" max="3074" width="7.84375" customWidth="1"/>
    <col min="3075" max="3075" width="45.23046875" customWidth="1"/>
    <col min="3076" max="3076" width="0.84375" customWidth="1"/>
    <col min="3077" max="3077" width="16.69140625" customWidth="1"/>
    <col min="3078" max="3078" width="16.4609375" customWidth="1"/>
    <col min="3330" max="3330" width="7.84375" customWidth="1"/>
    <col min="3331" max="3331" width="45.23046875" customWidth="1"/>
    <col min="3332" max="3332" width="0.84375" customWidth="1"/>
    <col min="3333" max="3333" width="16.69140625" customWidth="1"/>
    <col min="3334" max="3334" width="16.4609375" customWidth="1"/>
    <col min="3586" max="3586" width="7.84375" customWidth="1"/>
    <col min="3587" max="3587" width="45.23046875" customWidth="1"/>
    <col min="3588" max="3588" width="0.84375" customWidth="1"/>
    <col min="3589" max="3589" width="16.69140625" customWidth="1"/>
    <col min="3590" max="3590" width="16.4609375" customWidth="1"/>
    <col min="3842" max="3842" width="7.84375" customWidth="1"/>
    <col min="3843" max="3843" width="45.23046875" customWidth="1"/>
    <col min="3844" max="3844" width="0.84375" customWidth="1"/>
    <col min="3845" max="3845" width="16.69140625" customWidth="1"/>
    <col min="3846" max="3846" width="16.4609375" customWidth="1"/>
    <col min="4098" max="4098" width="7.84375" customWidth="1"/>
    <col min="4099" max="4099" width="45.23046875" customWidth="1"/>
    <col min="4100" max="4100" width="0.84375" customWidth="1"/>
    <col min="4101" max="4101" width="16.69140625" customWidth="1"/>
    <col min="4102" max="4102" width="16.4609375" customWidth="1"/>
    <col min="4354" max="4354" width="7.84375" customWidth="1"/>
    <col min="4355" max="4355" width="45.23046875" customWidth="1"/>
    <col min="4356" max="4356" width="0.84375" customWidth="1"/>
    <col min="4357" max="4357" width="16.69140625" customWidth="1"/>
    <col min="4358" max="4358" width="16.4609375" customWidth="1"/>
    <col min="4610" max="4610" width="7.84375" customWidth="1"/>
    <col min="4611" max="4611" width="45.23046875" customWidth="1"/>
    <col min="4612" max="4612" width="0.84375" customWidth="1"/>
    <col min="4613" max="4613" width="16.69140625" customWidth="1"/>
    <col min="4614" max="4614" width="16.4609375" customWidth="1"/>
    <col min="4866" max="4866" width="7.84375" customWidth="1"/>
    <col min="4867" max="4867" width="45.23046875" customWidth="1"/>
    <col min="4868" max="4868" width="0.84375" customWidth="1"/>
    <col min="4869" max="4869" width="16.69140625" customWidth="1"/>
    <col min="4870" max="4870" width="16.4609375" customWidth="1"/>
    <col min="5122" max="5122" width="7.84375" customWidth="1"/>
    <col min="5123" max="5123" width="45.23046875" customWidth="1"/>
    <col min="5124" max="5124" width="0.84375" customWidth="1"/>
    <col min="5125" max="5125" width="16.69140625" customWidth="1"/>
    <col min="5126" max="5126" width="16.4609375" customWidth="1"/>
    <col min="5378" max="5378" width="7.84375" customWidth="1"/>
    <col min="5379" max="5379" width="45.23046875" customWidth="1"/>
    <col min="5380" max="5380" width="0.84375" customWidth="1"/>
    <col min="5381" max="5381" width="16.69140625" customWidth="1"/>
    <col min="5382" max="5382" width="16.4609375" customWidth="1"/>
    <col min="5634" max="5634" width="7.84375" customWidth="1"/>
    <col min="5635" max="5635" width="45.23046875" customWidth="1"/>
    <col min="5636" max="5636" width="0.84375" customWidth="1"/>
    <col min="5637" max="5637" width="16.69140625" customWidth="1"/>
    <col min="5638" max="5638" width="16.4609375" customWidth="1"/>
    <col min="5890" max="5890" width="7.84375" customWidth="1"/>
    <col min="5891" max="5891" width="45.23046875" customWidth="1"/>
    <col min="5892" max="5892" width="0.84375" customWidth="1"/>
    <col min="5893" max="5893" width="16.69140625" customWidth="1"/>
    <col min="5894" max="5894" width="16.4609375" customWidth="1"/>
    <col min="6146" max="6146" width="7.84375" customWidth="1"/>
    <col min="6147" max="6147" width="45.23046875" customWidth="1"/>
    <col min="6148" max="6148" width="0.84375" customWidth="1"/>
    <col min="6149" max="6149" width="16.69140625" customWidth="1"/>
    <col min="6150" max="6150" width="16.4609375" customWidth="1"/>
    <col min="6402" max="6402" width="7.84375" customWidth="1"/>
    <col min="6403" max="6403" width="45.23046875" customWidth="1"/>
    <col min="6404" max="6404" width="0.84375" customWidth="1"/>
    <col min="6405" max="6405" width="16.69140625" customWidth="1"/>
    <col min="6406" max="6406" width="16.4609375" customWidth="1"/>
    <col min="6658" max="6658" width="7.84375" customWidth="1"/>
    <col min="6659" max="6659" width="45.23046875" customWidth="1"/>
    <col min="6660" max="6660" width="0.84375" customWidth="1"/>
    <col min="6661" max="6661" width="16.69140625" customWidth="1"/>
    <col min="6662" max="6662" width="16.4609375" customWidth="1"/>
    <col min="6914" max="6914" width="7.84375" customWidth="1"/>
    <col min="6915" max="6915" width="45.23046875" customWidth="1"/>
    <col min="6916" max="6916" width="0.84375" customWidth="1"/>
    <col min="6917" max="6917" width="16.69140625" customWidth="1"/>
    <col min="6918" max="6918" width="16.4609375" customWidth="1"/>
    <col min="7170" max="7170" width="7.84375" customWidth="1"/>
    <col min="7171" max="7171" width="45.23046875" customWidth="1"/>
    <col min="7172" max="7172" width="0.84375" customWidth="1"/>
    <col min="7173" max="7173" width="16.69140625" customWidth="1"/>
    <col min="7174" max="7174" width="16.4609375" customWidth="1"/>
    <col min="7426" max="7426" width="7.84375" customWidth="1"/>
    <col min="7427" max="7427" width="45.23046875" customWidth="1"/>
    <col min="7428" max="7428" width="0.84375" customWidth="1"/>
    <col min="7429" max="7429" width="16.69140625" customWidth="1"/>
    <col min="7430" max="7430" width="16.4609375" customWidth="1"/>
    <col min="7682" max="7682" width="7.84375" customWidth="1"/>
    <col min="7683" max="7683" width="45.23046875" customWidth="1"/>
    <col min="7684" max="7684" width="0.84375" customWidth="1"/>
    <col min="7685" max="7685" width="16.69140625" customWidth="1"/>
    <col min="7686" max="7686" width="16.4609375" customWidth="1"/>
    <col min="7938" max="7938" width="7.84375" customWidth="1"/>
    <col min="7939" max="7939" width="45.23046875" customWidth="1"/>
    <col min="7940" max="7940" width="0.84375" customWidth="1"/>
    <col min="7941" max="7941" width="16.69140625" customWidth="1"/>
    <col min="7942" max="7942" width="16.4609375" customWidth="1"/>
    <col min="8194" max="8194" width="7.84375" customWidth="1"/>
    <col min="8195" max="8195" width="45.23046875" customWidth="1"/>
    <col min="8196" max="8196" width="0.84375" customWidth="1"/>
    <col min="8197" max="8197" width="16.69140625" customWidth="1"/>
    <col min="8198" max="8198" width="16.4609375" customWidth="1"/>
    <col min="8450" max="8450" width="7.84375" customWidth="1"/>
    <col min="8451" max="8451" width="45.23046875" customWidth="1"/>
    <col min="8452" max="8452" width="0.84375" customWidth="1"/>
    <col min="8453" max="8453" width="16.69140625" customWidth="1"/>
    <col min="8454" max="8454" width="16.4609375" customWidth="1"/>
    <col min="8706" max="8706" width="7.84375" customWidth="1"/>
    <col min="8707" max="8707" width="45.23046875" customWidth="1"/>
    <col min="8708" max="8708" width="0.84375" customWidth="1"/>
    <col min="8709" max="8709" width="16.69140625" customWidth="1"/>
    <col min="8710" max="8710" width="16.4609375" customWidth="1"/>
    <col min="8962" max="8962" width="7.84375" customWidth="1"/>
    <col min="8963" max="8963" width="45.23046875" customWidth="1"/>
    <col min="8964" max="8964" width="0.84375" customWidth="1"/>
    <col min="8965" max="8965" width="16.69140625" customWidth="1"/>
    <col min="8966" max="8966" width="16.4609375" customWidth="1"/>
    <col min="9218" max="9218" width="7.84375" customWidth="1"/>
    <col min="9219" max="9219" width="45.23046875" customWidth="1"/>
    <col min="9220" max="9220" width="0.84375" customWidth="1"/>
    <col min="9221" max="9221" width="16.69140625" customWidth="1"/>
    <col min="9222" max="9222" width="16.4609375" customWidth="1"/>
    <col min="9474" max="9474" width="7.84375" customWidth="1"/>
    <col min="9475" max="9475" width="45.23046875" customWidth="1"/>
    <col min="9476" max="9476" width="0.84375" customWidth="1"/>
    <col min="9477" max="9477" width="16.69140625" customWidth="1"/>
    <col min="9478" max="9478" width="16.4609375" customWidth="1"/>
    <col min="9730" max="9730" width="7.84375" customWidth="1"/>
    <col min="9731" max="9731" width="45.23046875" customWidth="1"/>
    <col min="9732" max="9732" width="0.84375" customWidth="1"/>
    <col min="9733" max="9733" width="16.69140625" customWidth="1"/>
    <col min="9734" max="9734" width="16.4609375" customWidth="1"/>
    <col min="9986" max="9986" width="7.84375" customWidth="1"/>
    <col min="9987" max="9987" width="45.23046875" customWidth="1"/>
    <col min="9988" max="9988" width="0.84375" customWidth="1"/>
    <col min="9989" max="9989" width="16.69140625" customWidth="1"/>
    <col min="9990" max="9990" width="16.4609375" customWidth="1"/>
    <col min="10242" max="10242" width="7.84375" customWidth="1"/>
    <col min="10243" max="10243" width="45.23046875" customWidth="1"/>
    <col min="10244" max="10244" width="0.84375" customWidth="1"/>
    <col min="10245" max="10245" width="16.69140625" customWidth="1"/>
    <col min="10246" max="10246" width="16.4609375" customWidth="1"/>
    <col min="10498" max="10498" width="7.84375" customWidth="1"/>
    <col min="10499" max="10499" width="45.23046875" customWidth="1"/>
    <col min="10500" max="10500" width="0.84375" customWidth="1"/>
    <col min="10501" max="10501" width="16.69140625" customWidth="1"/>
    <col min="10502" max="10502" width="16.4609375" customWidth="1"/>
    <col min="10754" max="10754" width="7.84375" customWidth="1"/>
    <col min="10755" max="10755" width="45.23046875" customWidth="1"/>
    <col min="10756" max="10756" width="0.84375" customWidth="1"/>
    <col min="10757" max="10757" width="16.69140625" customWidth="1"/>
    <col min="10758" max="10758" width="16.4609375" customWidth="1"/>
    <col min="11010" max="11010" width="7.84375" customWidth="1"/>
    <col min="11011" max="11011" width="45.23046875" customWidth="1"/>
    <col min="11012" max="11012" width="0.84375" customWidth="1"/>
    <col min="11013" max="11013" width="16.69140625" customWidth="1"/>
    <col min="11014" max="11014" width="16.4609375" customWidth="1"/>
    <col min="11266" max="11266" width="7.84375" customWidth="1"/>
    <col min="11267" max="11267" width="45.23046875" customWidth="1"/>
    <col min="11268" max="11268" width="0.84375" customWidth="1"/>
    <col min="11269" max="11269" width="16.69140625" customWidth="1"/>
    <col min="11270" max="11270" width="16.4609375" customWidth="1"/>
    <col min="11522" max="11522" width="7.84375" customWidth="1"/>
    <col min="11523" max="11523" width="45.23046875" customWidth="1"/>
    <col min="11524" max="11524" width="0.84375" customWidth="1"/>
    <col min="11525" max="11525" width="16.69140625" customWidth="1"/>
    <col min="11526" max="11526" width="16.4609375" customWidth="1"/>
    <col min="11778" max="11778" width="7.84375" customWidth="1"/>
    <col min="11779" max="11779" width="45.23046875" customWidth="1"/>
    <col min="11780" max="11780" width="0.84375" customWidth="1"/>
    <col min="11781" max="11781" width="16.69140625" customWidth="1"/>
    <col min="11782" max="11782" width="16.4609375" customWidth="1"/>
    <col min="12034" max="12034" width="7.84375" customWidth="1"/>
    <col min="12035" max="12035" width="45.23046875" customWidth="1"/>
    <col min="12036" max="12036" width="0.84375" customWidth="1"/>
    <col min="12037" max="12037" width="16.69140625" customWidth="1"/>
    <col min="12038" max="12038" width="16.4609375" customWidth="1"/>
    <col min="12290" max="12290" width="7.84375" customWidth="1"/>
    <col min="12291" max="12291" width="45.23046875" customWidth="1"/>
    <col min="12292" max="12292" width="0.84375" customWidth="1"/>
    <col min="12293" max="12293" width="16.69140625" customWidth="1"/>
    <col min="12294" max="12294" width="16.4609375" customWidth="1"/>
    <col min="12546" max="12546" width="7.84375" customWidth="1"/>
    <col min="12547" max="12547" width="45.23046875" customWidth="1"/>
    <col min="12548" max="12548" width="0.84375" customWidth="1"/>
    <col min="12549" max="12549" width="16.69140625" customWidth="1"/>
    <col min="12550" max="12550" width="16.4609375" customWidth="1"/>
    <col min="12802" max="12802" width="7.84375" customWidth="1"/>
    <col min="12803" max="12803" width="45.23046875" customWidth="1"/>
    <col min="12804" max="12804" width="0.84375" customWidth="1"/>
    <col min="12805" max="12805" width="16.69140625" customWidth="1"/>
    <col min="12806" max="12806" width="16.4609375" customWidth="1"/>
    <col min="13058" max="13058" width="7.84375" customWidth="1"/>
    <col min="13059" max="13059" width="45.23046875" customWidth="1"/>
    <col min="13060" max="13060" width="0.84375" customWidth="1"/>
    <col min="13061" max="13061" width="16.69140625" customWidth="1"/>
    <col min="13062" max="13062" width="16.4609375" customWidth="1"/>
    <col min="13314" max="13314" width="7.84375" customWidth="1"/>
    <col min="13315" max="13315" width="45.23046875" customWidth="1"/>
    <col min="13316" max="13316" width="0.84375" customWidth="1"/>
    <col min="13317" max="13317" width="16.69140625" customWidth="1"/>
    <col min="13318" max="13318" width="16.4609375" customWidth="1"/>
    <col min="13570" max="13570" width="7.84375" customWidth="1"/>
    <col min="13571" max="13571" width="45.23046875" customWidth="1"/>
    <col min="13572" max="13572" width="0.84375" customWidth="1"/>
    <col min="13573" max="13573" width="16.69140625" customWidth="1"/>
    <col min="13574" max="13574" width="16.4609375" customWidth="1"/>
    <col min="13826" max="13826" width="7.84375" customWidth="1"/>
    <col min="13827" max="13827" width="45.23046875" customWidth="1"/>
    <col min="13828" max="13828" width="0.84375" customWidth="1"/>
    <col min="13829" max="13829" width="16.69140625" customWidth="1"/>
    <col min="13830" max="13830" width="16.4609375" customWidth="1"/>
    <col min="14082" max="14082" width="7.84375" customWidth="1"/>
    <col min="14083" max="14083" width="45.23046875" customWidth="1"/>
    <col min="14084" max="14084" width="0.84375" customWidth="1"/>
    <col min="14085" max="14085" width="16.69140625" customWidth="1"/>
    <col min="14086" max="14086" width="16.4609375" customWidth="1"/>
    <col min="14338" max="14338" width="7.84375" customWidth="1"/>
    <col min="14339" max="14339" width="45.23046875" customWidth="1"/>
    <col min="14340" max="14340" width="0.84375" customWidth="1"/>
    <col min="14341" max="14341" width="16.69140625" customWidth="1"/>
    <col min="14342" max="14342" width="16.4609375" customWidth="1"/>
    <col min="14594" max="14594" width="7.84375" customWidth="1"/>
    <col min="14595" max="14595" width="45.23046875" customWidth="1"/>
    <col min="14596" max="14596" width="0.84375" customWidth="1"/>
    <col min="14597" max="14597" width="16.69140625" customWidth="1"/>
    <col min="14598" max="14598" width="16.4609375" customWidth="1"/>
    <col min="14850" max="14850" width="7.84375" customWidth="1"/>
    <col min="14851" max="14851" width="45.23046875" customWidth="1"/>
    <col min="14852" max="14852" width="0.84375" customWidth="1"/>
    <col min="14853" max="14853" width="16.69140625" customWidth="1"/>
    <col min="14854" max="14854" width="16.4609375" customWidth="1"/>
    <col min="15106" max="15106" width="7.84375" customWidth="1"/>
    <col min="15107" max="15107" width="45.23046875" customWidth="1"/>
    <col min="15108" max="15108" width="0.84375" customWidth="1"/>
    <col min="15109" max="15109" width="16.69140625" customWidth="1"/>
    <col min="15110" max="15110" width="16.4609375" customWidth="1"/>
    <col min="15362" max="15362" width="7.84375" customWidth="1"/>
    <col min="15363" max="15363" width="45.23046875" customWidth="1"/>
    <col min="15364" max="15364" width="0.84375" customWidth="1"/>
    <col min="15365" max="15365" width="16.69140625" customWidth="1"/>
    <col min="15366" max="15366" width="16.4609375" customWidth="1"/>
    <col min="15618" max="15618" width="7.84375" customWidth="1"/>
    <col min="15619" max="15619" width="45.23046875" customWidth="1"/>
    <col min="15620" max="15620" width="0.84375" customWidth="1"/>
    <col min="15621" max="15621" width="16.69140625" customWidth="1"/>
    <col min="15622" max="15622" width="16.4609375" customWidth="1"/>
    <col min="15874" max="15874" width="7.84375" customWidth="1"/>
    <col min="15875" max="15875" width="45.23046875" customWidth="1"/>
    <col min="15876" max="15876" width="0.84375" customWidth="1"/>
    <col min="15877" max="15877" width="16.69140625" customWidth="1"/>
    <col min="15878" max="15878" width="16.4609375" customWidth="1"/>
    <col min="16130" max="16130" width="7.84375" customWidth="1"/>
    <col min="16131" max="16131" width="45.23046875" customWidth="1"/>
    <col min="16132" max="16132" width="0.84375" customWidth="1"/>
    <col min="16133" max="16133" width="16.69140625" customWidth="1"/>
    <col min="16134" max="16134" width="16.4609375" customWidth="1"/>
  </cols>
  <sheetData>
    <row r="1" spans="1:7" x14ac:dyDescent="0.4">
      <c r="A1" s="79"/>
      <c r="B1" s="80"/>
      <c r="C1" s="79"/>
      <c r="D1" s="79"/>
      <c r="E1" s="79"/>
      <c r="F1" s="79"/>
      <c r="G1" s="79"/>
    </row>
    <row r="2" spans="1:7" x14ac:dyDescent="0.4">
      <c r="A2" s="79"/>
      <c r="B2" s="39" t="s">
        <v>70</v>
      </c>
      <c r="G2" s="79"/>
    </row>
    <row r="3" spans="1:7" x14ac:dyDescent="0.4">
      <c r="A3" s="79"/>
      <c r="B3" s="39" t="s">
        <v>71</v>
      </c>
      <c r="G3" s="79"/>
    </row>
    <row r="4" spans="1:7" x14ac:dyDescent="0.4">
      <c r="A4" s="79"/>
      <c r="B4" s="39" t="s">
        <v>72</v>
      </c>
      <c r="G4" s="79"/>
    </row>
    <row r="5" spans="1:7" x14ac:dyDescent="0.4">
      <c r="A5" s="79"/>
      <c r="B5" s="39"/>
      <c r="G5" s="79"/>
    </row>
    <row r="6" spans="1:7" ht="15.45" x14ac:dyDescent="0.4">
      <c r="A6" s="79"/>
      <c r="B6" s="40" t="s">
        <v>39</v>
      </c>
      <c r="G6" s="79"/>
    </row>
    <row r="7" spans="1:7" x14ac:dyDescent="0.4">
      <c r="A7" s="79"/>
      <c r="B7" s="21"/>
      <c r="G7" s="79"/>
    </row>
    <row r="8" spans="1:7" x14ac:dyDescent="0.4">
      <c r="A8" s="79"/>
      <c r="B8" s="39" t="s">
        <v>47</v>
      </c>
      <c r="G8" s="79"/>
    </row>
    <row r="9" spans="1:7" x14ac:dyDescent="0.4">
      <c r="A9" s="79"/>
      <c r="G9" s="79"/>
    </row>
    <row r="10" spans="1:7" ht="37.299999999999997" x14ac:dyDescent="0.4">
      <c r="A10" s="79"/>
      <c r="B10" s="52" t="s">
        <v>40</v>
      </c>
      <c r="C10" s="52" t="s">
        <v>41</v>
      </c>
      <c r="D10" s="81"/>
      <c r="E10" s="53" t="s">
        <v>62</v>
      </c>
      <c r="F10" s="79"/>
      <c r="G10" s="79"/>
    </row>
    <row r="11" spans="1:7" x14ac:dyDescent="0.4">
      <c r="A11" s="79"/>
      <c r="B11" s="80"/>
      <c r="C11" s="79"/>
      <c r="D11" s="79"/>
      <c r="E11" s="79"/>
      <c r="F11" s="79"/>
      <c r="G11" s="79"/>
    </row>
    <row r="12" spans="1:7" ht="24.9" x14ac:dyDescent="0.4">
      <c r="A12" s="79"/>
      <c r="B12" s="50" t="s">
        <v>48</v>
      </c>
      <c r="C12" s="41" t="s">
        <v>49</v>
      </c>
      <c r="D12" s="79"/>
      <c r="E12" s="42">
        <f>'Tarifmodelle Mobilfunk-Anlage 1'!E36</f>
        <v>0</v>
      </c>
      <c r="F12" s="79"/>
      <c r="G12" s="79"/>
    </row>
    <row r="13" spans="1:7" ht="24.9" x14ac:dyDescent="0.4">
      <c r="A13" s="79"/>
      <c r="B13" s="50" t="s">
        <v>48</v>
      </c>
      <c r="C13" s="41" t="s">
        <v>66</v>
      </c>
      <c r="D13" s="79"/>
      <c r="E13" s="42" t="str">
        <f>'Tarifmodelle Mobilfunk-Anlage 1'!E16</f>
        <v/>
      </c>
      <c r="F13" s="79"/>
      <c r="G13" s="79"/>
    </row>
    <row r="14" spans="1:7" ht="25.95" customHeight="1" x14ac:dyDescent="0.4">
      <c r="A14" s="79"/>
      <c r="B14" s="51" t="s">
        <v>50</v>
      </c>
      <c r="C14" s="41" t="s">
        <v>67</v>
      </c>
      <c r="D14" s="79"/>
      <c r="E14" s="42" t="str">
        <f>'Tarifmodelle Mobilfunk-Anlage 1'!E49</f>
        <v/>
      </c>
      <c r="F14" s="79"/>
      <c r="G14" s="79"/>
    </row>
    <row r="15" spans="1:7" ht="24.9" x14ac:dyDescent="0.4">
      <c r="A15" s="79"/>
      <c r="B15" s="51" t="s">
        <v>51</v>
      </c>
      <c r="C15" s="41" t="s">
        <v>104</v>
      </c>
      <c r="D15" s="79"/>
      <c r="E15" s="42" t="str">
        <f>'Tarifmodelle Mobilfunk-Anlage 1'!E61</f>
        <v/>
      </c>
      <c r="F15" s="79"/>
      <c r="G15" s="79"/>
    </row>
    <row r="16" spans="1:7" ht="24.9" x14ac:dyDescent="0.4">
      <c r="A16" s="79"/>
      <c r="B16" s="51" t="s">
        <v>52</v>
      </c>
      <c r="C16" s="41" t="s">
        <v>80</v>
      </c>
      <c r="D16" s="79"/>
      <c r="E16" s="42" t="str">
        <f>'Tarifmodelle Mobilfunk-Anlage 1'!E81</f>
        <v/>
      </c>
      <c r="F16" s="79"/>
      <c r="G16" s="79"/>
    </row>
    <row r="17" spans="1:7" ht="24.9" x14ac:dyDescent="0.4">
      <c r="A17" s="79"/>
      <c r="B17" s="51" t="s">
        <v>53</v>
      </c>
      <c r="C17" s="41" t="s">
        <v>105</v>
      </c>
      <c r="D17" s="79"/>
      <c r="E17" s="42" t="str">
        <f>'Tarifmodelle Mobilfunk-Anlage 1'!E103</f>
        <v/>
      </c>
      <c r="F17" s="79"/>
      <c r="G17" s="79"/>
    </row>
    <row r="18" spans="1:7" ht="28" customHeight="1" x14ac:dyDescent="0.4">
      <c r="A18" s="79"/>
      <c r="B18" s="51" t="s">
        <v>54</v>
      </c>
      <c r="C18" s="41" t="s">
        <v>106</v>
      </c>
      <c r="D18" s="79"/>
      <c r="E18" s="42" t="str">
        <f>'Tarifmodelle Mobilfunk-Anlage 1'!E125</f>
        <v/>
      </c>
      <c r="F18" s="79"/>
      <c r="G18" s="79"/>
    </row>
    <row r="19" spans="1:7" ht="28" customHeight="1" x14ac:dyDescent="0.4">
      <c r="A19" s="79"/>
      <c r="B19" s="51" t="s">
        <v>85</v>
      </c>
      <c r="C19" s="41" t="s">
        <v>107</v>
      </c>
      <c r="D19" s="79"/>
      <c r="E19" s="42" t="str">
        <f>'Tarifmodelle Mobilfunk-Anlage 1'!E143</f>
        <v/>
      </c>
      <c r="F19" s="79"/>
      <c r="G19" s="79"/>
    </row>
    <row r="20" spans="1:7" ht="28" customHeight="1" x14ac:dyDescent="0.4">
      <c r="A20" s="79"/>
      <c r="B20" s="51" t="s">
        <v>69</v>
      </c>
      <c r="C20" s="41" t="s">
        <v>108</v>
      </c>
      <c r="D20" s="79"/>
      <c r="E20" s="42" t="str">
        <f>'Tarifmodelle Mobilfunk-Anlage 1'!E162</f>
        <v/>
      </c>
      <c r="F20" s="79"/>
      <c r="G20" s="79"/>
    </row>
    <row r="21" spans="1:7" ht="28" customHeight="1" x14ac:dyDescent="0.4">
      <c r="A21" s="79"/>
      <c r="B21" s="51" t="s">
        <v>86</v>
      </c>
      <c r="C21" s="41" t="s">
        <v>109</v>
      </c>
      <c r="D21" s="79"/>
      <c r="E21" s="42" t="str">
        <f>'Tarifmodelle Mobilfunk-Anlage 1'!E180</f>
        <v/>
      </c>
      <c r="F21" s="79"/>
      <c r="G21" s="79"/>
    </row>
    <row r="22" spans="1:7" ht="28" customHeight="1" x14ac:dyDescent="0.4">
      <c r="A22" s="79"/>
      <c r="B22" s="51" t="s">
        <v>110</v>
      </c>
      <c r="C22" s="41" t="s">
        <v>111</v>
      </c>
      <c r="D22" s="79"/>
      <c r="E22" s="42" t="str">
        <f>'Tarifmodelle Mobilfunk-Anlage 1'!E198</f>
        <v/>
      </c>
      <c r="F22" s="79"/>
      <c r="G22" s="79"/>
    </row>
    <row r="23" spans="1:7" x14ac:dyDescent="0.4">
      <c r="A23" s="79"/>
      <c r="B23" s="83"/>
      <c r="C23" s="84"/>
      <c r="D23" s="79"/>
      <c r="E23" s="79"/>
      <c r="F23" s="79"/>
      <c r="G23" s="79"/>
    </row>
    <row r="24" spans="1:7" ht="24.9" x14ac:dyDescent="0.4">
      <c r="A24" s="79"/>
      <c r="B24" s="51" t="s">
        <v>113</v>
      </c>
      <c r="C24" s="41" t="s">
        <v>64</v>
      </c>
      <c r="D24" s="79"/>
      <c r="E24" s="42" t="str">
        <f>'Tarifmodelle Mobilfunk-Anlage 1'!E217</f>
        <v/>
      </c>
      <c r="F24" s="79"/>
      <c r="G24" s="79"/>
    </row>
    <row r="25" spans="1:7" ht="15" thickBot="1" x14ac:dyDescent="0.45">
      <c r="A25" s="79"/>
      <c r="B25" s="83"/>
      <c r="C25" s="84"/>
      <c r="D25" s="79"/>
      <c r="E25" s="79"/>
      <c r="F25" s="79"/>
      <c r="G25" s="79"/>
    </row>
    <row r="26" spans="1:7" ht="16.3" thickBot="1" x14ac:dyDescent="0.5">
      <c r="A26" s="79"/>
      <c r="B26" s="83"/>
      <c r="C26" s="44" t="s">
        <v>42</v>
      </c>
      <c r="D26" s="79"/>
      <c r="E26" s="48">
        <f>SUM(E12:E24)</f>
        <v>0</v>
      </c>
      <c r="F26" s="79"/>
      <c r="G26" s="79"/>
    </row>
    <row r="27" spans="1:7" x14ac:dyDescent="0.4">
      <c r="A27" s="79"/>
      <c r="B27" s="83"/>
      <c r="C27" s="84"/>
      <c r="D27" s="79"/>
      <c r="E27" s="79"/>
      <c r="F27" s="79"/>
      <c r="G27" s="79"/>
    </row>
    <row r="28" spans="1:7" ht="15" thickBot="1" x14ac:dyDescent="0.45">
      <c r="A28" s="79"/>
      <c r="B28" s="83"/>
      <c r="C28" s="85"/>
      <c r="D28" s="79"/>
      <c r="E28" s="79"/>
      <c r="F28" s="79"/>
      <c r="G28" s="79"/>
    </row>
    <row r="29" spans="1:7" ht="25.3" thickBot="1" x14ac:dyDescent="0.5">
      <c r="A29" s="79"/>
      <c r="B29" s="86"/>
      <c r="C29" s="45" t="s">
        <v>82</v>
      </c>
      <c r="D29" s="79"/>
      <c r="E29" s="88"/>
      <c r="F29" s="48">
        <f>(E26*36)</f>
        <v>0</v>
      </c>
      <c r="G29" s="79"/>
    </row>
    <row r="30" spans="1:7" x14ac:dyDescent="0.4">
      <c r="A30" s="79"/>
      <c r="B30" s="80"/>
      <c r="C30" s="87"/>
      <c r="D30" s="79"/>
      <c r="E30" s="79"/>
      <c r="F30" s="79"/>
      <c r="G30" s="79"/>
    </row>
    <row r="31" spans="1:7" ht="28" customHeight="1" thickBot="1" x14ac:dyDescent="0.45">
      <c r="A31" s="79"/>
      <c r="B31" s="51" t="s">
        <v>114</v>
      </c>
      <c r="C31" s="41" t="s">
        <v>55</v>
      </c>
      <c r="D31" s="79"/>
      <c r="E31" s="43">
        <f>'Tarifmodelle Mobilfunk-Anlage 1'!B229</f>
        <v>0</v>
      </c>
      <c r="F31" s="79"/>
      <c r="G31" s="79"/>
    </row>
    <row r="32" spans="1:7" ht="28" customHeight="1" thickBot="1" x14ac:dyDescent="0.5">
      <c r="A32" s="79"/>
      <c r="B32" s="89"/>
      <c r="C32" s="47" t="s">
        <v>56</v>
      </c>
      <c r="D32" s="82"/>
      <c r="E32" s="79"/>
      <c r="F32" s="48">
        <f>SUM(E31:E31)</f>
        <v>0</v>
      </c>
      <c r="G32" s="79"/>
    </row>
    <row r="33" spans="1:9" ht="15" thickBot="1" x14ac:dyDescent="0.45">
      <c r="A33" s="79"/>
      <c r="B33" s="83"/>
      <c r="C33" s="85"/>
      <c r="D33" s="79"/>
      <c r="E33" s="79"/>
      <c r="F33" s="79"/>
      <c r="G33" s="79"/>
    </row>
    <row r="34" spans="1:9" ht="25.3" thickBot="1" x14ac:dyDescent="0.55000000000000004">
      <c r="A34" s="79"/>
      <c r="B34" s="86"/>
      <c r="C34" s="45" t="s">
        <v>83</v>
      </c>
      <c r="D34" s="79"/>
      <c r="E34" s="88"/>
      <c r="F34" s="49">
        <f>F29-F32</f>
        <v>0</v>
      </c>
      <c r="G34" s="79"/>
    </row>
    <row r="35" spans="1:9" ht="15" thickBot="1" x14ac:dyDescent="0.45">
      <c r="A35" s="79"/>
      <c r="B35" s="80"/>
      <c r="C35" s="87"/>
      <c r="D35" s="79"/>
      <c r="E35" s="79"/>
      <c r="F35" s="79"/>
      <c r="G35" s="79"/>
    </row>
    <row r="36" spans="1:9" ht="16.3" thickBot="1" x14ac:dyDescent="0.5">
      <c r="A36" s="79"/>
      <c r="B36" s="86"/>
      <c r="C36" s="45" t="s">
        <v>11</v>
      </c>
      <c r="D36" s="79"/>
      <c r="E36" s="88"/>
      <c r="F36" s="48">
        <f>F34*0.19</f>
        <v>0</v>
      </c>
      <c r="G36" s="79"/>
    </row>
    <row r="37" spans="1:9" ht="15" thickBot="1" x14ac:dyDescent="0.45">
      <c r="A37" s="79"/>
      <c r="B37" s="80"/>
      <c r="C37" s="87"/>
      <c r="D37" s="79"/>
      <c r="E37" s="79"/>
      <c r="F37" s="79"/>
      <c r="G37" s="79"/>
    </row>
    <row r="38" spans="1:9" ht="18.899999999999999" thickBot="1" x14ac:dyDescent="0.55000000000000004">
      <c r="A38" s="79"/>
      <c r="B38" s="89"/>
      <c r="C38" s="45" t="s">
        <v>57</v>
      </c>
      <c r="D38" s="79"/>
      <c r="E38" s="88"/>
      <c r="F38" s="49">
        <f>F34+F36</f>
        <v>0</v>
      </c>
      <c r="G38" s="79"/>
    </row>
    <row r="39" spans="1:9" x14ac:dyDescent="0.4">
      <c r="A39" s="79"/>
      <c r="B39" s="80"/>
      <c r="C39" s="79"/>
      <c r="D39" s="79"/>
      <c r="E39" s="79"/>
      <c r="F39" s="79"/>
      <c r="G39" s="79"/>
    </row>
    <row r="40" spans="1:9" x14ac:dyDescent="0.4">
      <c r="A40" s="79"/>
      <c r="B40" s="80"/>
      <c r="G40" s="79"/>
    </row>
    <row r="41" spans="1:9" x14ac:dyDescent="0.4">
      <c r="A41" s="79"/>
      <c r="B41" s="80"/>
      <c r="C41" s="54" t="s">
        <v>43</v>
      </c>
      <c r="D41" s="55"/>
      <c r="E41" s="55"/>
      <c r="F41" s="56"/>
      <c r="G41" s="79"/>
    </row>
    <row r="42" spans="1:9" ht="15" thickBot="1" x14ac:dyDescent="0.45">
      <c r="A42" s="79"/>
      <c r="B42" s="80"/>
      <c r="C42" s="57"/>
      <c r="D42" s="58"/>
      <c r="E42" s="58"/>
      <c r="F42" s="59"/>
      <c r="G42" s="79"/>
    </row>
    <row r="43" spans="1:9" ht="18.899999999999999" thickBot="1" x14ac:dyDescent="0.55000000000000004">
      <c r="A43" s="79"/>
      <c r="B43" s="80"/>
      <c r="C43" s="60" t="s">
        <v>44</v>
      </c>
      <c r="D43" s="58"/>
      <c r="E43" s="61">
        <f>F38</f>
        <v>0</v>
      </c>
      <c r="F43" s="59"/>
      <c r="G43" s="79"/>
      <c r="I43" s="46"/>
    </row>
    <row r="44" spans="1:9" x14ac:dyDescent="0.4">
      <c r="A44" s="79"/>
      <c r="B44" s="80"/>
      <c r="C44" s="62"/>
      <c r="D44" s="63"/>
      <c r="E44" s="63"/>
      <c r="F44" s="64"/>
      <c r="G44" s="79"/>
    </row>
    <row r="45" spans="1:9" x14ac:dyDescent="0.4">
      <c r="A45" s="79"/>
      <c r="B45" s="80"/>
      <c r="G45" s="79"/>
    </row>
    <row r="46" spans="1:9" x14ac:dyDescent="0.4">
      <c r="A46" s="79"/>
      <c r="B46" s="80"/>
      <c r="G46" s="79"/>
    </row>
    <row r="47" spans="1:9" x14ac:dyDescent="0.4">
      <c r="A47" s="79"/>
      <c r="B47" s="80"/>
      <c r="C47" s="39" t="s">
        <v>45</v>
      </c>
      <c r="G47" s="79"/>
    </row>
    <row r="48" spans="1:9" x14ac:dyDescent="0.4">
      <c r="A48" s="79"/>
      <c r="B48" s="80"/>
      <c r="C48" s="39" t="s">
        <v>46</v>
      </c>
      <c r="G48" s="79"/>
    </row>
    <row r="49" spans="1:7" x14ac:dyDescent="0.4">
      <c r="A49" s="79"/>
      <c r="B49" s="80"/>
      <c r="C49" s="79"/>
      <c r="D49" s="79"/>
      <c r="E49" s="79"/>
      <c r="F49" s="79"/>
      <c r="G49" s="79"/>
    </row>
  </sheetData>
  <sheetProtection algorithmName="SHA-512" hashValue="t5EcrsolxdmvQkPUjHYTw8Q1wHCiamGeZA8n3Gi3fcUfuggvu+uyKmtxFlVDsWGHXeWkdPRUb4W5e4SEqxi9SQ==" saltValue="Ajptmz33C3qdhVlnemGrCA==" spinCount="100000" sheet="1" selectLockedCells="1"/>
  <phoneticPr fontId="21" type="noConversion"/>
  <printOptions horizontalCentered="1" verticalCentered="1"/>
  <pageMargins left="0.11811023622047245" right="0.11811023622047245" top="0" bottom="0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6</vt:i4>
      </vt:variant>
    </vt:vector>
  </HeadingPairs>
  <TitlesOfParts>
    <vt:vector size="8" baseType="lpstr">
      <vt:lpstr>Tarifmodelle Mobilfunk-Anlage 1</vt:lpstr>
      <vt:lpstr>Preisblatt Mobilfunk-Anlage 2</vt:lpstr>
      <vt:lpstr>'Preisblatt Mobilfunk-Anlage 2'!_Toc126248378</vt:lpstr>
      <vt:lpstr>'Preisblatt Mobilfunk-Anlage 2'!_Toc126248379</vt:lpstr>
      <vt:lpstr>'Preisblatt Mobilfunk-Anlage 2'!_Toc126248381</vt:lpstr>
      <vt:lpstr>'Preisblatt Mobilfunk-Anlage 2'!Druckbereich</vt:lpstr>
      <vt:lpstr>'Tarifmodelle Mobilfunk-Anlage 1'!Druckbereich</vt:lpstr>
      <vt:lpstr>'Tarifmodelle Mobilfunk-Anlage 1'!Drucktitel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kramer</dc:creator>
  <cp:lastModifiedBy>Thorsten Kramer</cp:lastModifiedBy>
  <cp:lastPrinted>2026-05-08T11:57:43Z</cp:lastPrinted>
  <dcterms:created xsi:type="dcterms:W3CDTF">2017-10-10T13:31:12Z</dcterms:created>
  <dcterms:modified xsi:type="dcterms:W3CDTF">2026-05-08T12:05:06Z</dcterms:modified>
</cp:coreProperties>
</file>