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14" documentId="8_{230AE0C0-98B4-4C49-8A51-C335CC7D84D3}" xr6:coauthVersionLast="47" xr6:coauthVersionMax="47" xr10:uidLastSave="{640D5E58-5721-4499-B289-EAC20BF1E9F3}"/>
  <workbookProtection workbookAlgorithmName="SHA-512" workbookHashValue="hXUIFTCU//z3CR/T5D0Z0sS5WGmb9ZhIEMSX0S6lXEhlazZjOt7CTuYTqMPS6LBFI1qa/rdJ+1b6ZfqF8tQr4w==" workbookSaltValue="bBG0oh7UjQDoQRboUWNaVQ==" workbookSpinCount="100000" lockStructure="1"/>
  <bookViews>
    <workbookView xWindow="-120" yWindow="-120" windowWidth="29040" windowHeight="15720" tabRatio="926" xr2:uid="{00000000-000D-0000-FFFF-FFFF00000000}"/>
  </bookViews>
  <sheets>
    <sheet name="Vorbemerkung" sheetId="51" r:id="rId1"/>
    <sheet name="Gesamthonorar" sheetId="9" r:id="rId2"/>
    <sheet name="a.1-Gebäude" sheetId="5" r:id="rId3"/>
    <sheet name="a.2-Besondere Leistungen" sheetId="16" r:id="rId4"/>
    <sheet name="b-Stundensätze" sheetId="38" r:id="rId5"/>
  </sheets>
  <definedNames>
    <definedName name="Print_Area" localSheetId="2">'a.1-Gebäude'!$C$1:$F$19</definedName>
    <definedName name="Print_Area" localSheetId="3">'a.2-Besondere Leistungen'!$C$1:$D$8</definedName>
    <definedName name="Print_Area" localSheetId="4">'b-Stundensätze'!$B$1:$E$13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9" l="1"/>
  <c r="D9" i="9"/>
  <c r="D8" i="16"/>
  <c r="F9" i="5"/>
  <c r="E19" i="5"/>
  <c r="E9" i="38" l="1"/>
  <c r="E13" i="38" s="1"/>
  <c r="E10" i="38"/>
  <c r="D15" i="9" l="1"/>
  <c r="D16" i="9" l="1"/>
  <c r="F17" i="5"/>
  <c r="E11" i="38" l="1"/>
  <c r="D18" i="9" l="1"/>
  <c r="F10" i="5" l="1"/>
  <c r="F11" i="5"/>
  <c r="F12" i="5"/>
  <c r="F13" i="5"/>
  <c r="F14" i="5"/>
  <c r="F15" i="5"/>
  <c r="F16" i="5"/>
  <c r="F19" i="5" l="1"/>
  <c r="F22" i="5" s="1"/>
  <c r="F24" i="5" s="1"/>
  <c r="D19" i="5"/>
  <c r="E9" i="9" l="1"/>
  <c r="D10" i="9" s="1"/>
  <c r="E11" i="9" l="1"/>
  <c r="D12" i="9" s="1"/>
  <c r="D20" i="9" l="1"/>
  <c r="D22" i="9" s="1"/>
  <c r="D24" i="9" s="1"/>
</calcChain>
</file>

<file path=xl/sharedStrings.xml><?xml version="1.0" encoding="utf-8"?>
<sst xmlns="http://schemas.openxmlformats.org/spreadsheetml/2006/main" count="84" uniqueCount="73">
  <si>
    <t>Angebot [%]</t>
  </si>
  <si>
    <t>HOAI [%]</t>
  </si>
  <si>
    <t>Angebotssumme netto</t>
  </si>
  <si>
    <t>Honorarzone</t>
  </si>
  <si>
    <t>Zusammenstellung der Honorare</t>
  </si>
  <si>
    <t>a.1</t>
  </si>
  <si>
    <t>Gebäude und Innenräume</t>
  </si>
  <si>
    <t>a.2</t>
  </si>
  <si>
    <t>Stundensätze</t>
  </si>
  <si>
    <t>Nr.</t>
  </si>
  <si>
    <t>Bezeichnung</t>
  </si>
  <si>
    <t>Mehrwertsteuer [19 %]</t>
  </si>
  <si>
    <t>Anrechenbare Kosten [netto]</t>
  </si>
  <si>
    <t>angeboten wird:</t>
  </si>
  <si>
    <t>Von-Bis Satz</t>
  </si>
  <si>
    <t>Tafelwert gem. HOAI</t>
  </si>
  <si>
    <t>Leistungsphase</t>
  </si>
  <si>
    <t>1 - Grundlagenermittlung</t>
  </si>
  <si>
    <t>2 - Vorplanung</t>
  </si>
  <si>
    <t>3 - Entwurfsplanung</t>
  </si>
  <si>
    <t>4 - Genehmigungsplanung</t>
  </si>
  <si>
    <t>5 - Ausführungsplanung</t>
  </si>
  <si>
    <t>6 - Vorbereitung der Vergabe</t>
  </si>
  <si>
    <t>7 - Mitwirkung bei der Vergabe</t>
  </si>
  <si>
    <t>Angebot [€ netto]</t>
  </si>
  <si>
    <t>9 - Objektbetreuung</t>
  </si>
  <si>
    <t>8 - Objektüberwachung</t>
  </si>
  <si>
    <t>Leistung</t>
  </si>
  <si>
    <t>LPH 1 - Grundlagenermittlung</t>
  </si>
  <si>
    <t>Bearbeiter</t>
  </si>
  <si>
    <t>Ansatz [Std.]</t>
  </si>
  <si>
    <t>Betrag [€ netto]</t>
  </si>
  <si>
    <t>Stundensatz [€ netto]</t>
  </si>
  <si>
    <t>Summe Honorar netto</t>
  </si>
  <si>
    <t>Leistungsbild Gebäude und Innenräume
§§ 33 ff. HOAI</t>
  </si>
  <si>
    <t>Honorar [netto]</t>
  </si>
  <si>
    <t>Besondere Leistungen;
Zusatz - und/oder Beratungsleistungen</t>
  </si>
  <si>
    <t>Stufe</t>
  </si>
  <si>
    <t>Nebenkosten [%]</t>
  </si>
  <si>
    <t>Summe Stundensätze</t>
  </si>
  <si>
    <t>Angebotssumme brutto (wertungsrelevant)</t>
  </si>
  <si>
    <t xml:space="preserve">Bieter: </t>
  </si>
  <si>
    <t>Projekt:</t>
  </si>
  <si>
    <t>Abrechnungsmethode</t>
  </si>
  <si>
    <t>Auswahl</t>
  </si>
  <si>
    <t>Nach Stundenaufwand</t>
  </si>
  <si>
    <t>Pauschal</t>
  </si>
  <si>
    <t xml:space="preserve">Grundleistungen </t>
  </si>
  <si>
    <t xml:space="preserve">Besondere Leistungen </t>
  </si>
  <si>
    <t>Summe Grundleistungen netto</t>
  </si>
  <si>
    <t>Zuschlag/Nachlass</t>
  </si>
  <si>
    <t>Summe Honorar netto (einschl. Zuschlag/Nachlass)</t>
  </si>
  <si>
    <t>Kalkulatorisch / Nominal</t>
  </si>
  <si>
    <t>Angebotener Zuschlag (+)/Nachlass (-)</t>
  </si>
  <si>
    <t>Vom AG auszufüllen</t>
  </si>
  <si>
    <t>Vom Bieter auszufüllen</t>
  </si>
  <si>
    <t xml:space="preserve">Objektplanung - Gebäude Innenräume </t>
  </si>
  <si>
    <t>Sonstige Hilfskräfte</t>
  </si>
  <si>
    <t>Die angegebenen Mengen (Ansatz [Std.]) dienen allein dazu, vergleichbare Angebote zu gewährleisten. Es handelt sich allein um Kalkulationsvorgaben. Mit den Angaben werden weder Mindest- noch Maximalmengen vorgegeben. Ein Anspruch auf Abruf wird durch die Vorgabe ebenso wenig begründet.</t>
  </si>
  <si>
    <t>Optionsgrad</t>
  </si>
  <si>
    <t>unmittelbar</t>
  </si>
  <si>
    <t>auf gesonderte Anforderung</t>
  </si>
  <si>
    <t>Summe besondere Leistungen netto</t>
  </si>
  <si>
    <t>Zu- oder Abschlag [%]</t>
  </si>
  <si>
    <t>KG300+anteilig KG 400 gem. Kostenschätzung</t>
  </si>
  <si>
    <t>b</t>
  </si>
  <si>
    <t>Stadt Bad Münstereifel -FWGH Eicherscheid</t>
  </si>
  <si>
    <t>Diplomingenieur/Master, Bautechniker, Vermessungstechniker</t>
  </si>
  <si>
    <t>III</t>
  </si>
  <si>
    <t>Bedarfsplanung, welche folgende Ergebnisse umfasst:
• Raumprogramm
• Funktionsprogramm
• Ausstattungsprogramm mit baulichen und energetischen Standards
• Zielvorgaben zur Nachhaltigkeit
• Budgetfortschreibung
• Zu beauftragende Planer und Sachverständige
• Grob-Terminplanung</t>
  </si>
  <si>
    <t>Bauzeichner, Konstrukteur, Bachelor</t>
  </si>
  <si>
    <t>Zwischensumme</t>
  </si>
  <si>
    <t xml:space="preserve">Wertungstechnische Vorgabe Grundleistungen
'Hinweise: 
Die Grundlagen für das Honorarangebot sind in der nachstehenden Tabelle dargestellt. Wertungstechnisch werden für das Honorarangebot anrechenbare Kosten vorgegeben. Für die (spätere) Honorarermittlung werden die Kosten der Kostenberechnung oder, soweit diese nicht vorliegt, die der Kostenschätzung zugrunde gelegt.
Alleine zum Zweck der vergleichenden Angebotswertung wird unterstellt, dass die im Honorarangebot angegebenen anrechenbaren Kosten über alle Bearbeitungsstufen hinweg unverändert bleiben.
In der Folge des Urteils des EuGH vom 04.07.2019 (Rechtssache C-377/17) hält der Auftraggeber grundsätzlich an den Berechnungsparametern der HOAI fest. Auf das danach ermittelte Honorar können jedoch Zu- oder Abschläge vereinbart werden. Das Gesamthonorar kann also durch Zu- und Abschläge gegenüber den insoweit nicht mehr verbindlichen Basishonorarsätzen der HOAI abweichen. Wird dadurch der Basishonorarsatz unter- oder überschritten, führt dieser Umstand nicht dazu, dass das betreffende Angebot ausgeschlossen wird.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</si>
</sst>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0.00\ &quot;€&quot;"/>
    <numFmt numFmtId="167" formatCode="_-* #,##0.00\ [$€-407]_-;\-* #,##0.00\ [$€-407]_-;_-* &quot;-&quot;??\ [$€-407]_-;_-@_-"/>
  </numFmts>
  <fonts count="16">
    <font>
      <sz val="11"/>
      <color theme="1"/>
      <name val="Calibri"/>
      <family val="2"/>
      <scheme val="minor"/>
    </font>
    <font>
      <sz val="8"/>
      <name val="Calibri"/>
      <family val="2"/>
    </font>
    <font>
      <b/>
      <sz val="11"/>
      <color theme="1"/>
      <name val="Calibri"/>
      <family val="2"/>
      <scheme val="minor"/>
    </font>
    <font>
      <b/>
      <sz val="11"/>
      <color indexed="8"/>
      <name val="Calibri"/>
      <family val="2"/>
      <scheme val="minor"/>
    </font>
    <font>
      <sz val="11"/>
      <color indexed="8"/>
      <name val="Calibri"/>
      <family val="2"/>
      <scheme val="minor"/>
    </font>
    <font>
      <sz val="11"/>
      <name val="Calibri"/>
      <family val="2"/>
      <scheme val="minor"/>
    </font>
    <font>
      <sz val="11"/>
      <color theme="1"/>
      <name val="Calibri"/>
      <family val="2"/>
      <scheme val="minor"/>
    </font>
    <font>
      <sz val="11"/>
      <color theme="0"/>
      <name val="Calibri"/>
      <family val="2"/>
      <scheme val="minor"/>
    </font>
    <font>
      <b/>
      <u/>
      <sz val="11"/>
      <color indexed="8"/>
      <name val="Arial"/>
      <family val="2"/>
    </font>
    <font>
      <b/>
      <sz val="11"/>
      <color rgb="FF3F3F3F"/>
      <name val="Calibri"/>
      <family val="2"/>
      <scheme val="minor"/>
    </font>
    <font>
      <sz val="11"/>
      <color rgb="FFFF0000"/>
      <name val="Calibri"/>
      <family val="2"/>
      <scheme val="minor"/>
    </font>
    <font>
      <sz val="11"/>
      <color rgb="FF0070C0"/>
      <name val="Calibri"/>
      <family val="2"/>
      <scheme val="minor"/>
    </font>
    <font>
      <sz val="11"/>
      <color theme="1"/>
      <name val="Arial Unicode MS"/>
      <family val="2"/>
    </font>
    <font>
      <b/>
      <sz val="11"/>
      <color rgb="FF3F3F3F"/>
      <name val="Arial Unicode MS"/>
      <family val="2"/>
    </font>
    <font>
      <strike/>
      <sz val="11"/>
      <color rgb="FF0070C0"/>
      <name val="Calibri"/>
      <family val="2"/>
      <scheme val="minor"/>
    </font>
    <font>
      <b/>
      <sz val="11"/>
      <color rgb="FFFF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rgb="FFFFFFCC"/>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rgb="FFF2F2F2"/>
      </patternFill>
    </fill>
  </fills>
  <borders count="28">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s>
  <cellStyleXfs count="5">
    <xf numFmtId="0" fontId="0" fillId="0" borderId="0"/>
    <xf numFmtId="9" fontId="6" fillId="0" borderId="0" applyFont="0" applyFill="0" applyBorder="0" applyAlignment="0" applyProtection="0"/>
    <xf numFmtId="0" fontId="6" fillId="4" borderId="23" applyNumberFormat="0" applyFont="0" applyAlignment="0" applyProtection="0"/>
    <xf numFmtId="0" fontId="8" fillId="7" borderId="0">
      <alignment horizontal="left" vertical="top"/>
    </xf>
    <xf numFmtId="0" fontId="9" fillId="8" borderId="27" applyNumberFormat="0" applyAlignment="0" applyProtection="0"/>
  </cellStyleXfs>
  <cellXfs count="160">
    <xf numFmtId="0" fontId="0" fillId="0" borderId="0" xfId="0"/>
    <xf numFmtId="0" fontId="2" fillId="0" borderId="0" xfId="0" applyFont="1" applyAlignment="1">
      <alignment vertical="center"/>
    </xf>
    <xf numFmtId="0" fontId="0" fillId="0" borderId="0" xfId="0" applyAlignment="1">
      <alignment vertical="center"/>
    </xf>
    <xf numFmtId="0" fontId="2" fillId="0" borderId="0" xfId="0" applyFont="1"/>
    <xf numFmtId="165" fontId="0" fillId="0" borderId="0" xfId="0" applyNumberFormat="1" applyAlignment="1">
      <alignment vertical="center"/>
    </xf>
    <xf numFmtId="0" fontId="0" fillId="0" borderId="3" xfId="0" applyBorder="1" applyAlignment="1">
      <alignment vertical="center"/>
    </xf>
    <xf numFmtId="0" fontId="2" fillId="2" borderId="3" xfId="0" applyFont="1" applyFill="1" applyBorder="1" applyAlignment="1">
      <alignment vertical="center"/>
    </xf>
    <xf numFmtId="0" fontId="0" fillId="2" borderId="2" xfId="0" applyFill="1" applyBorder="1" applyAlignment="1">
      <alignment vertical="center"/>
    </xf>
    <xf numFmtId="0" fontId="0" fillId="0" borderId="0" xfId="0" applyAlignment="1">
      <alignment horizontal="right" vertical="center"/>
    </xf>
    <xf numFmtId="0" fontId="0" fillId="0" borderId="0" xfId="0" applyAlignment="1">
      <alignment horizontal="center"/>
    </xf>
    <xf numFmtId="0" fontId="0" fillId="0" borderId="0" xfId="0" applyAlignment="1">
      <alignment horizontal="right"/>
    </xf>
    <xf numFmtId="1" fontId="0" fillId="0" borderId="0" xfId="0" applyNumberFormat="1" applyAlignment="1">
      <alignment horizontal="center" vertical="center"/>
    </xf>
    <xf numFmtId="1" fontId="0" fillId="0" borderId="0" xfId="0" applyNumberFormat="1" applyAlignment="1">
      <alignment vertical="center"/>
    </xf>
    <xf numFmtId="0" fontId="3" fillId="0" borderId="3" xfId="0" applyFont="1" applyBorder="1" applyAlignment="1">
      <alignment vertical="center" wrapText="1"/>
    </xf>
    <xf numFmtId="0" fontId="3" fillId="0" borderId="3" xfId="0" applyFont="1" applyBorder="1" applyAlignment="1">
      <alignment horizontal="center" vertical="center"/>
    </xf>
    <xf numFmtId="0" fontId="4" fillId="0" borderId="9" xfId="0" applyFont="1" applyBorder="1"/>
    <xf numFmtId="0" fontId="3" fillId="2" borderId="3" xfId="0" applyFont="1" applyFill="1" applyBorder="1" applyAlignment="1">
      <alignment horizontal="center" vertical="center"/>
    </xf>
    <xf numFmtId="166" fontId="3" fillId="0" borderId="3" xfId="0" applyNumberFormat="1" applyFont="1" applyBorder="1" applyAlignment="1">
      <alignment horizontal="center" vertical="center"/>
    </xf>
    <xf numFmtId="0" fontId="4" fillId="0" borderId="3" xfId="0" applyFont="1" applyBorder="1" applyAlignment="1">
      <alignment vertical="center" wrapText="1"/>
    </xf>
    <xf numFmtId="10" fontId="4" fillId="0" borderId="3" xfId="0" applyNumberFormat="1" applyFont="1" applyBorder="1" applyAlignment="1">
      <alignment horizontal="center" vertical="center"/>
    </xf>
    <xf numFmtId="165" fontId="4" fillId="0" borderId="3" xfId="0" applyNumberFormat="1" applyFont="1" applyBorder="1" applyAlignment="1">
      <alignment vertical="center"/>
    </xf>
    <xf numFmtId="10" fontId="0" fillId="2" borderId="3" xfId="0" applyNumberFormat="1" applyFill="1" applyBorder="1" applyAlignment="1">
      <alignment horizontal="center" vertical="center"/>
    </xf>
    <xf numFmtId="10" fontId="3" fillId="2" borderId="3" xfId="0" applyNumberFormat="1" applyFont="1" applyFill="1" applyBorder="1" applyAlignment="1">
      <alignment horizontal="center" vertical="center"/>
    </xf>
    <xf numFmtId="165" fontId="3" fillId="2" borderId="3" xfId="0" applyNumberFormat="1" applyFont="1" applyFill="1" applyBorder="1" applyAlignment="1">
      <alignment horizontal="right" vertical="center"/>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165" fontId="3" fillId="2" borderId="3"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165" fontId="4" fillId="0" borderId="3" xfId="0" applyNumberFormat="1" applyFont="1" applyBorder="1" applyAlignment="1">
      <alignment vertical="center" wrapText="1"/>
    </xf>
    <xf numFmtId="0" fontId="0" fillId="2" borderId="9" xfId="0" applyFill="1" applyBorder="1" applyAlignment="1">
      <alignment vertical="center"/>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4" fillId="0" borderId="13" xfId="0" applyFont="1" applyBorder="1" applyAlignment="1">
      <alignment horizontal="left" vertical="center" wrapText="1"/>
    </xf>
    <xf numFmtId="0" fontId="2" fillId="0" borderId="0" xfId="0" applyFont="1" applyAlignment="1">
      <alignment horizontal="left" vertical="center" wrapText="1"/>
    </xf>
    <xf numFmtId="0" fontId="2" fillId="2" borderId="4" xfId="0" applyFont="1" applyFill="1" applyBorder="1" applyAlignment="1">
      <alignment horizontal="left" vertical="center"/>
    </xf>
    <xf numFmtId="0" fontId="2" fillId="2" borderId="4" xfId="0" applyFont="1" applyFill="1" applyBorder="1" applyAlignment="1">
      <alignment vertical="center"/>
    </xf>
    <xf numFmtId="0" fontId="2" fillId="2" borderId="9" xfId="0" applyFont="1" applyFill="1" applyBorder="1" applyAlignment="1">
      <alignment vertical="center"/>
    </xf>
    <xf numFmtId="0" fontId="2" fillId="2" borderId="2" xfId="0" applyFont="1" applyFill="1" applyBorder="1" applyAlignment="1">
      <alignment vertical="center"/>
    </xf>
    <xf numFmtId="16" fontId="2" fillId="2" borderId="4" xfId="0" quotePrefix="1" applyNumberFormat="1" applyFont="1" applyFill="1" applyBorder="1" applyAlignment="1">
      <alignment horizontal="left" vertical="center"/>
    </xf>
    <xf numFmtId="16" fontId="2" fillId="2" borderId="4" xfId="0" quotePrefix="1" applyNumberFormat="1" applyFont="1" applyFill="1" applyBorder="1" applyAlignment="1">
      <alignment vertical="center"/>
    </xf>
    <xf numFmtId="0" fontId="2" fillId="2" borderId="3" xfId="0" applyFont="1" applyFill="1" applyBorder="1" applyAlignment="1">
      <alignment horizontal="left" vertical="center"/>
    </xf>
    <xf numFmtId="0" fontId="4" fillId="0" borderId="8" xfId="0" applyFont="1" applyBorder="1"/>
    <xf numFmtId="0" fontId="2" fillId="2" borderId="4" xfId="0" applyFont="1" applyFill="1" applyBorder="1" applyAlignment="1">
      <alignment horizontal="right" vertical="center" indent="1"/>
    </xf>
    <xf numFmtId="0" fontId="3" fillId="0" borderId="4" xfId="0" applyFont="1" applyBorder="1" applyAlignment="1">
      <alignment horizontal="left" vertical="center" wrapText="1"/>
    </xf>
    <xf numFmtId="0" fontId="3" fillId="0" borderId="8" xfId="0" applyFont="1" applyBorder="1" applyAlignment="1">
      <alignment horizontal="left" vertical="center" wrapText="1"/>
    </xf>
    <xf numFmtId="0" fontId="5" fillId="0" borderId="3" xfId="0" applyFont="1" applyBorder="1" applyAlignment="1">
      <alignment vertical="center" wrapText="1"/>
    </xf>
    <xf numFmtId="10" fontId="5" fillId="0" borderId="3" xfId="0" applyNumberFormat="1" applyFont="1" applyBorder="1" applyAlignment="1">
      <alignment horizontal="center" vertical="center"/>
    </xf>
    <xf numFmtId="0" fontId="3" fillId="4" borderId="23" xfId="2" applyFont="1" applyAlignment="1">
      <alignment horizontal="center" vertical="center"/>
    </xf>
    <xf numFmtId="165" fontId="3" fillId="2" borderId="4" xfId="0" applyNumberFormat="1" applyFont="1" applyFill="1" applyBorder="1" applyAlignment="1">
      <alignment horizontal="center" vertical="center"/>
    </xf>
    <xf numFmtId="0" fontId="7" fillId="0" borderId="0" xfId="0" applyFont="1"/>
    <xf numFmtId="0" fontId="2" fillId="2" borderId="3" xfId="0" applyFont="1" applyFill="1" applyBorder="1" applyAlignment="1">
      <alignment horizontal="center"/>
    </xf>
    <xf numFmtId="0" fontId="2" fillId="2" borderId="3" xfId="0" applyFont="1" applyFill="1" applyBorder="1" applyAlignment="1">
      <alignment wrapText="1"/>
    </xf>
    <xf numFmtId="0" fontId="0" fillId="6" borderId="3" xfId="0" applyFill="1" applyBorder="1" applyAlignment="1">
      <alignment horizontal="center"/>
    </xf>
    <xf numFmtId="0" fontId="10" fillId="0" borderId="0" xfId="0" applyFont="1"/>
    <xf numFmtId="0" fontId="12" fillId="0" borderId="0" xfId="0" applyFont="1" applyAlignment="1">
      <alignment vertical="center" wrapText="1"/>
    </xf>
    <xf numFmtId="164" fontId="13" fillId="0" borderId="0" xfId="4" applyNumberFormat="1" applyFont="1" applyFill="1" applyBorder="1" applyAlignment="1" applyProtection="1">
      <alignment vertical="center" wrapText="1"/>
      <protection locked="0"/>
    </xf>
    <xf numFmtId="0" fontId="12" fillId="0" borderId="0" xfId="0" applyFont="1" applyAlignment="1" applyProtection="1">
      <alignment vertical="center" wrapText="1"/>
      <protection locked="0"/>
    </xf>
    <xf numFmtId="0" fontId="11" fillId="0" borderId="0" xfId="0" applyFont="1" applyAlignment="1">
      <alignment vertical="center" wrapText="1"/>
    </xf>
    <xf numFmtId="0" fontId="0" fillId="0" borderId="0" xfId="0" applyAlignment="1">
      <alignment vertical="center" wrapText="1"/>
    </xf>
    <xf numFmtId="0" fontId="14" fillId="0" borderId="0" xfId="0" applyFont="1" applyAlignment="1">
      <alignment vertical="center" wrapText="1"/>
    </xf>
    <xf numFmtId="0" fontId="15" fillId="0" borderId="0" xfId="0" applyFont="1" applyAlignment="1">
      <alignment vertical="center"/>
    </xf>
    <xf numFmtId="0" fontId="3" fillId="2" borderId="3" xfId="0" applyFont="1" applyFill="1" applyBorder="1" applyAlignment="1">
      <alignment horizontal="center" vertical="center" wrapText="1"/>
    </xf>
    <xf numFmtId="166" fontId="0" fillId="6" borderId="0" xfId="0" applyNumberFormat="1" applyFill="1" applyBorder="1" applyAlignment="1">
      <alignment vertical="center"/>
    </xf>
    <xf numFmtId="0" fontId="0" fillId="6" borderId="0" xfId="0" applyFill="1" applyBorder="1" applyAlignment="1">
      <alignment vertical="center" wrapText="1"/>
    </xf>
    <xf numFmtId="0" fontId="0" fillId="6" borderId="0" xfId="0" applyFill="1" applyBorder="1" applyAlignment="1">
      <alignment vertical="center"/>
    </xf>
    <xf numFmtId="0" fontId="0" fillId="6" borderId="0" xfId="0" applyFill="1" applyBorder="1" applyAlignment="1">
      <alignment horizontal="left" vertical="center"/>
    </xf>
    <xf numFmtId="0" fontId="0" fillId="6" borderId="0" xfId="0" applyFill="1" applyBorder="1"/>
    <xf numFmtId="0" fontId="0" fillId="6" borderId="0" xfId="0" applyFill="1" applyBorder="1" applyAlignment="1">
      <alignment horizontal="right"/>
    </xf>
    <xf numFmtId="0" fontId="4" fillId="0" borderId="0" xfId="0" applyFont="1" applyBorder="1" applyAlignment="1">
      <alignment horizontal="left" vertical="center" wrapText="1"/>
    </xf>
    <xf numFmtId="0" fontId="7" fillId="0" borderId="0" xfId="0" applyFont="1" applyAlignment="1">
      <alignment vertical="center" wrapText="1"/>
    </xf>
    <xf numFmtId="0" fontId="4" fillId="6" borderId="3" xfId="0" quotePrefix="1" applyFont="1" applyFill="1" applyBorder="1" applyAlignment="1">
      <alignment horizontal="center" vertical="center" wrapText="1"/>
    </xf>
    <xf numFmtId="0" fontId="0" fillId="2" borderId="3" xfId="0" applyFill="1" applyBorder="1"/>
    <xf numFmtId="0" fontId="4" fillId="4" borderId="3" xfId="2" applyFont="1" applyBorder="1" applyAlignment="1">
      <alignment horizontal="center" vertical="center" wrapText="1"/>
    </xf>
    <xf numFmtId="0" fontId="3" fillId="0" borderId="0" xfId="0" applyFont="1" applyBorder="1" applyAlignment="1">
      <alignment vertical="center" wrapText="1"/>
    </xf>
    <xf numFmtId="167" fontId="4" fillId="3" borderId="3" xfId="0" quotePrefix="1" applyNumberFormat="1" applyFont="1" applyFill="1" applyBorder="1" applyAlignment="1" applyProtection="1">
      <alignment vertical="center" wrapText="1"/>
      <protection locked="0"/>
    </xf>
    <xf numFmtId="0" fontId="3" fillId="3" borderId="3" xfId="0" applyFont="1" applyFill="1" applyBorder="1" applyAlignment="1" applyProtection="1">
      <alignment horizontal="center" vertical="center"/>
      <protection locked="0"/>
    </xf>
    <xf numFmtId="10" fontId="4" fillId="3" borderId="3" xfId="0" applyNumberFormat="1" applyFont="1" applyFill="1" applyBorder="1" applyAlignment="1" applyProtection="1">
      <alignment horizontal="center" vertical="center"/>
      <protection locked="0"/>
    </xf>
    <xf numFmtId="10" fontId="4" fillId="3" borderId="3" xfId="0" applyNumberFormat="1" applyFont="1" applyFill="1" applyBorder="1" applyAlignment="1" applyProtection="1">
      <alignment vertical="center"/>
      <protection locked="0"/>
    </xf>
    <xf numFmtId="9" fontId="2" fillId="3" borderId="3" xfId="1" applyFont="1" applyFill="1" applyBorder="1" applyAlignment="1" applyProtection="1">
      <alignment horizontal="center"/>
      <protection locked="0"/>
    </xf>
    <xf numFmtId="165" fontId="3" fillId="3" borderId="3" xfId="0" applyNumberFormat="1" applyFont="1" applyFill="1" applyBorder="1" applyAlignment="1" applyProtection="1">
      <alignment vertical="center" wrapText="1"/>
      <protection locked="0"/>
    </xf>
    <xf numFmtId="0" fontId="3" fillId="0" borderId="3" xfId="0" quotePrefix="1" applyFont="1" applyBorder="1" applyAlignment="1">
      <alignment vertical="center" wrapText="1"/>
    </xf>
    <xf numFmtId="0" fontId="3" fillId="0" borderId="4" xfId="0" applyFont="1" applyBorder="1" applyAlignment="1">
      <alignment horizontal="left" vertical="center" wrapText="1"/>
    </xf>
    <xf numFmtId="1" fontId="0" fillId="0" borderId="3" xfId="0" applyNumberFormat="1" applyBorder="1" applyAlignment="1">
      <alignment horizontal="center" vertical="center" wrapText="1"/>
    </xf>
    <xf numFmtId="1" fontId="0" fillId="0" borderId="0" xfId="0" applyNumberFormat="1" applyAlignment="1">
      <alignment horizontal="center" vertical="center" wrapText="1"/>
    </xf>
    <xf numFmtId="0" fontId="0" fillId="0" borderId="3" xfId="0" quotePrefix="1" applyFont="1" applyBorder="1" applyAlignment="1">
      <alignment vertical="center" wrapText="1" shrinkToFit="1"/>
    </xf>
    <xf numFmtId="0" fontId="2" fillId="0" borderId="3" xfId="0" applyFont="1" applyBorder="1" applyAlignment="1">
      <alignment vertical="center"/>
    </xf>
    <xf numFmtId="0" fontId="0" fillId="0" borderId="3" xfId="0" applyFont="1" applyBorder="1" applyAlignment="1">
      <alignment vertical="center"/>
    </xf>
    <xf numFmtId="0" fontId="0" fillId="3" borderId="14"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0" fillId="3" borderId="16" xfId="0" applyFill="1" applyBorder="1" applyAlignment="1" applyProtection="1">
      <alignment horizontal="center"/>
      <protection locked="0"/>
    </xf>
    <xf numFmtId="0" fontId="0" fillId="0" borderId="17" xfId="0" quotePrefix="1" applyBorder="1" applyAlignment="1">
      <alignment horizontal="center" vertical="center" wrapText="1"/>
    </xf>
    <xf numFmtId="0" fontId="0" fillId="0" borderId="18" xfId="0" quotePrefix="1" applyBorder="1" applyAlignment="1">
      <alignment horizontal="center" vertical="center" wrapText="1"/>
    </xf>
    <xf numFmtId="0" fontId="0" fillId="0" borderId="19" xfId="0" quotePrefix="1" applyBorder="1" applyAlignment="1">
      <alignment horizontal="center" vertical="center" wrapText="1"/>
    </xf>
    <xf numFmtId="0" fontId="0" fillId="0" borderId="20" xfId="0" quotePrefix="1" applyBorder="1" applyAlignment="1">
      <alignment horizontal="center" vertical="center" wrapText="1"/>
    </xf>
    <xf numFmtId="0" fontId="0" fillId="0" borderId="21" xfId="0" quotePrefix="1" applyBorder="1" applyAlignment="1">
      <alignment horizontal="center" vertical="center" wrapText="1"/>
    </xf>
    <xf numFmtId="0" fontId="0" fillId="0" borderId="22" xfId="0" quotePrefix="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4" borderId="24" xfId="2" applyFont="1" applyBorder="1" applyAlignment="1">
      <alignment horizontal="center"/>
    </xf>
    <xf numFmtId="0" fontId="0" fillId="4" borderId="25" xfId="2" applyFont="1" applyBorder="1" applyAlignment="1">
      <alignment horizontal="center"/>
    </xf>
    <xf numFmtId="0" fontId="0" fillId="4" borderId="26" xfId="2" applyFont="1"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2" fillId="0" borderId="0" xfId="0" applyFont="1" applyAlignment="1">
      <alignment horizontal="left" vertical="center" wrapText="1"/>
    </xf>
    <xf numFmtId="165" fontId="2" fillId="2" borderId="4" xfId="0" applyNumberFormat="1" applyFont="1" applyFill="1" applyBorder="1" applyAlignment="1">
      <alignment horizontal="center" vertical="center"/>
    </xf>
    <xf numFmtId="165" fontId="2" fillId="2" borderId="2" xfId="0" applyNumberFormat="1" applyFont="1" applyFill="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165" fontId="2" fillId="0" borderId="4"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0" fillId="6" borderId="0" xfId="0" applyFill="1" applyBorder="1" applyAlignment="1">
      <alignment horizontal="center" vertical="center" wrapText="1"/>
    </xf>
    <xf numFmtId="0" fontId="2" fillId="0" borderId="4" xfId="0" applyFont="1" applyBorder="1" applyAlignment="1">
      <alignment horizontal="right" vertical="center" indent="1"/>
    </xf>
    <xf numFmtId="0" fontId="2" fillId="0" borderId="2" xfId="0" applyFont="1" applyBorder="1" applyAlignment="1">
      <alignment horizontal="right" vertical="center" inden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165" fontId="0" fillId="0" borderId="4" xfId="0" applyNumberFormat="1" applyBorder="1" applyAlignment="1">
      <alignment horizontal="center" vertical="center"/>
    </xf>
    <xf numFmtId="165" fontId="0" fillId="0" borderId="2" xfId="0" applyNumberFormat="1" applyBorder="1" applyAlignment="1">
      <alignment horizontal="center" vertical="center"/>
    </xf>
    <xf numFmtId="0" fontId="4" fillId="0" borderId="2" xfId="0" applyFont="1" applyBorder="1" applyAlignment="1">
      <alignment horizontal="center"/>
    </xf>
    <xf numFmtId="0" fontId="4" fillId="0" borderId="9" xfId="0" applyFont="1" applyBorder="1" applyAlignment="1">
      <alignment horizontal="center"/>
    </xf>
    <xf numFmtId="0" fontId="4" fillId="0" borderId="4" xfId="0" applyFont="1" applyBorder="1" applyAlignment="1">
      <alignment horizontal="center"/>
    </xf>
    <xf numFmtId="0" fontId="3" fillId="2" borderId="4" xfId="0" applyFont="1" applyFill="1" applyBorder="1" applyAlignment="1">
      <alignment horizontal="right" vertical="center" wrapText="1" indent="1"/>
    </xf>
    <xf numFmtId="0" fontId="3" fillId="2" borderId="2" xfId="0" applyFont="1" applyFill="1" applyBorder="1" applyAlignment="1">
      <alignment horizontal="right" vertical="center" wrapText="1" indent="1"/>
    </xf>
    <xf numFmtId="0" fontId="2" fillId="2" borderId="4" xfId="0" applyFont="1" applyFill="1" applyBorder="1" applyAlignment="1">
      <alignment horizontal="center"/>
    </xf>
    <xf numFmtId="0" fontId="2" fillId="2" borderId="9" xfId="0" applyFont="1" applyFill="1" applyBorder="1" applyAlignment="1">
      <alignment horizontal="center"/>
    </xf>
    <xf numFmtId="0" fontId="2" fillId="2" borderId="2" xfId="0" applyFont="1" applyFill="1" applyBorder="1" applyAlignment="1">
      <alignment horizontal="center"/>
    </xf>
    <xf numFmtId="0" fontId="0" fillId="6" borderId="4" xfId="0" applyFill="1" applyBorder="1" applyAlignment="1">
      <alignment horizontal="center"/>
    </xf>
    <xf numFmtId="0" fontId="0" fillId="6" borderId="2" xfId="0" applyFill="1" applyBorder="1" applyAlignment="1">
      <alignment horizontal="center"/>
    </xf>
    <xf numFmtId="0" fontId="3" fillId="2" borderId="4" xfId="0" applyFont="1" applyFill="1" applyBorder="1" applyAlignment="1">
      <alignment horizontal="right" vertical="center" indent="1"/>
    </xf>
    <xf numFmtId="0" fontId="3" fillId="2" borderId="2" xfId="0" applyFont="1" applyFill="1" applyBorder="1" applyAlignment="1">
      <alignment horizontal="right" vertical="center" indent="1"/>
    </xf>
    <xf numFmtId="0" fontId="3" fillId="0" borderId="3" xfId="0" applyFont="1" applyBorder="1" applyAlignment="1">
      <alignment horizontal="center" vertical="center" wrapText="1"/>
    </xf>
    <xf numFmtId="165" fontId="3" fillId="4" borderId="23" xfId="2" applyNumberFormat="1" applyFont="1" applyAlignment="1">
      <alignment horizontal="center" vertical="center"/>
    </xf>
    <xf numFmtId="166" fontId="3" fillId="0" borderId="3" xfId="0" applyNumberFormat="1" applyFont="1" applyBorder="1" applyAlignment="1">
      <alignment horizontal="center" vertical="center"/>
    </xf>
    <xf numFmtId="165" fontId="3" fillId="3" borderId="3" xfId="0" applyNumberFormat="1" applyFont="1" applyFill="1" applyBorder="1" applyAlignment="1" applyProtection="1">
      <alignment horizontal="center" vertical="center"/>
      <protection locked="0"/>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5" xfId="0" applyFont="1" applyBorder="1" applyAlignment="1">
      <alignment horizontal="right" vertical="center" wrapText="1" indent="1"/>
    </xf>
    <xf numFmtId="0" fontId="3" fillId="0" borderId="7" xfId="0" applyFont="1" applyBorder="1" applyAlignment="1">
      <alignment horizontal="right" vertical="center" wrapText="1" indent="1"/>
    </xf>
    <xf numFmtId="0" fontId="3" fillId="0" borderId="6" xfId="0" applyFont="1" applyBorder="1" applyAlignment="1">
      <alignment horizontal="right" vertical="center" wrapText="1" indent="1"/>
    </xf>
    <xf numFmtId="0" fontId="3" fillId="0" borderId="1" xfId="0" applyFont="1" applyBorder="1" applyAlignment="1">
      <alignment horizontal="right" vertical="center" wrapText="1" inden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5" borderId="4"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2" xfId="0" applyFont="1" applyFill="1" applyBorder="1" applyAlignment="1">
      <alignment horizontal="left"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3" fillId="2" borderId="3"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9" xfId="0" applyFont="1" applyFill="1" applyBorder="1" applyAlignment="1">
      <alignment horizontal="right" vertical="center" indent="1"/>
    </xf>
    <xf numFmtId="0" fontId="4" fillId="5" borderId="3" xfId="0" applyFont="1" applyFill="1" applyBorder="1" applyAlignment="1">
      <alignment horizontal="center"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cellXfs>
  <cellStyles count="5">
    <cellStyle name="Ausgabe" xfId="4" builtinId="21"/>
    <cellStyle name="Notiz" xfId="2" builtinId="10"/>
    <cellStyle name="Prozent" xfId="1" builtinId="5"/>
    <cellStyle name="S7" xfId="3" xr:uid="{00000000-0005-0000-0000-000003000000}"/>
    <cellStyle name="Standard" xfId="0" builtinId="0"/>
  </cellStyles>
  <dxfs count="0"/>
  <tableStyles count="0" defaultTableStyle="TableStyleMedium9" defaultPivotStyle="PivotStyleLight16"/>
  <colors>
    <mruColors>
      <color rgb="FFE5F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9"/>
  <sheetViews>
    <sheetView showGridLines="0" tabSelected="1" zoomScale="70" zoomScaleNormal="70" workbookViewId="0"/>
  </sheetViews>
  <sheetFormatPr baseColWidth="10" defaultRowHeight="15"/>
  <sheetData>
    <row r="1" spans="2:14" ht="15.75" thickBot="1"/>
    <row r="2" spans="2:14" ht="15.75" thickBot="1">
      <c r="B2" t="s">
        <v>42</v>
      </c>
      <c r="D2" s="96" t="s">
        <v>66</v>
      </c>
      <c r="E2" s="97"/>
      <c r="F2" s="97"/>
      <c r="G2" s="98"/>
    </row>
    <row r="3" spans="2:14" ht="15.75" thickBot="1"/>
    <row r="4" spans="2:14" ht="15.75" thickBot="1">
      <c r="B4" t="s">
        <v>41</v>
      </c>
      <c r="D4" s="87"/>
      <c r="E4" s="88"/>
      <c r="F4" s="88"/>
      <c r="G4" s="89"/>
    </row>
    <row r="5" spans="2:14" ht="15.75" thickBot="1"/>
    <row r="6" spans="2:14" ht="14.45" customHeight="1">
      <c r="B6" s="90" t="s">
        <v>72</v>
      </c>
      <c r="C6" s="91"/>
      <c r="D6" s="91"/>
      <c r="E6" s="91"/>
      <c r="F6" s="91"/>
      <c r="G6" s="91"/>
      <c r="H6" s="91"/>
      <c r="I6" s="91"/>
      <c r="J6" s="91"/>
      <c r="K6" s="91"/>
      <c r="L6" s="91"/>
      <c r="M6" s="91"/>
      <c r="N6" s="92"/>
    </row>
    <row r="7" spans="2:14" ht="285" customHeight="1" thickBot="1">
      <c r="B7" s="93"/>
      <c r="C7" s="94"/>
      <c r="D7" s="94"/>
      <c r="E7" s="94"/>
      <c r="F7" s="94"/>
      <c r="G7" s="94"/>
      <c r="H7" s="94"/>
      <c r="I7" s="94"/>
      <c r="J7" s="94"/>
      <c r="K7" s="94"/>
      <c r="L7" s="94"/>
      <c r="M7" s="94"/>
      <c r="N7" s="95"/>
    </row>
    <row r="8" spans="2:14" ht="15.75" thickBot="1"/>
    <row r="9" spans="2:14" ht="15.75" thickBot="1">
      <c r="B9" s="99" t="s">
        <v>54</v>
      </c>
      <c r="C9" s="100"/>
      <c r="D9" s="100"/>
      <c r="E9" s="100"/>
      <c r="F9" s="101"/>
      <c r="H9" s="102" t="s">
        <v>55</v>
      </c>
      <c r="I9" s="103"/>
      <c r="J9" s="103"/>
      <c r="K9" s="103"/>
      <c r="L9" s="104"/>
    </row>
  </sheetData>
  <sheetProtection algorithmName="SHA-512" hashValue="wOEjzjtjrp+vvTSN++kI8TVgWoAAx9+p56XjtO18KCxOYtBmsngekaAwV+s8PMPdQ/GWPNhMJZpSI0BoHq4Dhw==" saltValue="JM1759xgvPnIlC7TtTOzug==" spinCount="100000" sheet="1" objects="1" scenarios="1" selectLockedCells="1" selectUnlockedCells="1"/>
  <mergeCells count="5">
    <mergeCell ref="D4:G4"/>
    <mergeCell ref="B6:N7"/>
    <mergeCell ref="D2:G2"/>
    <mergeCell ref="B9:F9"/>
    <mergeCell ref="H9:L9"/>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24"/>
  <sheetViews>
    <sheetView showGridLines="0" zoomScale="80" zoomScaleNormal="80" zoomScaleSheetLayoutView="100" workbookViewId="0">
      <selection activeCell="G23" sqref="G23"/>
    </sheetView>
  </sheetViews>
  <sheetFormatPr baseColWidth="10" defaultColWidth="11.42578125" defaultRowHeight="20.100000000000001" customHeight="1"/>
  <cols>
    <col min="1" max="1" width="11.42578125" style="2"/>
    <col min="2" max="2" width="4.85546875" style="2" customWidth="1"/>
    <col min="3" max="3" width="54.85546875" style="2" bestFit="1" customWidth="1"/>
    <col min="4" max="4" width="7.7109375" style="2" customWidth="1"/>
    <col min="5" max="5" width="20.7109375" style="2" customWidth="1"/>
    <col min="6" max="6" width="26.5703125" style="8" customWidth="1"/>
    <col min="7" max="7" width="11.42578125" style="2"/>
    <col min="8" max="8" width="17.5703125" style="2" customWidth="1"/>
    <col min="9" max="9" width="11.42578125" style="2"/>
    <col min="10" max="10" width="14.7109375" style="2" customWidth="1"/>
    <col min="11" max="15" width="11.42578125" style="2"/>
    <col min="16" max="17" width="14.140625" style="2" bestFit="1" customWidth="1"/>
    <col min="18" max="16384" width="11.42578125" style="2"/>
  </cols>
  <sheetData>
    <row r="1" spans="2:18" ht="46.5" customHeight="1">
      <c r="B1" s="105"/>
      <c r="C1" s="105"/>
      <c r="D1" s="105"/>
      <c r="E1" s="105"/>
    </row>
    <row r="2" spans="2:18" ht="15" customHeight="1">
      <c r="B2" s="33"/>
      <c r="C2" s="33"/>
      <c r="D2" s="33"/>
      <c r="E2" s="33"/>
    </row>
    <row r="3" spans="2:18" ht="10.5" customHeight="1">
      <c r="B3" s="108" t="s">
        <v>4</v>
      </c>
      <c r="C3" s="109"/>
      <c r="D3" s="29"/>
      <c r="E3" s="7"/>
    </row>
    <row r="4" spans="2:18" ht="19.5" customHeight="1"/>
    <row r="5" spans="2:18" ht="23.25" customHeight="1">
      <c r="B5" s="6" t="s">
        <v>9</v>
      </c>
      <c r="C5" s="6" t="s">
        <v>10</v>
      </c>
      <c r="D5" s="115" t="s">
        <v>35</v>
      </c>
      <c r="E5" s="116"/>
      <c r="H5" s="63"/>
      <c r="I5" s="64"/>
      <c r="J5" s="63"/>
      <c r="K5" s="64"/>
      <c r="L5" s="64"/>
      <c r="M5" s="64"/>
      <c r="N5" s="64"/>
      <c r="O5" s="64"/>
      <c r="P5" s="64"/>
      <c r="Q5" s="64"/>
      <c r="R5" s="64"/>
    </row>
    <row r="6" spans="2:18" ht="15.75" customHeight="1">
      <c r="H6" s="64"/>
      <c r="I6" s="64"/>
      <c r="J6" s="64"/>
      <c r="K6" s="64"/>
      <c r="L6" s="64"/>
      <c r="M6" s="64"/>
      <c r="N6" s="64"/>
      <c r="O6" s="64"/>
      <c r="P6" s="64"/>
      <c r="Q6" s="64"/>
      <c r="R6" s="64"/>
    </row>
    <row r="7" spans="2:18" ht="24.75" customHeight="1">
      <c r="B7" s="38"/>
      <c r="C7" s="35" t="s">
        <v>47</v>
      </c>
      <c r="D7" s="36"/>
      <c r="E7" s="37"/>
      <c r="H7" s="64"/>
      <c r="I7" s="64"/>
      <c r="J7" s="64"/>
      <c r="K7" s="64"/>
      <c r="L7" s="64"/>
      <c r="M7" s="64"/>
      <c r="N7" s="64"/>
      <c r="O7" s="64"/>
      <c r="P7" s="112"/>
      <c r="Q7" s="112"/>
      <c r="R7" s="64"/>
    </row>
    <row r="8" spans="2:18" ht="24.75" customHeight="1">
      <c r="B8" s="5" t="s">
        <v>5</v>
      </c>
      <c r="C8" s="5" t="s">
        <v>6</v>
      </c>
      <c r="D8" s="117">
        <f>'a.1-Gebäude'!F19</f>
        <v>0</v>
      </c>
      <c r="E8" s="118"/>
      <c r="H8" s="62"/>
      <c r="I8" s="64"/>
      <c r="J8" s="62"/>
      <c r="K8" s="64"/>
      <c r="L8" s="65"/>
      <c r="M8" s="64"/>
      <c r="N8" s="66"/>
      <c r="O8" s="66"/>
      <c r="P8" s="66"/>
      <c r="Q8" s="67"/>
      <c r="R8" s="64"/>
    </row>
    <row r="9" spans="2:18" ht="24" customHeight="1">
      <c r="B9" s="43"/>
      <c r="C9" s="85" t="s">
        <v>63</v>
      </c>
      <c r="D9" s="77">
        <f>'a.1-Gebäude'!E22</f>
        <v>0</v>
      </c>
      <c r="E9" s="20">
        <f>D9*D8</f>
        <v>0</v>
      </c>
    </row>
    <row r="10" spans="2:18" ht="24" customHeight="1">
      <c r="B10" s="81"/>
      <c r="C10" s="86" t="s">
        <v>71</v>
      </c>
      <c r="D10" s="117">
        <f>D8+E9</f>
        <v>0</v>
      </c>
      <c r="E10" s="118"/>
    </row>
    <row r="11" spans="2:18" ht="24" customHeight="1">
      <c r="B11" s="43"/>
      <c r="C11" s="85" t="s">
        <v>38</v>
      </c>
      <c r="D11" s="77"/>
      <c r="E11" s="20">
        <f>D11*D10</f>
        <v>0</v>
      </c>
    </row>
    <row r="12" spans="2:18" ht="24.75" customHeight="1">
      <c r="B12" s="39"/>
      <c r="C12" s="34" t="s">
        <v>49</v>
      </c>
      <c r="D12" s="106">
        <f>SUM(D10,E11)</f>
        <v>0</v>
      </c>
      <c r="E12" s="107"/>
      <c r="H12" s="64"/>
      <c r="I12" s="64"/>
      <c r="J12" s="64"/>
      <c r="K12" s="64"/>
      <c r="L12" s="64"/>
      <c r="M12" s="64"/>
      <c r="N12" s="64"/>
      <c r="O12" s="64"/>
      <c r="P12" s="64"/>
      <c r="Q12" s="64"/>
      <c r="R12" s="64"/>
    </row>
    <row r="13" spans="2:18" ht="15" customHeight="1">
      <c r="H13" s="64"/>
      <c r="I13" s="64"/>
      <c r="J13" s="64"/>
      <c r="K13" s="64"/>
      <c r="L13" s="64"/>
      <c r="M13" s="64"/>
      <c r="N13" s="64"/>
      <c r="O13" s="64"/>
      <c r="P13" s="64"/>
      <c r="Q13" s="64"/>
      <c r="R13" s="64"/>
    </row>
    <row r="14" spans="2:18" ht="24.75" customHeight="1">
      <c r="B14" s="35"/>
      <c r="C14" s="35" t="s">
        <v>48</v>
      </c>
      <c r="D14" s="36"/>
      <c r="E14" s="37"/>
      <c r="H14" s="64"/>
      <c r="I14" s="64"/>
      <c r="J14" s="64"/>
      <c r="K14" s="64"/>
      <c r="L14" s="64"/>
      <c r="M14" s="64"/>
      <c r="N14" s="64"/>
      <c r="O14" s="64"/>
      <c r="P14" s="64"/>
      <c r="Q14" s="64"/>
      <c r="R14" s="64"/>
    </row>
    <row r="15" spans="2:18" ht="24.75" customHeight="1">
      <c r="B15" s="5" t="s">
        <v>7</v>
      </c>
      <c r="C15" s="5" t="s">
        <v>6</v>
      </c>
      <c r="D15" s="117">
        <f>'a.2-Besondere Leistungen'!D8</f>
        <v>0</v>
      </c>
      <c r="E15" s="118"/>
      <c r="H15" s="64"/>
      <c r="I15" s="64"/>
      <c r="J15" s="64"/>
      <c r="K15" s="64"/>
      <c r="L15" s="64"/>
      <c r="M15" s="64"/>
      <c r="N15" s="64"/>
      <c r="O15" s="64"/>
      <c r="P15" s="64"/>
      <c r="Q15" s="64"/>
      <c r="R15" s="64"/>
    </row>
    <row r="16" spans="2:18" ht="24.75" customHeight="1">
      <c r="B16" s="39"/>
      <c r="C16" s="34" t="s">
        <v>62</v>
      </c>
      <c r="D16" s="106">
        <f>SUM(D15:E15)</f>
        <v>0</v>
      </c>
      <c r="E16" s="107"/>
    </row>
    <row r="17" spans="2:5" ht="14.25" customHeight="1"/>
    <row r="18" spans="2:5" ht="24" customHeight="1">
      <c r="B18" s="40" t="s">
        <v>65</v>
      </c>
      <c r="C18" s="6" t="s">
        <v>39</v>
      </c>
      <c r="D18" s="106">
        <f>'b-Stundensätze'!E13</f>
        <v>0</v>
      </c>
      <c r="E18" s="107"/>
    </row>
    <row r="19" spans="2:5" ht="14.25" customHeight="1">
      <c r="D19" s="4"/>
      <c r="E19" s="4"/>
    </row>
    <row r="20" spans="2:5" ht="24" customHeight="1">
      <c r="B20" s="34"/>
      <c r="C20" s="42" t="s">
        <v>2</v>
      </c>
      <c r="D20" s="106">
        <f>SUM(D12,D16,D18)</f>
        <v>0</v>
      </c>
      <c r="E20" s="107"/>
    </row>
    <row r="21" spans="2:5" ht="14.25" customHeight="1">
      <c r="B21" s="25"/>
      <c r="C21" s="119"/>
      <c r="D21" s="120"/>
      <c r="E21" s="121"/>
    </row>
    <row r="22" spans="2:5" ht="24" customHeight="1">
      <c r="B22" s="113" t="s">
        <v>11</v>
      </c>
      <c r="C22" s="114"/>
      <c r="D22" s="110">
        <f>0.19*D20</f>
        <v>0</v>
      </c>
      <c r="E22" s="111"/>
    </row>
    <row r="23" spans="2:5" ht="14.25" customHeight="1">
      <c r="B23" s="8"/>
      <c r="C23" s="8"/>
      <c r="D23" s="4"/>
      <c r="E23" s="4"/>
    </row>
    <row r="24" spans="2:5" ht="24" customHeight="1">
      <c r="B24" s="34">
        <v>8</v>
      </c>
      <c r="C24" s="42" t="s">
        <v>40</v>
      </c>
      <c r="D24" s="106">
        <f>SUM(D20,D22)</f>
        <v>0</v>
      </c>
      <c r="E24" s="107"/>
    </row>
  </sheetData>
  <sheetProtection algorithmName="SHA-512" hashValue="DyZawXbhY8NIdYJ5R1WeFVQJkg4jO6pjdBiCl+rwTE8e1Yubk76VaGIl4kNJy2r99Y+MYkszkbcqx69hHfw9oA==" saltValue="/Wjm9nZtzwWLMdYz5S+r2Q==" spinCount="100000" sheet="1" objects="1" scenarios="1" selectLockedCells="1" selectUnlockedCells="1"/>
  <mergeCells count="15">
    <mergeCell ref="P7:Q7"/>
    <mergeCell ref="B22:C22"/>
    <mergeCell ref="D5:E5"/>
    <mergeCell ref="D8:E8"/>
    <mergeCell ref="D15:E15"/>
    <mergeCell ref="C21:E21"/>
    <mergeCell ref="D20:E20"/>
    <mergeCell ref="D10:E10"/>
    <mergeCell ref="B1:E1"/>
    <mergeCell ref="D12:E12"/>
    <mergeCell ref="B3:C3"/>
    <mergeCell ref="D24:E24"/>
    <mergeCell ref="D22:E22"/>
    <mergeCell ref="D16:E16"/>
    <mergeCell ref="D18:E18"/>
  </mergeCells>
  <pageMargins left="0.70866141732283472" right="0.70866141732283472" top="1.2708333333333333" bottom="0.78740157480314965" header="0.31496062992125984" footer="0.31496062992125984"/>
  <pageSetup paperSize="9"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L24"/>
  <sheetViews>
    <sheetView showGridLines="0" zoomScale="90" zoomScaleNormal="90" workbookViewId="0">
      <selection activeCell="F17" sqref="F17"/>
    </sheetView>
  </sheetViews>
  <sheetFormatPr baseColWidth="10" defaultColWidth="11.42578125" defaultRowHeight="20.100000000000001" customHeight="1"/>
  <cols>
    <col min="2" max="2" width="7.7109375" customWidth="1"/>
    <col min="3" max="3" width="37.7109375" customWidth="1"/>
    <col min="4" max="6" width="17.7109375" customWidth="1"/>
  </cols>
  <sheetData>
    <row r="1" spans="2:12" s="2" customFormat="1" ht="20.100000000000001" customHeight="1">
      <c r="E1" s="4"/>
    </row>
    <row r="2" spans="2:12" s="1" customFormat="1" ht="30" customHeight="1">
      <c r="B2" s="135" t="s">
        <v>5</v>
      </c>
      <c r="C2" s="136"/>
      <c r="D2" s="14" t="s">
        <v>3</v>
      </c>
      <c r="E2" s="131" t="s">
        <v>12</v>
      </c>
      <c r="F2" s="131"/>
    </row>
    <row r="3" spans="2:12" s="1" customFormat="1" ht="30" customHeight="1">
      <c r="B3" s="135" t="s">
        <v>34</v>
      </c>
      <c r="C3" s="136"/>
      <c r="D3" s="47" t="s">
        <v>68</v>
      </c>
      <c r="E3" s="132">
        <v>1224350.8899999999</v>
      </c>
      <c r="F3" s="132"/>
      <c r="G3" s="1" t="s">
        <v>64</v>
      </c>
      <c r="H3" s="60"/>
    </row>
    <row r="4" spans="2:12" ht="9.9499999999999993" customHeight="1">
      <c r="B4" s="24"/>
      <c r="C4" s="24"/>
      <c r="D4" s="119"/>
      <c r="E4" s="121"/>
      <c r="F4" s="15"/>
    </row>
    <row r="5" spans="2:12" s="2" customFormat="1" ht="20.100000000000001" customHeight="1">
      <c r="B5" s="137" t="s">
        <v>13</v>
      </c>
      <c r="C5" s="138"/>
      <c r="D5" s="17" t="s">
        <v>14</v>
      </c>
      <c r="E5" s="133" t="s">
        <v>15</v>
      </c>
      <c r="F5" s="133"/>
    </row>
    <row r="6" spans="2:12" s="2" customFormat="1" ht="20.100000000000001" customHeight="1">
      <c r="B6" s="139"/>
      <c r="C6" s="140"/>
      <c r="D6" s="75"/>
      <c r="E6" s="134">
        <v>0</v>
      </c>
      <c r="F6" s="134"/>
    </row>
    <row r="7" spans="2:12" ht="9.9499999999999993" customHeight="1">
      <c r="B7" s="24"/>
      <c r="C7" s="24"/>
      <c r="D7" s="119"/>
      <c r="E7" s="121"/>
      <c r="F7" s="15"/>
    </row>
    <row r="8" spans="2:12" ht="20.100000000000001" customHeight="1">
      <c r="B8" s="31" t="s">
        <v>37</v>
      </c>
      <c r="C8" s="27" t="s">
        <v>16</v>
      </c>
      <c r="D8" s="16" t="s">
        <v>1</v>
      </c>
      <c r="E8" s="16" t="s">
        <v>0</v>
      </c>
      <c r="F8" s="16" t="s">
        <v>24</v>
      </c>
      <c r="G8" s="9"/>
      <c r="H8" s="9"/>
      <c r="I8" s="10"/>
      <c r="J8" s="10"/>
    </row>
    <row r="9" spans="2:12" s="2" customFormat="1" ht="19.5" customHeight="1">
      <c r="B9" s="141">
        <v>1</v>
      </c>
      <c r="C9" s="18" t="s">
        <v>17</v>
      </c>
      <c r="D9" s="19">
        <v>0.02</v>
      </c>
      <c r="E9" s="76">
        <v>0</v>
      </c>
      <c r="F9" s="20">
        <f>E9*$E$6</f>
        <v>0</v>
      </c>
      <c r="G9" s="11"/>
      <c r="H9" s="11"/>
    </row>
    <row r="10" spans="2:12" s="2" customFormat="1" ht="20.100000000000001" customHeight="1">
      <c r="B10" s="143"/>
      <c r="C10" s="18" t="s">
        <v>18</v>
      </c>
      <c r="D10" s="19">
        <v>7.0000000000000007E-2</v>
      </c>
      <c r="E10" s="76">
        <v>0</v>
      </c>
      <c r="F10" s="20">
        <f t="shared" ref="F10:F16" si="0">E10*$E$6</f>
        <v>0</v>
      </c>
      <c r="G10" s="11"/>
      <c r="H10" s="11"/>
    </row>
    <row r="11" spans="2:12" s="2" customFormat="1" ht="20.100000000000001" customHeight="1">
      <c r="B11" s="143"/>
      <c r="C11" s="18" t="s">
        <v>19</v>
      </c>
      <c r="D11" s="19">
        <v>0.15</v>
      </c>
      <c r="E11" s="76">
        <v>0</v>
      </c>
      <c r="F11" s="20">
        <f t="shared" si="0"/>
        <v>0</v>
      </c>
      <c r="G11" s="11"/>
      <c r="H11" s="11"/>
      <c r="J11"/>
      <c r="K11"/>
      <c r="L11"/>
    </row>
    <row r="12" spans="2:12" s="2" customFormat="1" ht="20.100000000000001" customHeight="1">
      <c r="B12" s="142"/>
      <c r="C12" s="18" t="s">
        <v>20</v>
      </c>
      <c r="D12" s="19">
        <v>0.03</v>
      </c>
      <c r="E12" s="76">
        <v>0</v>
      </c>
      <c r="F12" s="20">
        <f t="shared" si="0"/>
        <v>0</v>
      </c>
      <c r="G12" s="11"/>
      <c r="H12" s="11"/>
    </row>
    <row r="13" spans="2:12" s="2" customFormat="1" ht="20.100000000000001" customHeight="1">
      <c r="B13" s="30">
        <v>2</v>
      </c>
      <c r="C13" s="18" t="s">
        <v>21</v>
      </c>
      <c r="D13" s="19">
        <v>0.25</v>
      </c>
      <c r="E13" s="76">
        <v>0</v>
      </c>
      <c r="F13" s="20">
        <f>E13*$E$6</f>
        <v>0</v>
      </c>
      <c r="G13" s="11"/>
      <c r="H13" s="11"/>
      <c r="K13" s="1"/>
    </row>
    <row r="14" spans="2:12" s="2" customFormat="1" ht="20.100000000000001" customHeight="1">
      <c r="B14" s="143">
        <v>3</v>
      </c>
      <c r="C14" s="18" t="s">
        <v>22</v>
      </c>
      <c r="D14" s="19">
        <v>0.1</v>
      </c>
      <c r="E14" s="76">
        <v>0</v>
      </c>
      <c r="F14" s="20">
        <f t="shared" si="0"/>
        <v>0</v>
      </c>
      <c r="G14" s="12"/>
    </row>
    <row r="15" spans="2:12" s="2" customFormat="1" ht="20.100000000000001" customHeight="1">
      <c r="B15" s="142"/>
      <c r="C15" s="18" t="s">
        <v>23</v>
      </c>
      <c r="D15" s="19">
        <v>0.04</v>
      </c>
      <c r="E15" s="76">
        <v>0</v>
      </c>
      <c r="F15" s="20">
        <f t="shared" si="0"/>
        <v>0</v>
      </c>
    </row>
    <row r="16" spans="2:12" s="2" customFormat="1" ht="20.100000000000001" customHeight="1">
      <c r="B16" s="141">
        <v>4</v>
      </c>
      <c r="C16" s="18" t="s">
        <v>26</v>
      </c>
      <c r="D16" s="19">
        <v>0.32</v>
      </c>
      <c r="E16" s="76">
        <v>0</v>
      </c>
      <c r="F16" s="20">
        <f t="shared" si="0"/>
        <v>0</v>
      </c>
    </row>
    <row r="17" spans="2:11" s="2" customFormat="1" ht="19.5" customHeight="1">
      <c r="B17" s="142"/>
      <c r="C17" s="45" t="s">
        <v>25</v>
      </c>
      <c r="D17" s="46">
        <v>0.02</v>
      </c>
      <c r="E17" s="76">
        <v>0</v>
      </c>
      <c r="F17" s="20">
        <f>E17*$E$6</f>
        <v>0</v>
      </c>
    </row>
    <row r="18" spans="2:11" ht="6.95" customHeight="1">
      <c r="B18" s="24"/>
      <c r="C18" s="24"/>
      <c r="D18" s="15"/>
      <c r="E18" s="41"/>
      <c r="F18" s="15"/>
    </row>
    <row r="19" spans="2:11" ht="20.100000000000001" customHeight="1">
      <c r="B19" s="129" t="s">
        <v>33</v>
      </c>
      <c r="C19" s="130"/>
      <c r="D19" s="21">
        <f>SUM(D9:D17)</f>
        <v>1</v>
      </c>
      <c r="E19" s="22">
        <f>SUM(E9:E17)</f>
        <v>0</v>
      </c>
      <c r="F19" s="23">
        <f>SUM(F9:F17)</f>
        <v>0</v>
      </c>
      <c r="J19" s="2"/>
      <c r="K19" s="3"/>
    </row>
    <row r="21" spans="2:11" ht="30">
      <c r="B21" s="124" t="s">
        <v>50</v>
      </c>
      <c r="C21" s="125"/>
      <c r="D21" s="126"/>
      <c r="E21" s="50" t="s">
        <v>0</v>
      </c>
      <c r="F21" s="51" t="s">
        <v>52</v>
      </c>
    </row>
    <row r="22" spans="2:11" ht="20.100000000000001" customHeight="1">
      <c r="B22" s="52"/>
      <c r="C22" s="127" t="s">
        <v>53</v>
      </c>
      <c r="D22" s="128"/>
      <c r="E22" s="78">
        <v>0</v>
      </c>
      <c r="F22" s="20">
        <f>F19*E22</f>
        <v>0</v>
      </c>
    </row>
    <row r="24" spans="2:11" ht="40.5" customHeight="1">
      <c r="B24" s="122" t="s">
        <v>51</v>
      </c>
      <c r="C24" s="123"/>
      <c r="D24" s="21"/>
      <c r="E24" s="22"/>
      <c r="F24" s="23">
        <f>F22+F19</f>
        <v>0</v>
      </c>
    </row>
  </sheetData>
  <sheetProtection algorithmName="SHA-512" hashValue="6l+4db5wzGx04KvZz6qCaWukhrTTnpRWYqrd2q9rvGPWWGV6FdZ5zUaF4/75qXKwVmw63vKFdm8fhD/UcN93BA==" saltValue="fqstVbuaq2mIv0N3UYs3PQ==" spinCount="100000" sheet="1" objects="1" scenarios="1" selectLockedCells="1" selectUnlockedCells="1"/>
  <mergeCells count="16">
    <mergeCell ref="B24:C24"/>
    <mergeCell ref="B21:D21"/>
    <mergeCell ref="C22:D22"/>
    <mergeCell ref="B19:C19"/>
    <mergeCell ref="E2:F2"/>
    <mergeCell ref="E3:F3"/>
    <mergeCell ref="E5:F5"/>
    <mergeCell ref="E6:F6"/>
    <mergeCell ref="B2:C2"/>
    <mergeCell ref="B3:C3"/>
    <mergeCell ref="D7:E7"/>
    <mergeCell ref="B5:C6"/>
    <mergeCell ref="B16:B17"/>
    <mergeCell ref="D4:E4"/>
    <mergeCell ref="B9:B12"/>
    <mergeCell ref="B14:B15"/>
  </mergeCells>
  <phoneticPr fontId="1" type="noConversion"/>
  <pageMargins left="0.70866141732283472" right="0.70866141732283472" top="0.78740157480314965" bottom="0.78740157480314965" header="0.31496062992125984" footer="0.31496062992125984"/>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16"/>
  <sheetViews>
    <sheetView showGridLines="0" zoomScale="90" zoomScaleNormal="90" workbookViewId="0">
      <selection activeCell="G12" sqref="G12"/>
    </sheetView>
  </sheetViews>
  <sheetFormatPr baseColWidth="10" defaultColWidth="11.42578125" defaultRowHeight="20.100000000000001" customHeight="1"/>
  <cols>
    <col min="2" max="2" width="7.7109375" customWidth="1"/>
    <col min="3" max="3" width="67.5703125" customWidth="1"/>
    <col min="4" max="5" width="29.42578125" customWidth="1"/>
    <col min="6" max="6" width="22.85546875" customWidth="1"/>
    <col min="7" max="7" width="20.28515625" customWidth="1"/>
    <col min="8" max="8" width="66.7109375" customWidth="1"/>
  </cols>
  <sheetData>
    <row r="1" spans="2:14" s="2" customFormat="1" ht="20.100000000000001" customHeight="1"/>
    <row r="2" spans="2:14" s="1" customFormat="1" ht="30" customHeight="1">
      <c r="B2" s="150" t="s">
        <v>7</v>
      </c>
      <c r="C2" s="150"/>
      <c r="D2" s="149" t="s">
        <v>36</v>
      </c>
      <c r="E2" s="61"/>
      <c r="F2" s="149" t="s">
        <v>43</v>
      </c>
      <c r="H2" s="58"/>
    </row>
    <row r="3" spans="2:14" s="1" customFormat="1" ht="30" customHeight="1">
      <c r="B3" s="150" t="s">
        <v>34</v>
      </c>
      <c r="C3" s="150"/>
      <c r="D3" s="149"/>
      <c r="E3" s="61"/>
      <c r="F3" s="149"/>
      <c r="H3" s="2"/>
    </row>
    <row r="4" spans="2:14" ht="9.9499999999999993" customHeight="1">
      <c r="C4" s="32"/>
      <c r="D4" s="24"/>
      <c r="E4" s="68"/>
    </row>
    <row r="5" spans="2:14" ht="20.100000000000001" customHeight="1">
      <c r="B5" s="31" t="s">
        <v>37</v>
      </c>
      <c r="C5" s="27" t="s">
        <v>27</v>
      </c>
      <c r="D5" s="16" t="s">
        <v>24</v>
      </c>
      <c r="E5" s="16" t="s">
        <v>59</v>
      </c>
      <c r="F5" s="16" t="s">
        <v>44</v>
      </c>
      <c r="G5" s="9"/>
      <c r="H5" s="10"/>
      <c r="I5" s="10"/>
      <c r="J5" s="53"/>
      <c r="K5" s="53"/>
    </row>
    <row r="6" spans="2:14" s="2" customFormat="1" ht="20.100000000000001" customHeight="1">
      <c r="B6" s="147">
        <v>1</v>
      </c>
      <c r="C6" s="144" t="s">
        <v>28</v>
      </c>
      <c r="D6" s="145"/>
      <c r="E6" s="145"/>
      <c r="F6" s="146"/>
      <c r="G6" s="11"/>
      <c r="H6" s="69" t="s">
        <v>61</v>
      </c>
    </row>
    <row r="7" spans="2:14" s="58" customFormat="1" ht="150.75" customHeight="1">
      <c r="B7" s="148"/>
      <c r="C7" s="84" t="s">
        <v>69</v>
      </c>
      <c r="D7" s="74"/>
      <c r="E7" s="70" t="s">
        <v>60</v>
      </c>
      <c r="F7" s="82" t="s">
        <v>46</v>
      </c>
      <c r="G7" s="83"/>
      <c r="H7" s="57"/>
    </row>
    <row r="8" spans="2:14" ht="30.75" customHeight="1">
      <c r="B8" s="129" t="s">
        <v>33</v>
      </c>
      <c r="C8" s="130"/>
      <c r="D8" s="48">
        <f>SUM(D7)</f>
        <v>0</v>
      </c>
      <c r="E8" s="48"/>
      <c r="F8" s="71"/>
      <c r="H8" s="57"/>
      <c r="I8" s="54"/>
      <c r="J8" s="54"/>
      <c r="K8" s="55"/>
      <c r="L8" s="55"/>
      <c r="M8" s="56"/>
      <c r="N8" s="56"/>
    </row>
    <row r="9" spans="2:14" ht="20.100000000000001" customHeight="1">
      <c r="H9" s="57"/>
      <c r="I9" s="54"/>
      <c r="J9" s="54"/>
      <c r="K9" s="55"/>
      <c r="L9" s="55"/>
      <c r="M9" s="56"/>
      <c r="N9" s="56"/>
    </row>
    <row r="10" spans="2:14" ht="20.100000000000001" customHeight="1">
      <c r="F10" s="49" t="s">
        <v>46</v>
      </c>
      <c r="H10" s="57"/>
      <c r="I10" s="54"/>
      <c r="J10" s="54"/>
      <c r="K10" s="55"/>
      <c r="L10" s="55"/>
      <c r="M10" s="56"/>
      <c r="N10" s="56"/>
    </row>
    <row r="11" spans="2:14" ht="20.100000000000001" customHeight="1">
      <c r="F11" s="49" t="s">
        <v>45</v>
      </c>
      <c r="H11" s="59"/>
      <c r="I11" s="54"/>
      <c r="J11" s="54"/>
      <c r="K11" s="55"/>
      <c r="L11" s="55"/>
      <c r="M11" s="56"/>
      <c r="N11" s="56"/>
    </row>
    <row r="12" spans="2:14" ht="20.100000000000001" customHeight="1">
      <c r="H12" s="54"/>
      <c r="I12" s="54"/>
      <c r="J12" s="54"/>
      <c r="K12" s="55"/>
      <c r="L12" s="55"/>
      <c r="M12" s="56"/>
      <c r="N12" s="56"/>
    </row>
    <row r="13" spans="2:14" ht="20.100000000000001" customHeight="1">
      <c r="H13" s="54"/>
      <c r="I13" s="54"/>
      <c r="J13" s="54"/>
      <c r="K13" s="55"/>
      <c r="L13" s="55"/>
      <c r="M13" s="56"/>
      <c r="N13" s="56"/>
    </row>
    <row r="14" spans="2:14" ht="20.100000000000001" customHeight="1">
      <c r="H14" s="54"/>
      <c r="I14" s="54"/>
      <c r="J14" s="54"/>
      <c r="K14" s="55"/>
      <c r="L14" s="55"/>
      <c r="M14" s="56"/>
      <c r="N14" s="56"/>
    </row>
    <row r="15" spans="2:14" ht="20.100000000000001" customHeight="1">
      <c r="H15" s="54"/>
      <c r="I15" s="54"/>
      <c r="J15" s="54"/>
      <c r="K15" s="55"/>
      <c r="L15" s="55"/>
      <c r="M15" s="56"/>
      <c r="N15" s="56"/>
    </row>
    <row r="16" spans="2:14" ht="20.100000000000001" customHeight="1">
      <c r="H16" s="54"/>
      <c r="I16" s="54"/>
      <c r="J16" s="54"/>
      <c r="K16" s="55"/>
      <c r="L16" s="55"/>
      <c r="M16" s="56"/>
      <c r="N16" s="56"/>
    </row>
  </sheetData>
  <sheetProtection algorithmName="SHA-512" hashValue="vA4hC1Ucmbc3ZzF5LcJNtBxYb3pQ5Q4+BJJDCYrDALZf1ppP00A4Iqnqp2Wb0eUUwzHmFJ4AyYZ3q4a1NBw05w==" saltValue="JnJLwukDfi7c5o9z0V0X5Q==" spinCount="100000" sheet="1" objects="1" scenarios="1" selectLockedCells="1" selectUnlockedCells="1"/>
  <mergeCells count="7">
    <mergeCell ref="C6:F6"/>
    <mergeCell ref="B6:B7"/>
    <mergeCell ref="B8:C8"/>
    <mergeCell ref="D2:D3"/>
    <mergeCell ref="B2:C2"/>
    <mergeCell ref="B3:C3"/>
    <mergeCell ref="F2:F3"/>
  </mergeCells>
  <dataValidations count="2">
    <dataValidation type="list" allowBlank="1" showInputMessage="1" showErrorMessage="1" sqref="F7" xr:uid="{00000000-0002-0000-0300-000000000000}">
      <formula1>$F$10:$F$11</formula1>
    </dataValidation>
    <dataValidation type="list" allowBlank="1" showInputMessage="1" showErrorMessage="1" sqref="E7" xr:uid="{00000000-0002-0000-0300-000001000000}">
      <formula1>$H$6:$H$6</formula1>
    </dataValidation>
  </dataValidations>
  <pageMargins left="0.70866141732283472" right="0.70866141732283472" top="0.78740157480314965" bottom="0.78740157480314965" header="0.31496062992125984" footer="0.31496062992125984"/>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I13"/>
  <sheetViews>
    <sheetView showGridLines="0" zoomScale="90" zoomScaleNormal="90" workbookViewId="0">
      <selection activeCell="E11" sqref="E11"/>
    </sheetView>
  </sheetViews>
  <sheetFormatPr baseColWidth="10" defaultColWidth="11.42578125" defaultRowHeight="20.100000000000001" customHeight="1"/>
  <cols>
    <col min="2" max="2" width="21.5703125" customWidth="1"/>
    <col min="3" max="5" width="20.7109375" customWidth="1"/>
  </cols>
  <sheetData>
    <row r="1" spans="2:9" s="2" customFormat="1" ht="20.100000000000001" customHeight="1"/>
    <row r="2" spans="2:9" s="1" customFormat="1" ht="30" customHeight="1">
      <c r="B2" s="151" t="s">
        <v>65</v>
      </c>
      <c r="C2" s="152"/>
      <c r="D2" s="152"/>
      <c r="E2" s="153"/>
    </row>
    <row r="3" spans="2:9" s="1" customFormat="1" ht="30" customHeight="1">
      <c r="B3" s="135" t="s">
        <v>8</v>
      </c>
      <c r="C3" s="154"/>
      <c r="D3" s="154"/>
      <c r="E3" s="136"/>
    </row>
    <row r="4" spans="2:9" s="1" customFormat="1" ht="30" customHeight="1" thickBot="1">
      <c r="B4" s="44"/>
      <c r="C4" s="44"/>
      <c r="D4" s="44"/>
      <c r="E4" s="44"/>
    </row>
    <row r="5" spans="2:9" s="1" customFormat="1" ht="60" customHeight="1" thickBot="1">
      <c r="B5" s="157" t="s">
        <v>58</v>
      </c>
      <c r="C5" s="158"/>
      <c r="D5" s="158"/>
      <c r="E5" s="159"/>
    </row>
    <row r="6" spans="2:9" s="1" customFormat="1" ht="16.899999999999999" customHeight="1">
      <c r="B6" s="73"/>
      <c r="C6" s="73"/>
      <c r="D6" s="73"/>
      <c r="E6" s="73"/>
    </row>
    <row r="7" spans="2:9" ht="42.75" customHeight="1">
      <c r="B7" s="156" t="s">
        <v>56</v>
      </c>
      <c r="C7" s="156"/>
      <c r="D7" s="156"/>
      <c r="E7" s="156"/>
    </row>
    <row r="8" spans="2:9" ht="48" customHeight="1">
      <c r="B8" s="27" t="s">
        <v>29</v>
      </c>
      <c r="C8" s="31" t="s">
        <v>30</v>
      </c>
      <c r="D8" s="31" t="s">
        <v>32</v>
      </c>
      <c r="E8" s="16" t="s">
        <v>31</v>
      </c>
      <c r="F8" s="9"/>
      <c r="G8" s="9"/>
      <c r="H8" s="10"/>
      <c r="I8" s="10"/>
    </row>
    <row r="9" spans="2:9" s="2" customFormat="1" ht="48" customHeight="1">
      <c r="B9" s="80" t="s">
        <v>67</v>
      </c>
      <c r="C9" s="72">
        <v>10</v>
      </c>
      <c r="D9" s="79"/>
      <c r="E9" s="28">
        <f t="shared" ref="E9:E11" si="0">C9*D9</f>
        <v>0</v>
      </c>
      <c r="F9" s="11"/>
      <c r="G9" s="11"/>
    </row>
    <row r="10" spans="2:9" s="2" customFormat="1" ht="48" customHeight="1">
      <c r="B10" s="13" t="s">
        <v>70</v>
      </c>
      <c r="C10" s="72">
        <v>10</v>
      </c>
      <c r="D10" s="79"/>
      <c r="E10" s="28">
        <f t="shared" si="0"/>
        <v>0</v>
      </c>
      <c r="F10" s="11"/>
      <c r="G10" s="11"/>
    </row>
    <row r="11" spans="2:9" s="2" customFormat="1" ht="48" customHeight="1">
      <c r="B11" s="13" t="s">
        <v>57</v>
      </c>
      <c r="C11" s="72">
        <v>10</v>
      </c>
      <c r="D11" s="79"/>
      <c r="E11" s="28">
        <f t="shared" si="0"/>
        <v>0</v>
      </c>
      <c r="F11" s="11"/>
      <c r="G11" s="11"/>
    </row>
    <row r="12" spans="2:9" ht="20.100000000000001" customHeight="1">
      <c r="B12" s="24"/>
      <c r="C12" s="24"/>
      <c r="D12" s="24"/>
      <c r="E12" s="24"/>
    </row>
    <row r="13" spans="2:9" ht="20.100000000000001" customHeight="1">
      <c r="B13" s="129" t="s">
        <v>33</v>
      </c>
      <c r="C13" s="155"/>
      <c r="D13" s="130"/>
      <c r="E13" s="26">
        <f>SUM(E9:E11)</f>
        <v>0</v>
      </c>
    </row>
  </sheetData>
  <sheetProtection algorithmName="SHA-512" hashValue="SbMagb5aOYhYqi9zJYZQdni3E8qhz8H3nw6L6yr103TWodKoO4ilNTSjXlEQNMrZqGvN+fNvRfxw/1QBnCi8bQ==" saltValue="kvAyGtv02uJVDWKgmnwifA==" spinCount="100000" sheet="1" objects="1" scenarios="1" selectLockedCells="1" selectUnlockedCells="1"/>
  <mergeCells count="5">
    <mergeCell ref="B2:E2"/>
    <mergeCell ref="B3:E3"/>
    <mergeCell ref="B13:D13"/>
    <mergeCell ref="B7:E7"/>
    <mergeCell ref="B5:E5"/>
  </mergeCells>
  <pageMargins left="0.70866141732283472" right="0.70866141732283472" top="0.78740157480314965" bottom="0.78740157480314965" header="0.31496062992125984" footer="0.31496062992125984"/>
  <pageSetup paperSize="9" scale="1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Vorbemerkung</vt:lpstr>
      <vt:lpstr>Gesamthonorar</vt:lpstr>
      <vt:lpstr>a.1-Gebäude</vt:lpstr>
      <vt:lpstr>a.2-Besondere Leistungen</vt:lpstr>
      <vt:lpstr>b-Stundensätze</vt:lpstr>
      <vt:lpstr>'a.1-Gebäude'!Print_Area</vt:lpstr>
      <vt:lpstr>'a.2-Besondere Leistungen'!Print_Area</vt:lpstr>
      <vt:lpstr>'b-Stundensätze'!Print_Area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2025-01-13T13:28:34Z</dcterms:created>
  <dcterms:modified xsi:type="dcterms:W3CDTF">2026-07-03T08:56:52Z</dcterms:modified>
</cp:coreProperties>
</file>