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P:\ag2_81\Vergaben_FbT\WE 1400\41-11-1400-25-001  40-11-1400-24-001\055-26-00144_VgV_JVH HF_TGA\03_Verfahrensunterlagen\"/>
    </mc:Choice>
  </mc:AlternateContent>
  <xr:revisionPtr revIDLastSave="0" documentId="13_ncr:1_{FB0E8AC5-5A47-4277-AC7C-06F86D8D6B4D}" xr6:coauthVersionLast="47" xr6:coauthVersionMax="47" xr10:uidLastSave="{00000000-0000-0000-0000-000000000000}"/>
  <bookViews>
    <workbookView xWindow="-28920" yWindow="-120" windowWidth="29040" windowHeight="16440" xr2:uid="{231A7E63-321E-493C-84BC-192D9F1E897A}"/>
  </bookViews>
  <sheets>
    <sheet name="Umsatz und Beschäftigte" sheetId="1" r:id="rId1"/>
    <sheet name="Referenzen" sheetId="2" r:id="rId2"/>
  </sheets>
  <definedNames>
    <definedName name="_xlnm.Print_Area" localSheetId="1">Referenzen!$A$1:$M$45</definedName>
    <definedName name="_xlnm.Print_Area" localSheetId="0">'Umsatz und Beschäftigte'!$A$1:$M$23</definedName>
    <definedName name="öffentlich" localSheetId="1">#REF!</definedName>
    <definedName name="öffentlich" localSheetId="0">#REF!</definedName>
    <definedName name="öffentlich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6" i="2" l="1"/>
  <c r="K22" i="2"/>
  <c r="E2" i="2"/>
  <c r="E8" i="2" l="1"/>
  <c r="C8" i="2"/>
  <c r="E9" i="2"/>
  <c r="C9" i="2" l="1"/>
  <c r="E23" i="1" l="1"/>
  <c r="F23" i="1" s="1"/>
  <c r="G23" i="1" s="1"/>
  <c r="E12" i="1"/>
  <c r="F12" i="1" s="1"/>
  <c r="G12" i="1" s="1"/>
  <c r="B43" i="2"/>
  <c r="B44" i="2" s="1"/>
  <c r="J40" i="2"/>
  <c r="I40" i="2"/>
  <c r="H40" i="2"/>
  <c r="J36" i="2"/>
  <c r="I36" i="2"/>
  <c r="H36" i="2"/>
  <c r="J31" i="2"/>
  <c r="I31" i="2"/>
  <c r="H31" i="2"/>
  <c r="J26" i="2"/>
  <c r="I26" i="2"/>
  <c r="H26" i="2"/>
  <c r="J22" i="2"/>
  <c r="I22" i="2"/>
  <c r="H22" i="2"/>
  <c r="J18" i="2"/>
  <c r="I18" i="2"/>
  <c r="H18" i="2"/>
  <c r="F9" i="2"/>
  <c r="K40" i="2" s="1"/>
  <c r="F8" i="2"/>
  <c r="F7" i="2"/>
  <c r="K36" i="2" l="1"/>
  <c r="K31" i="2"/>
  <c r="K18" i="2"/>
  <c r="L36" i="2"/>
  <c r="M36" i="2" s="1"/>
  <c r="L31" i="2"/>
  <c r="M31" i="2" s="1"/>
  <c r="L18" i="2"/>
  <c r="M18" i="2" s="1"/>
  <c r="L26" i="2"/>
  <c r="M26" i="2" s="1"/>
  <c r="L40" i="2"/>
  <c r="M40" i="2" s="1"/>
  <c r="L22" i="2"/>
  <c r="M22" i="2" s="1"/>
  <c r="M43" i="2" l="1"/>
  <c r="G4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Gurr Martina (BLB Z)</author>
  </authors>
  <commentList>
    <comment ref="E7" authorId="0" shapeId="0" xr:uid="{5B2B8FF0-5E81-423D-B0AA-64714C985381}">
      <text>
        <r>
          <rPr>
            <b/>
            <sz val="9"/>
            <color indexed="81"/>
            <rFont val="Segoe UI"/>
            <family val="2"/>
          </rPr>
          <t>Gurr Martina (BLB Z):</t>
        </r>
        <r>
          <rPr>
            <sz val="9"/>
            <color indexed="81"/>
            <rFont val="Segoe UI"/>
            <family val="2"/>
          </rPr>
          <t xml:space="preserve">
violette Felder sind mit Formeln hinterlegt</t>
        </r>
      </text>
    </comment>
  </commentList>
</comments>
</file>

<file path=xl/sharedStrings.xml><?xml version="1.0" encoding="utf-8"?>
<sst xmlns="http://schemas.openxmlformats.org/spreadsheetml/2006/main" count="151" uniqueCount="67">
  <si>
    <t>Angaben des Bewerbers zur Eignung hinsichtlich Umsatz, Beschäftigte und Referenzen</t>
  </si>
  <si>
    <t>Umsatz (Honorare) netto in €</t>
  </si>
  <si>
    <t>Gewichtung</t>
  </si>
  <si>
    <t>Wertungsmaßstab</t>
  </si>
  <si>
    <t>erreichbare Punkte</t>
  </si>
  <si>
    <r>
      <t xml:space="preserve">Angaben des Bewerbers </t>
    </r>
    <r>
      <rPr>
        <b/>
        <sz val="11"/>
        <rFont val="Arial Narrow"/>
        <family val="2"/>
      </rPr>
      <t>(inklusive Mitgliedern der Bewerbergemeinschaft und Nachunternehmern)</t>
    </r>
  </si>
  <si>
    <t>Punkte des Bewerbers</t>
  </si>
  <si>
    <t>Gewichtete Punkte des Bewerbers</t>
  </si>
  <si>
    <t xml:space="preserve"> </t>
  </si>
  <si>
    <t xml:space="preserve"> Mittel der letzten 3 Jahre</t>
  </si>
  <si>
    <t>Anzahl Beschäftigte</t>
  </si>
  <si>
    <r>
      <t xml:space="preserve">Leistungszeitraum für Referenzen: </t>
    </r>
    <r>
      <rPr>
        <sz val="12"/>
        <rFont val="Arial"/>
        <family val="2"/>
      </rPr>
      <t>(Bearbeitung mindestens einer Leistungsphase im Zeitraum)</t>
    </r>
  </si>
  <si>
    <t>bis</t>
  </si>
  <si>
    <t>Mindestanforderungen für Referenzen:</t>
  </si>
  <si>
    <t>Art der Referenz</t>
  </si>
  <si>
    <t>Unternehmensreferenz</t>
  </si>
  <si>
    <t>Bitte auswählen</t>
  </si>
  <si>
    <t>3 Referenzen für das Leistungsbild</t>
  </si>
  <si>
    <t>davon jeweils mindestens eine Referenz</t>
  </si>
  <si>
    <t>Die Referenzaufgabe muss eine vergleichbare Leistung sein.</t>
  </si>
  <si>
    <t>Die Referenzen müssen zur Erfüllung der Mindestanforderung für die Eignung wertungsfähig sein.</t>
  </si>
  <si>
    <t>Projektbezeichnung</t>
  </si>
  <si>
    <t>Name Referenz 1</t>
  </si>
  <si>
    <t>Name Referenz 2</t>
  </si>
  <si>
    <t>Name Referenz 3</t>
  </si>
  <si>
    <t>Leistungsbild</t>
  </si>
  <si>
    <t>Leistungszeitraum Beginn ( die Bearbeitung des Projektes erfolgte ab dem)</t>
  </si>
  <si>
    <t>Leistungszeitraum Ende ( die Bearbeitung des Projektes erfolgte bis zum)</t>
  </si>
  <si>
    <t>Kriterium</t>
  </si>
  <si>
    <t>Punkte</t>
  </si>
  <si>
    <t>Punkte Ref. 1</t>
  </si>
  <si>
    <t>Punkte Ref. 2</t>
  </si>
  <si>
    <t>Punkte Ref. 3</t>
  </si>
  <si>
    <t xml:space="preserve">Summe Punkte </t>
  </si>
  <si>
    <t>Punkte / Anzahl Ref.</t>
  </si>
  <si>
    <t>gewichtete Punkte</t>
  </si>
  <si>
    <t>Auftraggeber</t>
  </si>
  <si>
    <t xml:space="preserve">Bitte auswählen
</t>
  </si>
  <si>
    <t xml:space="preserve">öffentlicher Auftraggeber
</t>
  </si>
  <si>
    <t xml:space="preserve">Sonstige
</t>
  </si>
  <si>
    <t>Baumaßnahme</t>
  </si>
  <si>
    <t>Sanierung / Modernisierung im laufenden Betrieb</t>
  </si>
  <si>
    <t>erbrachte Leistung</t>
  </si>
  <si>
    <t>Leistungsphasen 2-8</t>
  </si>
  <si>
    <t>mindestens 4 Leistungsphasen aus 2-8</t>
  </si>
  <si>
    <t>Baukosten nach DIN 276 (KG 400) in € brutto</t>
  </si>
  <si>
    <t>Referenzen</t>
  </si>
  <si>
    <t>Summe Gewichtung:</t>
  </si>
  <si>
    <t>gewichtete Punkte des Bewerbers :</t>
  </si>
  <si>
    <t xml:space="preserve">Umbau/Sanierung/Modernisierung
</t>
  </si>
  <si>
    <t>Anforderung an die Planung</t>
  </si>
  <si>
    <t>Brandschutz</t>
  </si>
  <si>
    <t>Brandschutz + Großküchensanierung</t>
  </si>
  <si>
    <t>Großküchensanierung</t>
  </si>
  <si>
    <t>mindestens 4 Leistungsphasen aus 2-8, aber min. Lph8</t>
  </si>
  <si>
    <t xml:space="preserve">sonstige
</t>
  </si>
  <si>
    <t>öffentlicher Auftraggeber</t>
  </si>
  <si>
    <t>Anlagengruppen</t>
  </si>
  <si>
    <t xml:space="preserve">bis 150.000 €
</t>
  </si>
  <si>
    <t xml:space="preserve">über 150.000 €
</t>
  </si>
  <si>
    <t>über 300.000 €</t>
  </si>
  <si>
    <t>Anlagengruppe 1 und 4</t>
  </si>
  <si>
    <t xml:space="preserve">eine Anlagengruppe aus 1 und 4
</t>
  </si>
  <si>
    <t>Ingenieure in der Planung der Technischen Ausstattung</t>
  </si>
  <si>
    <t>Planungsleistungen Technische Ausrüstung</t>
  </si>
  <si>
    <t>öffentlicher Auftraggeber Sonderbau JVA</t>
  </si>
  <si>
    <t>Technische Ausrüstung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</si>
</sst>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.0"/>
    <numFmt numFmtId="165" formatCode="#,##0_ ;\-#,##0\ "/>
  </numFmts>
  <fonts count="35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Arial Narrow"/>
      <family val="2"/>
    </font>
    <font>
      <b/>
      <sz val="11"/>
      <name val="Arial"/>
      <family val="2"/>
    </font>
    <font>
      <sz val="11"/>
      <name val="Arial Narrow"/>
      <family val="2"/>
    </font>
    <font>
      <sz val="11"/>
      <color theme="1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1"/>
      <color theme="0" tint="-4.9989318521683403E-2"/>
      <name val="Arial"/>
      <family val="2"/>
    </font>
    <font>
      <sz val="7"/>
      <name val="Arial Narrow"/>
      <family val="2"/>
    </font>
    <font>
      <b/>
      <sz val="10"/>
      <name val="Arial"/>
      <family val="2"/>
    </font>
    <font>
      <b/>
      <sz val="8"/>
      <name val="Arial Narrow"/>
      <family val="2"/>
    </font>
    <font>
      <b/>
      <sz val="7"/>
      <name val="Arial Narrow"/>
      <family val="2"/>
    </font>
    <font>
      <b/>
      <sz val="10"/>
      <name val="Arial Narrow"/>
      <family val="2"/>
    </font>
    <font>
      <b/>
      <sz val="12"/>
      <color rgb="FFFF0000"/>
      <name val="Arial"/>
      <family val="2"/>
    </font>
    <font>
      <b/>
      <sz val="12"/>
      <name val="Arial Narrow"/>
      <family val="2"/>
    </font>
    <font>
      <sz val="10"/>
      <name val="Arial Narrow"/>
      <family val="2"/>
    </font>
    <font>
      <b/>
      <sz val="14"/>
      <name val="Arial"/>
      <family val="2"/>
    </font>
    <font>
      <b/>
      <sz val="16"/>
      <name val="Arial Narrow"/>
      <family val="2"/>
    </font>
    <font>
      <b/>
      <sz val="16"/>
      <name val="Arial"/>
      <family val="2"/>
    </font>
    <font>
      <sz val="11"/>
      <color theme="1"/>
      <name val="Arial "/>
    </font>
    <font>
      <b/>
      <sz val="11"/>
      <name val="Arial "/>
    </font>
    <font>
      <sz val="11"/>
      <name val="Arial "/>
    </font>
    <font>
      <b/>
      <sz val="11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color rgb="FFF49BFB"/>
      <name val="Arial"/>
      <family val="2"/>
    </font>
    <font>
      <sz val="10"/>
      <color rgb="FFF49BFB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rgb="FFD1F3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49BFB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2" fillId="0" borderId="0"/>
    <xf numFmtId="0" fontId="5" fillId="0" borderId="0"/>
    <xf numFmtId="0" fontId="1" fillId="0" borderId="0"/>
  </cellStyleXfs>
  <cellXfs count="183">
    <xf numFmtId="0" fontId="0" fillId="0" borderId="0" xfId="0"/>
    <xf numFmtId="0" fontId="2" fillId="0" borderId="0" xfId="2" applyFont="1"/>
    <xf numFmtId="0" fontId="3" fillId="0" borderId="0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 wrapText="1"/>
    </xf>
    <xf numFmtId="164" fontId="6" fillId="2" borderId="2" xfId="1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3" fontId="10" fillId="3" borderId="5" xfId="0" applyNumberFormat="1" applyFont="1" applyFill="1" applyBorder="1" applyAlignment="1">
      <alignment horizontal="center" vertical="top" wrapText="1"/>
    </xf>
    <xf numFmtId="0" fontId="10" fillId="3" borderId="5" xfId="0" applyNumberFormat="1" applyFont="1" applyFill="1" applyBorder="1" applyAlignment="1">
      <alignment wrapText="1"/>
    </xf>
    <xf numFmtId="0" fontId="7" fillId="0" borderId="5" xfId="0" applyFont="1" applyBorder="1" applyAlignment="1">
      <alignment horizontal="center" vertical="top" wrapText="1"/>
    </xf>
    <xf numFmtId="165" fontId="7" fillId="0" borderId="5" xfId="1" applyNumberFormat="1" applyFont="1" applyBorder="1" applyAlignment="1">
      <alignment vertical="top" wrapText="1"/>
    </xf>
    <xf numFmtId="165" fontId="7" fillId="0" borderId="6" xfId="1" applyNumberFormat="1" applyFont="1" applyBorder="1" applyAlignment="1">
      <alignment vertical="top" wrapText="1"/>
    </xf>
    <xf numFmtId="0" fontId="4" fillId="0" borderId="4" xfId="0" applyFont="1" applyBorder="1"/>
    <xf numFmtId="0" fontId="9" fillId="0" borderId="4" xfId="0" applyFont="1" applyBorder="1" applyAlignment="1">
      <alignment wrapText="1"/>
    </xf>
    <xf numFmtId="1" fontId="7" fillId="0" borderId="5" xfId="1" applyNumberFormat="1" applyFont="1" applyFill="1" applyBorder="1" applyAlignment="1">
      <alignment horizontal="center" wrapText="1"/>
    </xf>
    <xf numFmtId="165" fontId="7" fillId="0" borderId="5" xfId="1" applyNumberFormat="1" applyFont="1" applyFill="1" applyBorder="1" applyAlignment="1">
      <alignment vertical="top" wrapText="1"/>
    </xf>
    <xf numFmtId="3" fontId="10" fillId="0" borderId="5" xfId="0" applyNumberFormat="1" applyFont="1" applyFill="1" applyBorder="1" applyAlignment="1">
      <alignment horizontal="center" vertical="top" wrapText="1"/>
    </xf>
    <xf numFmtId="0" fontId="10" fillId="0" borderId="5" xfId="0" applyNumberFormat="1" applyFont="1" applyFill="1" applyBorder="1" applyAlignment="1">
      <alignment wrapText="1"/>
    </xf>
    <xf numFmtId="0" fontId="7" fillId="0" borderId="5" xfId="0" applyFont="1" applyFill="1" applyBorder="1" applyAlignment="1">
      <alignment horizontal="center" vertical="top" wrapText="1"/>
    </xf>
    <xf numFmtId="44" fontId="4" fillId="4" borderId="5" xfId="1" applyFont="1" applyFill="1" applyBorder="1" applyAlignment="1" applyProtection="1">
      <alignment horizontal="center" vertical="top" wrapText="1"/>
      <protection locked="0"/>
    </xf>
    <xf numFmtId="0" fontId="11" fillId="0" borderId="7" xfId="2" applyFont="1" applyBorder="1"/>
    <xf numFmtId="44" fontId="4" fillId="2" borderId="5" xfId="1" applyFont="1" applyFill="1" applyBorder="1" applyAlignment="1">
      <alignment horizontal="center" wrapText="1"/>
    </xf>
    <xf numFmtId="3" fontId="10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wrapText="1"/>
    </xf>
    <xf numFmtId="0" fontId="4" fillId="2" borderId="4" xfId="0" applyFont="1" applyFill="1" applyBorder="1" applyAlignment="1">
      <alignment horizontal="left" vertical="center" wrapText="1"/>
    </xf>
    <xf numFmtId="164" fontId="6" fillId="2" borderId="5" xfId="1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4" borderId="5" xfId="1" applyNumberFormat="1" applyFont="1" applyFill="1" applyBorder="1" applyAlignment="1" applyProtection="1">
      <alignment horizontal="right" vertical="top" wrapText="1"/>
      <protection locked="0"/>
    </xf>
    <xf numFmtId="0" fontId="2" fillId="0" borderId="0" xfId="2" applyBorder="1"/>
    <xf numFmtId="0" fontId="2" fillId="0" borderId="0" xfId="2" applyAlignment="1">
      <alignment horizontal="center" vertical="center" wrapText="1"/>
    </xf>
    <xf numFmtId="0" fontId="2" fillId="0" borderId="0" xfId="2"/>
    <xf numFmtId="0" fontId="2" fillId="5" borderId="7" xfId="2" applyFill="1" applyBorder="1"/>
    <xf numFmtId="0" fontId="9" fillId="5" borderId="0" xfId="0" applyFont="1" applyFill="1" applyBorder="1" applyAlignment="1">
      <alignment wrapText="1"/>
    </xf>
    <xf numFmtId="0" fontId="9" fillId="5" borderId="0" xfId="3" applyFont="1" applyFill="1" applyBorder="1" applyAlignment="1" applyProtection="1">
      <alignment horizontal="center" wrapText="1"/>
    </xf>
    <xf numFmtId="0" fontId="15" fillId="3" borderId="0" xfId="0" applyFont="1" applyFill="1" applyBorder="1" applyAlignment="1">
      <alignment horizontal="right" wrapText="1"/>
    </xf>
    <xf numFmtId="0" fontId="9" fillId="3" borderId="13" xfId="0" applyFont="1" applyFill="1" applyBorder="1" applyAlignment="1">
      <alignment horizontal="right" wrapText="1"/>
    </xf>
    <xf numFmtId="0" fontId="5" fillId="0" borderId="0" xfId="3"/>
    <xf numFmtId="0" fontId="2" fillId="0" borderId="0" xfId="2" applyBorder="1" applyAlignment="1">
      <alignment horizontal="center"/>
    </xf>
    <xf numFmtId="0" fontId="5" fillId="0" borderId="0" xfId="3" applyBorder="1" applyAlignment="1">
      <alignment horizontal="center"/>
    </xf>
    <xf numFmtId="0" fontId="2" fillId="0" borderId="0" xfId="2" applyFont="1" applyBorder="1"/>
    <xf numFmtId="0" fontId="4" fillId="4" borderId="17" xfId="3" applyFont="1" applyFill="1" applyBorder="1" applyAlignment="1" applyProtection="1">
      <alignment horizontal="center" wrapText="1"/>
      <protection locked="0"/>
    </xf>
    <xf numFmtId="0" fontId="4" fillId="4" borderId="18" xfId="3" applyFont="1" applyFill="1" applyBorder="1" applyAlignment="1" applyProtection="1">
      <alignment horizontal="center" wrapText="1"/>
      <protection locked="0"/>
    </xf>
    <xf numFmtId="14" fontId="11" fillId="4" borderId="21" xfId="2" applyNumberFormat="1" applyFont="1" applyFill="1" applyBorder="1" applyAlignment="1" applyProtection="1">
      <alignment horizontal="center"/>
      <protection locked="0"/>
    </xf>
    <xf numFmtId="14" fontId="4" fillId="4" borderId="21" xfId="2" applyNumberFormat="1" applyFont="1" applyFill="1" applyBorder="1" applyAlignment="1" applyProtection="1">
      <alignment horizontal="center"/>
      <protection locked="0"/>
    </xf>
    <xf numFmtId="14" fontId="4" fillId="4" borderId="22" xfId="2" applyNumberFormat="1" applyFont="1" applyFill="1" applyBorder="1" applyAlignment="1" applyProtection="1">
      <alignment horizontal="center"/>
      <protection locked="0"/>
    </xf>
    <xf numFmtId="14" fontId="4" fillId="4" borderId="23" xfId="2" applyNumberFormat="1" applyFont="1" applyFill="1" applyBorder="1" applyAlignment="1" applyProtection="1">
      <alignment horizontal="center"/>
      <protection locked="0"/>
    </xf>
    <xf numFmtId="0" fontId="5" fillId="0" borderId="0" xfId="3" applyBorder="1"/>
    <xf numFmtId="0" fontId="9" fillId="3" borderId="24" xfId="0" applyFont="1" applyFill="1" applyBorder="1" applyAlignment="1">
      <alignment wrapText="1"/>
    </xf>
    <xf numFmtId="0" fontId="16" fillId="3" borderId="25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/>
    </xf>
    <xf numFmtId="0" fontId="9" fillId="3" borderId="26" xfId="0" applyNumberFormat="1" applyFont="1" applyFill="1" applyBorder="1" applyAlignment="1">
      <alignment horizontal="center" wrapText="1"/>
    </xf>
    <xf numFmtId="0" fontId="5" fillId="3" borderId="27" xfId="3" applyFont="1" applyFill="1" applyBorder="1"/>
    <xf numFmtId="0" fontId="5" fillId="3" borderId="22" xfId="3" applyFont="1" applyFill="1" applyBorder="1"/>
    <xf numFmtId="0" fontId="5" fillId="3" borderId="23" xfId="3" applyFont="1" applyFill="1" applyBorder="1"/>
    <xf numFmtId="0" fontId="5" fillId="2" borderId="28" xfId="3" applyFill="1" applyBorder="1" applyAlignment="1">
      <alignment wrapText="1"/>
    </xf>
    <xf numFmtId="0" fontId="17" fillId="3" borderId="2" xfId="3" applyFont="1" applyFill="1" applyBorder="1" applyAlignment="1">
      <alignment wrapText="1"/>
    </xf>
    <xf numFmtId="0" fontId="18" fillId="3" borderId="2" xfId="3" applyFont="1" applyFill="1" applyBorder="1" applyAlignment="1">
      <alignment wrapText="1"/>
    </xf>
    <xf numFmtId="0" fontId="19" fillId="3" borderId="3" xfId="3" applyFont="1" applyFill="1" applyBorder="1" applyAlignment="1">
      <alignment wrapText="1"/>
    </xf>
    <xf numFmtId="0" fontId="17" fillId="0" borderId="4" xfId="0" applyFont="1" applyFill="1" applyBorder="1" applyAlignment="1">
      <alignment wrapText="1"/>
    </xf>
    <xf numFmtId="0" fontId="17" fillId="0" borderId="5" xfId="0" applyFont="1" applyFill="1" applyBorder="1"/>
    <xf numFmtId="0" fontId="17" fillId="0" borderId="29" xfId="0" applyFont="1" applyFill="1" applyBorder="1"/>
    <xf numFmtId="0" fontId="5" fillId="0" borderId="31" xfId="3" applyFill="1" applyBorder="1" applyAlignment="1">
      <alignment vertical="center"/>
    </xf>
    <xf numFmtId="0" fontId="5" fillId="0" borderId="22" xfId="3" applyFill="1" applyBorder="1" applyAlignment="1">
      <alignment vertical="center"/>
    </xf>
    <xf numFmtId="0" fontId="5" fillId="0" borderId="23" xfId="3" applyFill="1" applyBorder="1" applyAlignment="1">
      <alignment vertical="center"/>
    </xf>
    <xf numFmtId="0" fontId="5" fillId="0" borderId="30" xfId="3" applyFill="1" applyBorder="1" applyAlignment="1">
      <alignment vertical="center"/>
    </xf>
    <xf numFmtId="0" fontId="5" fillId="0" borderId="5" xfId="3" applyFill="1" applyBorder="1" applyAlignment="1">
      <alignment vertical="center"/>
    </xf>
    <xf numFmtId="0" fontId="17" fillId="0" borderId="5" xfId="3" applyFont="1" applyFill="1" applyBorder="1"/>
    <xf numFmtId="0" fontId="20" fillId="0" borderId="5" xfId="3" applyFont="1" applyFill="1" applyBorder="1" applyAlignment="1">
      <alignment wrapText="1"/>
    </xf>
    <xf numFmtId="0" fontId="17" fillId="0" borderId="6" xfId="3" applyFont="1" applyFill="1" applyBorder="1" applyAlignment="1">
      <alignment wrapText="1"/>
    </xf>
    <xf numFmtId="0" fontId="17" fillId="0" borderId="6" xfId="3" applyFont="1" applyFill="1" applyBorder="1"/>
    <xf numFmtId="0" fontId="5" fillId="0" borderId="0" xfId="3" applyFill="1"/>
    <xf numFmtId="0" fontId="17" fillId="0" borderId="30" xfId="3" applyFont="1" applyFill="1" applyBorder="1"/>
    <xf numFmtId="0" fontId="5" fillId="0" borderId="31" xfId="3" applyFill="1" applyBorder="1" applyAlignment="1">
      <alignment vertical="center" wrapText="1"/>
    </xf>
    <xf numFmtId="0" fontId="5" fillId="0" borderId="22" xfId="3" applyFill="1" applyBorder="1" applyAlignment="1">
      <alignment vertical="center" wrapText="1"/>
    </xf>
    <xf numFmtId="0" fontId="5" fillId="0" borderId="23" xfId="3" applyFill="1" applyBorder="1" applyAlignment="1">
      <alignment vertical="center" wrapText="1"/>
    </xf>
    <xf numFmtId="0" fontId="3" fillId="2" borderId="24" xfId="0" applyFont="1" applyFill="1" applyBorder="1" applyAlignment="1">
      <alignment wrapText="1"/>
    </xf>
    <xf numFmtId="0" fontId="22" fillId="2" borderId="41" xfId="0" applyFont="1" applyFill="1" applyBorder="1" applyAlignment="1">
      <alignment wrapText="1"/>
    </xf>
    <xf numFmtId="0" fontId="23" fillId="0" borderId="0" xfId="0" applyNumberFormat="1" applyFont="1" applyFill="1" applyBorder="1" applyAlignment="1">
      <alignment wrapText="1"/>
    </xf>
    <xf numFmtId="0" fontId="5" fillId="0" borderId="0" xfId="3" applyFill="1" applyBorder="1"/>
    <xf numFmtId="0" fontId="24" fillId="7" borderId="45" xfId="3" applyFont="1" applyFill="1" applyBorder="1"/>
    <xf numFmtId="2" fontId="25" fillId="2" borderId="46" xfId="0" applyNumberFormat="1" applyFont="1" applyFill="1" applyBorder="1"/>
    <xf numFmtId="2" fontId="3" fillId="2" borderId="46" xfId="0" applyNumberFormat="1" applyFont="1" applyFill="1" applyBorder="1"/>
    <xf numFmtId="0" fontId="0" fillId="0" borderId="0" xfId="0" applyNumberFormat="1"/>
    <xf numFmtId="2" fontId="26" fillId="2" borderId="48" xfId="0" applyNumberFormat="1" applyFont="1" applyFill="1" applyBorder="1"/>
    <xf numFmtId="0" fontId="23" fillId="0" borderId="0" xfId="0" applyFont="1" applyAlignment="1">
      <alignment horizontal="left" vertical="top" indent="5"/>
    </xf>
    <xf numFmtId="0" fontId="2" fillId="0" borderId="0" xfId="0" applyFont="1" applyAlignment="1">
      <alignment vertical="top"/>
    </xf>
    <xf numFmtId="0" fontId="5" fillId="0" borderId="0" xfId="2" applyFont="1" applyBorder="1" applyAlignment="1">
      <alignment vertical="center"/>
    </xf>
    <xf numFmtId="0" fontId="2" fillId="0" borderId="0" xfId="2" applyFont="1" applyBorder="1" applyAlignment="1">
      <alignment vertical="center" wrapText="1"/>
    </xf>
    <xf numFmtId="0" fontId="2" fillId="0" borderId="0" xfId="2" applyBorder="1" applyAlignment="1">
      <alignment vertical="center"/>
    </xf>
    <xf numFmtId="0" fontId="2" fillId="0" borderId="0" xfId="2" applyFont="1" applyBorder="1" applyAlignment="1">
      <alignment vertical="center"/>
    </xf>
    <xf numFmtId="0" fontId="2" fillId="0" borderId="0" xfId="2" applyBorder="1" applyAlignment="1">
      <alignment vertical="center" wrapText="1"/>
    </xf>
    <xf numFmtId="0" fontId="10" fillId="2" borderId="5" xfId="0" applyFont="1" applyFill="1" applyBorder="1" applyAlignment="1">
      <alignment horizontal="center" wrapText="1"/>
    </xf>
    <xf numFmtId="0" fontId="27" fillId="0" borderId="5" xfId="2" applyFont="1" applyBorder="1"/>
    <xf numFmtId="165" fontId="28" fillId="0" borderId="5" xfId="1" applyNumberFormat="1" applyFont="1" applyBorder="1" applyAlignment="1">
      <alignment vertical="top" wrapText="1"/>
    </xf>
    <xf numFmtId="0" fontId="29" fillId="2" borderId="5" xfId="1" applyNumberFormat="1" applyFont="1" applyFill="1" applyBorder="1" applyAlignment="1">
      <alignment horizontal="right" wrapText="1"/>
    </xf>
    <xf numFmtId="3" fontId="29" fillId="2" borderId="5" xfId="0" applyNumberFormat="1" applyFont="1" applyFill="1" applyBorder="1" applyAlignment="1">
      <alignment horizontal="center" wrapText="1"/>
    </xf>
    <xf numFmtId="2" fontId="28" fillId="2" borderId="5" xfId="0" applyNumberFormat="1" applyFont="1" applyFill="1" applyBorder="1" applyAlignment="1">
      <alignment wrapText="1"/>
    </xf>
    <xf numFmtId="0" fontId="9" fillId="5" borderId="10" xfId="0" applyFont="1" applyFill="1" applyBorder="1" applyAlignment="1" applyProtection="1">
      <alignment wrapText="1"/>
    </xf>
    <xf numFmtId="0" fontId="9" fillId="5" borderId="11" xfId="0" applyFont="1" applyFill="1" applyBorder="1" applyAlignment="1" applyProtection="1">
      <alignment wrapText="1"/>
    </xf>
    <xf numFmtId="0" fontId="9" fillId="8" borderId="13" xfId="3" applyFont="1" applyFill="1" applyBorder="1" applyAlignment="1" applyProtection="1">
      <alignment horizontal="center" vertical="center" wrapText="1"/>
    </xf>
    <xf numFmtId="0" fontId="9" fillId="9" borderId="0" xfId="3" applyFont="1" applyFill="1" applyBorder="1" applyAlignment="1" applyProtection="1">
      <alignment horizontal="center" wrapText="1"/>
    </xf>
    <xf numFmtId="0" fontId="9" fillId="9" borderId="0" xfId="3" applyFont="1" applyFill="1" applyBorder="1" applyAlignment="1" applyProtection="1">
      <alignment horizontal="center" vertical="center" wrapText="1"/>
    </xf>
    <xf numFmtId="14" fontId="14" fillId="9" borderId="11" xfId="2" applyNumberFormat="1" applyFont="1" applyFill="1" applyBorder="1" applyAlignment="1">
      <alignment horizontal="center"/>
    </xf>
    <xf numFmtId="14" fontId="14" fillId="9" borderId="12" xfId="2" applyNumberFormat="1" applyFont="1" applyFill="1" applyBorder="1" applyAlignment="1">
      <alignment horizontal="center"/>
    </xf>
    <xf numFmtId="0" fontId="17" fillId="9" borderId="4" xfId="0" applyFont="1" applyFill="1" applyBorder="1" applyAlignment="1">
      <alignment wrapText="1"/>
    </xf>
    <xf numFmtId="0" fontId="17" fillId="9" borderId="5" xfId="0" applyFont="1" applyFill="1" applyBorder="1"/>
    <xf numFmtId="0" fontId="5" fillId="9" borderId="5" xfId="0" applyFont="1" applyFill="1" applyBorder="1" applyAlignment="1">
      <alignment vertical="top" wrapText="1"/>
    </xf>
    <xf numFmtId="0" fontId="17" fillId="9" borderId="35" xfId="0" applyFont="1" applyFill="1" applyBorder="1"/>
    <xf numFmtId="0" fontId="17" fillId="9" borderId="8" xfId="0" applyFont="1" applyFill="1" applyBorder="1"/>
    <xf numFmtId="0" fontId="5" fillId="9" borderId="8" xfId="0" applyFont="1" applyFill="1" applyBorder="1" applyAlignment="1">
      <alignment vertical="top" wrapText="1"/>
    </xf>
    <xf numFmtId="0" fontId="9" fillId="9" borderId="4" xfId="0" applyFont="1" applyFill="1" applyBorder="1" applyAlignment="1">
      <alignment wrapText="1"/>
    </xf>
    <xf numFmtId="3" fontId="10" fillId="9" borderId="5" xfId="0" applyNumberFormat="1" applyFont="1" applyFill="1" applyBorder="1" applyAlignment="1">
      <alignment horizontal="center" vertical="top" wrapText="1"/>
    </xf>
    <xf numFmtId="0" fontId="10" fillId="9" borderId="5" xfId="0" applyNumberFormat="1" applyFont="1" applyFill="1" applyBorder="1" applyAlignment="1">
      <alignment wrapText="1"/>
    </xf>
    <xf numFmtId="0" fontId="17" fillId="9" borderId="29" xfId="0" applyFont="1" applyFill="1" applyBorder="1"/>
    <xf numFmtId="0" fontId="17" fillId="9" borderId="36" xfId="0" applyFont="1" applyFill="1" applyBorder="1"/>
    <xf numFmtId="0" fontId="9" fillId="9" borderId="5" xfId="0" applyFont="1" applyFill="1" applyBorder="1"/>
    <xf numFmtId="0" fontId="34" fillId="8" borderId="5" xfId="0" applyFont="1" applyFill="1" applyBorder="1" applyAlignment="1">
      <alignment vertical="top" wrapText="1"/>
    </xf>
    <xf numFmtId="0" fontId="34" fillId="8" borderId="0" xfId="0" applyFont="1" applyFill="1" applyBorder="1" applyAlignment="1">
      <alignment wrapText="1"/>
    </xf>
    <xf numFmtId="0" fontId="29" fillId="2" borderId="5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vertical="top" wrapText="1"/>
    </xf>
    <xf numFmtId="0" fontId="11" fillId="0" borderId="29" xfId="2" applyFont="1" applyBorder="1" applyAlignment="1">
      <alignment horizontal="center"/>
    </xf>
    <xf numFmtId="0" fontId="11" fillId="0" borderId="20" xfId="2" applyFont="1" applyBorder="1" applyAlignment="1">
      <alignment horizontal="center"/>
    </xf>
    <xf numFmtId="0" fontId="11" fillId="0" borderId="30" xfId="2" applyFont="1" applyBorder="1" applyAlignment="1">
      <alignment horizontal="center"/>
    </xf>
    <xf numFmtId="0" fontId="5" fillId="2" borderId="5" xfId="3" applyFill="1" applyBorder="1" applyAlignment="1">
      <alignment horizontal="center" vertical="center"/>
    </xf>
    <xf numFmtId="0" fontId="9" fillId="0" borderId="19" xfId="0" applyFont="1" applyFill="1" applyBorder="1" applyAlignment="1">
      <alignment horizontal="right" wrapText="1"/>
    </xf>
    <xf numFmtId="0" fontId="9" fillId="0" borderId="20" xfId="0" applyFont="1" applyFill="1" applyBorder="1" applyAlignment="1">
      <alignment horizontal="right" wrapText="1"/>
    </xf>
    <xf numFmtId="0" fontId="5" fillId="2" borderId="30" xfId="3" applyFill="1" applyBorder="1" applyAlignment="1">
      <alignment horizontal="center" vertical="center"/>
    </xf>
    <xf numFmtId="0" fontId="9" fillId="5" borderId="7" xfId="0" applyFont="1" applyFill="1" applyBorder="1" applyAlignment="1" applyProtection="1">
      <alignment horizontal="right" vertical="center" wrapText="1"/>
    </xf>
    <xf numFmtId="0" fontId="9" fillId="5" borderId="0" xfId="0" applyFont="1" applyFill="1" applyBorder="1" applyAlignment="1" applyProtection="1">
      <alignment horizontal="right" vertical="center" wrapText="1"/>
    </xf>
    <xf numFmtId="0" fontId="9" fillId="9" borderId="0" xfId="0" applyFont="1" applyFill="1" applyBorder="1" applyAlignment="1" applyProtection="1">
      <alignment horizontal="left" vertical="center" wrapText="1"/>
    </xf>
    <xf numFmtId="0" fontId="30" fillId="9" borderId="0" xfId="0" applyFont="1" applyFill="1" applyBorder="1" applyAlignment="1" applyProtection="1">
      <alignment horizontal="left" vertical="center" wrapText="1"/>
    </xf>
    <xf numFmtId="2" fontId="25" fillId="2" borderId="47" xfId="0" applyNumberFormat="1" applyFont="1" applyFill="1" applyBorder="1" applyAlignment="1">
      <alignment horizontal="center"/>
    </xf>
    <xf numFmtId="2" fontId="25" fillId="2" borderId="48" xfId="0" applyNumberFormat="1" applyFont="1" applyFill="1" applyBorder="1" applyAlignment="1">
      <alignment horizontal="center"/>
    </xf>
    <xf numFmtId="0" fontId="5" fillId="6" borderId="21" xfId="3" applyFill="1" applyBorder="1" applyAlignment="1" applyProtection="1">
      <alignment horizontal="center" vertical="center" wrapText="1"/>
      <protection locked="0"/>
    </xf>
    <xf numFmtId="0" fontId="5" fillId="6" borderId="37" xfId="3" applyFill="1" applyBorder="1" applyAlignment="1" applyProtection="1">
      <alignment horizontal="center" vertical="center" wrapText="1"/>
      <protection locked="0"/>
    </xf>
    <xf numFmtId="0" fontId="5" fillId="6" borderId="22" xfId="3" applyFill="1" applyBorder="1" applyAlignment="1" applyProtection="1">
      <alignment horizontal="center" vertical="center" wrapText="1"/>
      <protection locked="0"/>
    </xf>
    <xf numFmtId="0" fontId="5" fillId="6" borderId="38" xfId="3" applyFill="1" applyBorder="1" applyAlignment="1" applyProtection="1">
      <alignment horizontal="center" vertical="center" wrapText="1"/>
      <protection locked="0"/>
    </xf>
    <xf numFmtId="0" fontId="5" fillId="6" borderId="23" xfId="3" applyFill="1" applyBorder="1" applyAlignment="1" applyProtection="1">
      <alignment horizontal="center" vertical="center" wrapText="1"/>
      <protection locked="0"/>
    </xf>
    <xf numFmtId="0" fontId="5" fillId="6" borderId="39" xfId="3" applyFill="1" applyBorder="1" applyAlignment="1" applyProtection="1">
      <alignment horizontal="center" vertical="center" wrapText="1"/>
      <protection locked="0"/>
    </xf>
    <xf numFmtId="0" fontId="5" fillId="2" borderId="8" xfId="3" applyFill="1" applyBorder="1" applyAlignment="1">
      <alignment horizontal="center" vertical="center"/>
    </xf>
    <xf numFmtId="0" fontId="17" fillId="2" borderId="5" xfId="3" applyFont="1" applyFill="1" applyBorder="1" applyAlignment="1">
      <alignment horizontal="center" vertical="center"/>
    </xf>
    <xf numFmtId="0" fontId="17" fillId="2" borderId="8" xfId="3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7" fillId="2" borderId="6" xfId="3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21" fillId="8" borderId="42" xfId="3" applyFont="1" applyFill="1" applyBorder="1" applyAlignment="1">
      <alignment horizontal="center" vertical="top" wrapText="1"/>
    </xf>
    <xf numFmtId="0" fontId="21" fillId="8" borderId="43" xfId="3" applyFont="1" applyFill="1" applyBorder="1" applyAlignment="1">
      <alignment horizontal="center" vertical="top" wrapText="1"/>
    </xf>
    <xf numFmtId="0" fontId="21" fillId="8" borderId="44" xfId="3" applyFont="1" applyFill="1" applyBorder="1" applyAlignment="1">
      <alignment horizontal="center" vertical="top" wrapText="1"/>
    </xf>
    <xf numFmtId="0" fontId="5" fillId="2" borderId="40" xfId="3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1" fillId="8" borderId="33" xfId="3" applyFont="1" applyFill="1" applyBorder="1" applyAlignment="1">
      <alignment horizontal="center" vertical="top" wrapText="1"/>
    </xf>
    <xf numFmtId="0" fontId="21" fillId="8" borderId="20" xfId="3" applyFont="1" applyFill="1" applyBorder="1" applyAlignment="1">
      <alignment horizontal="center" vertical="top" wrapText="1"/>
    </xf>
    <xf numFmtId="0" fontId="21" fillId="8" borderId="34" xfId="3" applyFont="1" applyFill="1" applyBorder="1" applyAlignment="1">
      <alignment horizontal="center" vertical="top" wrapText="1"/>
    </xf>
    <xf numFmtId="0" fontId="5" fillId="6" borderId="27" xfId="3" applyFill="1" applyBorder="1" applyAlignment="1" applyProtection="1">
      <alignment horizontal="center" vertical="center" wrapText="1"/>
      <protection locked="0"/>
    </xf>
    <xf numFmtId="0" fontId="5" fillId="6" borderId="31" xfId="3" applyFill="1" applyBorder="1" applyAlignment="1" applyProtection="1">
      <alignment horizontal="center" vertical="center" wrapText="1"/>
      <protection locked="0"/>
    </xf>
    <xf numFmtId="0" fontId="5" fillId="6" borderId="32" xfId="3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</xf>
    <xf numFmtId="0" fontId="12" fillId="5" borderId="12" xfId="0" applyFont="1" applyFill="1" applyBorder="1" applyAlignment="1" applyProtection="1">
      <alignment horizontal="center" wrapText="1"/>
    </xf>
    <xf numFmtId="0" fontId="9" fillId="3" borderId="0" xfId="0" applyFont="1" applyFill="1" applyBorder="1" applyAlignment="1">
      <alignment horizontal="right" wrapText="1"/>
    </xf>
    <xf numFmtId="0" fontId="9" fillId="3" borderId="13" xfId="0" applyFont="1" applyFill="1" applyBorder="1" applyAlignment="1">
      <alignment horizontal="right" wrapText="1"/>
    </xf>
    <xf numFmtId="0" fontId="33" fillId="8" borderId="0" xfId="0" applyFont="1" applyFill="1" applyBorder="1" applyAlignment="1">
      <alignment horizontal="right" wrapText="1"/>
    </xf>
    <xf numFmtId="0" fontId="33" fillId="8" borderId="13" xfId="0" applyFont="1" applyFill="1" applyBorder="1" applyAlignment="1">
      <alignment horizontal="right" wrapText="1"/>
    </xf>
    <xf numFmtId="0" fontId="9" fillId="9" borderId="19" xfId="0" applyFont="1" applyFill="1" applyBorder="1" applyAlignment="1">
      <alignment horizontal="right" wrapText="1"/>
    </xf>
    <xf numFmtId="0" fontId="9" fillId="9" borderId="20" xfId="0" applyFont="1" applyFill="1" applyBorder="1" applyAlignment="1">
      <alignment horizontal="right" wrapText="1"/>
    </xf>
    <xf numFmtId="0" fontId="9" fillId="5" borderId="7" xfId="0" applyFont="1" applyFill="1" applyBorder="1" applyAlignment="1" applyProtection="1">
      <alignment horizontal="right" wrapText="1"/>
    </xf>
    <xf numFmtId="0" fontId="9" fillId="5" borderId="0" xfId="0" applyFont="1" applyFill="1" applyBorder="1" applyAlignment="1" applyProtection="1">
      <alignment horizontal="right" wrapText="1"/>
    </xf>
    <xf numFmtId="0" fontId="15" fillId="3" borderId="0" xfId="0" applyFont="1" applyFill="1" applyBorder="1" applyAlignment="1">
      <alignment horizontal="right" wrapText="1"/>
    </xf>
    <xf numFmtId="0" fontId="15" fillId="3" borderId="13" xfId="0" applyFont="1" applyFill="1" applyBorder="1" applyAlignment="1">
      <alignment horizontal="right" wrapText="1"/>
    </xf>
    <xf numFmtId="0" fontId="9" fillId="5" borderId="7" xfId="0" applyFont="1" applyFill="1" applyBorder="1" applyAlignment="1" applyProtection="1">
      <alignment horizontal="center" wrapText="1"/>
    </xf>
    <xf numFmtId="0" fontId="9" fillId="5" borderId="0" xfId="0" applyFont="1" applyFill="1" applyBorder="1" applyAlignment="1" applyProtection="1">
      <alignment horizontal="center" wrapText="1"/>
    </xf>
    <xf numFmtId="0" fontId="9" fillId="0" borderId="14" xfId="0" applyFont="1" applyFill="1" applyBorder="1" applyAlignment="1">
      <alignment horizontal="right" wrapText="1"/>
    </xf>
    <xf numFmtId="0" fontId="9" fillId="0" borderId="15" xfId="0" applyFont="1" applyFill="1" applyBorder="1" applyAlignment="1">
      <alignment horizontal="right" wrapText="1"/>
    </xf>
    <xf numFmtId="0" fontId="9" fillId="0" borderId="16" xfId="0" applyFont="1" applyFill="1" applyBorder="1" applyAlignment="1">
      <alignment horizontal="right" wrapText="1"/>
    </xf>
    <xf numFmtId="0" fontId="9" fillId="5" borderId="0" xfId="0" applyFont="1" applyFill="1" applyBorder="1" applyAlignment="1" applyProtection="1">
      <alignment horizontal="left" vertical="center" wrapText="1"/>
    </xf>
    <xf numFmtId="0" fontId="12" fillId="9" borderId="10" xfId="0" applyFont="1" applyFill="1" applyBorder="1" applyAlignment="1">
      <alignment horizontal="left" vertical="center" wrapText="1"/>
    </xf>
    <xf numFmtId="0" fontId="12" fillId="9" borderId="11" xfId="0" applyFont="1" applyFill="1" applyBorder="1" applyAlignment="1">
      <alignment horizontal="left" vertical="center" wrapText="1"/>
    </xf>
    <xf numFmtId="0" fontId="9" fillId="5" borderId="0" xfId="0" applyFont="1" applyFill="1" applyBorder="1" applyAlignment="1">
      <alignment horizontal="center" wrapText="1"/>
    </xf>
  </cellXfs>
  <cellStyles count="5">
    <cellStyle name="Standard" xfId="0" builtinId="0"/>
    <cellStyle name="Standard 2" xfId="3" xr:uid="{5F7CE47B-8EBC-4CB5-BEA2-1792878EC638}"/>
    <cellStyle name="Standard 3" xfId="2" xr:uid="{3D65F407-9E9E-4215-A98F-A95DE7204164}"/>
    <cellStyle name="Standard 3 2" xfId="4" xr:uid="{3F43AB4C-9802-4B07-8842-1316F0AD0583}"/>
    <cellStyle name="Währung" xfId="1" builtinId="4"/>
  </cellStyles>
  <dxfs count="11"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FFCCFF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CCFFCC"/>
        </patternFill>
      </fill>
    </dxf>
    <dxf>
      <fill>
        <patternFill>
          <fgColor auto="1"/>
          <bgColor rgb="FFCCFFCC"/>
        </patternFill>
      </fill>
    </dxf>
    <dxf>
      <font>
        <color auto="1"/>
      </font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49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42E50-ED86-457D-AA5E-932698AC3480}">
  <sheetPr codeName="Tabelle1"/>
  <dimension ref="A1:M67"/>
  <sheetViews>
    <sheetView tabSelected="1" zoomScale="85" zoomScaleNormal="85" zoomScaleSheetLayoutView="57" zoomScalePageLayoutView="80" workbookViewId="0">
      <selection activeCell="C27" sqref="C27"/>
    </sheetView>
  </sheetViews>
  <sheetFormatPr baseColWidth="10" defaultColWidth="11.42578125" defaultRowHeight="12.75"/>
  <cols>
    <col min="1" max="1" width="53" style="35" customWidth="1"/>
    <col min="2" max="2" width="14.5703125" style="35" customWidth="1"/>
    <col min="3" max="3" width="45.5703125" style="35" customWidth="1"/>
    <col min="4" max="4" width="14.140625" style="33" customWidth="1"/>
    <col min="5" max="6" width="34.28515625" style="35" customWidth="1"/>
    <col min="7" max="7" width="34.28515625" style="33" customWidth="1" collapsed="1"/>
    <col min="8" max="11" width="15.85546875" style="35" customWidth="1"/>
    <col min="12" max="12" width="15.85546875" customWidth="1"/>
    <col min="13" max="13" width="15.85546875" style="35" customWidth="1"/>
    <col min="14" max="16384" width="11.42578125" style="35"/>
  </cols>
  <sheetData>
    <row r="1" spans="1:12" s="1" customFormat="1" ht="28.5" customHeight="1">
      <c r="A1" s="124" t="s">
        <v>0</v>
      </c>
      <c r="B1" s="124"/>
      <c r="C1" s="124"/>
      <c r="D1" s="124"/>
      <c r="E1" s="124"/>
      <c r="L1"/>
    </row>
    <row r="2" spans="1:12" s="1" customFormat="1" ht="18.75" customHeight="1" thickBot="1">
      <c r="A2" s="2"/>
      <c r="B2" s="2"/>
      <c r="C2" s="2"/>
      <c r="D2" s="2"/>
      <c r="E2" s="2"/>
      <c r="L2"/>
    </row>
    <row r="3" spans="1:12" customFormat="1" ht="54" customHeight="1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5" t="s">
        <v>6</v>
      </c>
      <c r="G3" s="8" t="s">
        <v>7</v>
      </c>
    </row>
    <row r="4" spans="1:12" customFormat="1" ht="16.5">
      <c r="A4" s="115" t="s">
        <v>64</v>
      </c>
      <c r="B4" s="120">
        <v>20</v>
      </c>
      <c r="C4" s="9">
        <v>0</v>
      </c>
      <c r="D4" s="10">
        <v>0</v>
      </c>
      <c r="E4" s="11"/>
      <c r="F4" s="12"/>
      <c r="G4" s="13"/>
    </row>
    <row r="5" spans="1:12" customFormat="1" ht="16.5">
      <c r="A5" s="14"/>
      <c r="B5" s="12"/>
      <c r="C5" s="116">
        <v>300000</v>
      </c>
      <c r="D5" s="117">
        <v>2</v>
      </c>
      <c r="E5" s="11"/>
      <c r="F5" s="12"/>
      <c r="G5" s="13"/>
    </row>
    <row r="6" spans="1:12" customFormat="1" ht="16.5" customHeight="1">
      <c r="A6" s="15"/>
      <c r="B6" s="16"/>
      <c r="C6" s="116">
        <v>450000</v>
      </c>
      <c r="D6" s="117">
        <v>4</v>
      </c>
      <c r="E6" s="11"/>
      <c r="F6" s="12"/>
      <c r="G6" s="13"/>
    </row>
    <row r="7" spans="1:12" customFormat="1" ht="16.5">
      <c r="A7" s="14"/>
      <c r="B7" s="12"/>
      <c r="C7" s="116">
        <v>600000</v>
      </c>
      <c r="D7" s="117">
        <v>6</v>
      </c>
      <c r="E7" s="11"/>
      <c r="F7" s="17"/>
      <c r="G7" s="13"/>
    </row>
    <row r="8" spans="1:12" customFormat="1" ht="16.5">
      <c r="A8" s="14"/>
      <c r="B8" s="12"/>
      <c r="C8" s="18"/>
      <c r="D8" s="19"/>
      <c r="E8" s="20"/>
      <c r="F8" s="17"/>
      <c r="G8" s="13"/>
    </row>
    <row r="9" spans="1:12" customFormat="1" ht="16.5">
      <c r="A9" s="14"/>
      <c r="B9" s="12"/>
      <c r="C9" s="18"/>
      <c r="D9" s="117">
        <v>2023</v>
      </c>
      <c r="E9" s="21">
        <v>600000</v>
      </c>
      <c r="F9" s="17"/>
      <c r="G9" s="13"/>
    </row>
    <row r="10" spans="1:12" customFormat="1" ht="16.5">
      <c r="A10" s="14"/>
      <c r="B10" s="12"/>
      <c r="C10" s="18"/>
      <c r="D10" s="117">
        <v>2024</v>
      </c>
      <c r="E10" s="21">
        <v>600000</v>
      </c>
      <c r="F10" s="17"/>
      <c r="G10" s="13"/>
    </row>
    <row r="11" spans="1:12" customFormat="1" ht="16.5">
      <c r="A11" s="14"/>
      <c r="B11" s="12"/>
      <c r="C11" s="18" t="s">
        <v>8</v>
      </c>
      <c r="D11" s="117">
        <v>2025</v>
      </c>
      <c r="E11" s="21">
        <v>600000</v>
      </c>
      <c r="F11" s="17"/>
      <c r="G11" s="13"/>
    </row>
    <row r="12" spans="1:12" customFormat="1" ht="22.5" customHeight="1">
      <c r="A12" s="22"/>
      <c r="B12" s="12"/>
      <c r="C12" s="96" t="s">
        <v>9</v>
      </c>
      <c r="D12" s="96"/>
      <c r="E12" s="23">
        <f>(E9+E10+E11)/3</f>
        <v>600000</v>
      </c>
      <c r="F12" s="24">
        <f>VLOOKUP(E12,C4:D7,2,TRUE)</f>
        <v>6</v>
      </c>
      <c r="G12" s="25">
        <f>F12*B4</f>
        <v>120</v>
      </c>
    </row>
    <row r="13" spans="1:12" customFormat="1" ht="22.5" customHeight="1">
      <c r="A13" s="125"/>
      <c r="B13" s="126"/>
      <c r="C13" s="126"/>
      <c r="D13" s="126"/>
      <c r="E13" s="126"/>
      <c r="F13" s="126"/>
      <c r="G13" s="127"/>
    </row>
    <row r="14" spans="1:12" customFormat="1" ht="54" customHeight="1">
      <c r="A14" s="26" t="s">
        <v>10</v>
      </c>
      <c r="B14" s="27" t="s">
        <v>2</v>
      </c>
      <c r="C14" s="28" t="s">
        <v>3</v>
      </c>
      <c r="D14" s="29" t="s">
        <v>4</v>
      </c>
      <c r="E14" s="30" t="s">
        <v>5</v>
      </c>
      <c r="F14" s="28" t="s">
        <v>6</v>
      </c>
      <c r="G14" s="31" t="s">
        <v>7</v>
      </c>
    </row>
    <row r="15" spans="1:12" customFormat="1" ht="30.75">
      <c r="A15" s="115" t="s">
        <v>63</v>
      </c>
      <c r="B15" s="120">
        <v>20</v>
      </c>
      <c r="C15" s="9">
        <v>0</v>
      </c>
      <c r="D15" s="10">
        <v>0</v>
      </c>
      <c r="E15" s="11"/>
      <c r="F15" s="12"/>
      <c r="G15" s="13"/>
    </row>
    <row r="16" spans="1:12" customFormat="1" ht="16.5">
      <c r="A16" s="14"/>
      <c r="B16" s="12"/>
      <c r="C16" s="116">
        <v>3</v>
      </c>
      <c r="D16" s="117">
        <v>2</v>
      </c>
      <c r="E16" s="11"/>
      <c r="F16" s="12"/>
      <c r="G16" s="13"/>
    </row>
    <row r="17" spans="1:7" customFormat="1" ht="16.5" customHeight="1">
      <c r="A17" s="15"/>
      <c r="B17" s="16"/>
      <c r="C17" s="116">
        <v>5</v>
      </c>
      <c r="D17" s="117">
        <v>4</v>
      </c>
      <c r="E17" s="11"/>
      <c r="F17" s="12"/>
      <c r="G17" s="13"/>
    </row>
    <row r="18" spans="1:7" customFormat="1" ht="16.5">
      <c r="A18" s="14"/>
      <c r="B18" s="12"/>
      <c r="C18" s="116">
        <v>7</v>
      </c>
      <c r="D18" s="117">
        <v>6</v>
      </c>
      <c r="E18" s="11"/>
      <c r="F18" s="17"/>
      <c r="G18" s="13"/>
    </row>
    <row r="19" spans="1:7" customFormat="1" ht="16.5">
      <c r="A19" s="14"/>
      <c r="B19" s="12"/>
      <c r="C19" s="18"/>
      <c r="D19" s="19"/>
      <c r="E19" s="20"/>
      <c r="F19" s="17"/>
      <c r="G19" s="13"/>
    </row>
    <row r="20" spans="1:7" customFormat="1" ht="16.5">
      <c r="A20" s="14"/>
      <c r="B20" s="12"/>
      <c r="C20" s="18"/>
      <c r="D20" s="117">
        <v>2023</v>
      </c>
      <c r="E20" s="32">
        <v>7</v>
      </c>
      <c r="F20" s="17"/>
      <c r="G20" s="13"/>
    </row>
    <row r="21" spans="1:7" customFormat="1" ht="16.5">
      <c r="A21" s="14"/>
      <c r="B21" s="12"/>
      <c r="C21" s="18"/>
      <c r="D21" s="117">
        <v>2024</v>
      </c>
      <c r="E21" s="32">
        <v>7</v>
      </c>
      <c r="F21" s="17"/>
      <c r="G21" s="13"/>
    </row>
    <row r="22" spans="1:7" customFormat="1" ht="16.5" customHeight="1">
      <c r="A22" s="14"/>
      <c r="B22" s="12"/>
      <c r="C22" s="18"/>
      <c r="D22" s="117">
        <v>2025</v>
      </c>
      <c r="E22" s="32">
        <v>7</v>
      </c>
      <c r="F22" s="17"/>
      <c r="G22" s="13"/>
    </row>
    <row r="23" spans="1:7" customFormat="1" ht="19.5" customHeight="1">
      <c r="A23" s="97"/>
      <c r="B23" s="98"/>
      <c r="C23" s="123" t="s">
        <v>9</v>
      </c>
      <c r="D23" s="123"/>
      <c r="E23" s="99">
        <f>(E20+E21+E22)/3</f>
        <v>7</v>
      </c>
      <c r="F23" s="100">
        <f>VLOOKUP(E23,C15:D18,2,TRUE)</f>
        <v>6</v>
      </c>
      <c r="G23" s="101">
        <f>F23*B15</f>
        <v>120</v>
      </c>
    </row>
    <row r="27" spans="1:7">
      <c r="B27" s="89"/>
    </row>
    <row r="28" spans="1:7">
      <c r="B28" s="91"/>
    </row>
    <row r="29" spans="1:7">
      <c r="B29" s="91"/>
    </row>
    <row r="30" spans="1:7">
      <c r="B30" s="91"/>
    </row>
    <row r="31" spans="1:7">
      <c r="B31" s="89"/>
    </row>
    <row r="32" spans="1:7">
      <c r="B32" s="91"/>
    </row>
    <row r="33" spans="1:13">
      <c r="B33" s="91"/>
    </row>
    <row r="34" spans="1:13">
      <c r="B34" s="91"/>
    </row>
    <row r="35" spans="1:13">
      <c r="B35" s="89"/>
    </row>
    <row r="36" spans="1:13">
      <c r="B36" s="89"/>
    </row>
    <row r="37" spans="1:13" ht="12.75" customHeight="1">
      <c r="A37" s="33"/>
      <c r="B37" s="92"/>
      <c r="C37" s="92"/>
      <c r="E37" s="34"/>
      <c r="F37" s="34"/>
      <c r="J37" s="33"/>
      <c r="K37" s="33"/>
      <c r="M37" s="33"/>
    </row>
    <row r="38" spans="1:13" ht="12.75" customHeight="1">
      <c r="A38" s="33"/>
      <c r="B38" s="92"/>
      <c r="C38" s="92"/>
      <c r="E38" s="34"/>
      <c r="F38" s="34"/>
      <c r="J38" s="33"/>
      <c r="K38" s="33"/>
      <c r="M38" s="33"/>
    </row>
    <row r="39" spans="1:13" ht="12.75" customHeight="1">
      <c r="A39" s="33"/>
      <c r="B39" s="93"/>
      <c r="C39" s="94"/>
      <c r="E39" s="34"/>
      <c r="F39" s="34"/>
      <c r="G39" s="35"/>
      <c r="J39" s="33"/>
      <c r="K39" s="33"/>
      <c r="M39" s="33"/>
    </row>
    <row r="40" spans="1:13" ht="12.75" customHeight="1">
      <c r="A40" s="33"/>
      <c r="B40" s="93"/>
      <c r="C40" s="94"/>
      <c r="E40" s="34"/>
      <c r="F40" s="34"/>
      <c r="G40" s="35"/>
      <c r="J40" s="33"/>
      <c r="K40" s="33"/>
      <c r="M40" s="33"/>
    </row>
    <row r="41" spans="1:13" ht="12.75" customHeight="1">
      <c r="A41" s="33"/>
      <c r="B41" s="93"/>
      <c r="C41" s="94"/>
      <c r="E41" s="34"/>
      <c r="F41" s="34"/>
      <c r="G41" s="35"/>
      <c r="J41" s="33"/>
      <c r="K41" s="33"/>
      <c r="M41" s="33"/>
    </row>
    <row r="42" spans="1:13" ht="12.75" customHeight="1">
      <c r="A42" s="33"/>
      <c r="B42" s="95"/>
      <c r="C42" s="92"/>
      <c r="E42" s="34"/>
      <c r="F42" s="34"/>
      <c r="G42" s="35"/>
      <c r="J42" s="33"/>
      <c r="K42" s="33"/>
      <c r="M42" s="33"/>
    </row>
    <row r="43" spans="1:13" ht="12.75" customHeight="1">
      <c r="A43" s="33"/>
      <c r="B43" s="91"/>
      <c r="C43" s="91"/>
      <c r="E43" s="34"/>
      <c r="F43" s="34"/>
      <c r="G43" s="35"/>
      <c r="J43" s="33"/>
      <c r="K43" s="33"/>
      <c r="M43" s="33"/>
    </row>
    <row r="44" spans="1:13" ht="12.75" customHeight="1">
      <c r="A44" s="33"/>
      <c r="B44" s="91"/>
      <c r="C44" s="91"/>
      <c r="E44" s="34"/>
      <c r="F44" s="34"/>
      <c r="G44" s="35"/>
      <c r="J44" s="33"/>
      <c r="K44" s="33"/>
      <c r="M44" s="33"/>
    </row>
    <row r="45" spans="1:13" ht="12.75" customHeight="1">
      <c r="A45" s="33"/>
      <c r="B45" s="91"/>
      <c r="C45" s="91"/>
      <c r="E45" s="34"/>
      <c r="F45" s="34"/>
      <c r="G45" s="35"/>
      <c r="J45" s="33"/>
      <c r="K45" s="33"/>
      <c r="M45" s="33"/>
    </row>
    <row r="46" spans="1:13" ht="12.75" customHeight="1">
      <c r="A46" s="33"/>
      <c r="B46" s="91"/>
      <c r="C46" s="91"/>
      <c r="G46" s="35"/>
      <c r="J46" s="33"/>
      <c r="K46" s="33"/>
      <c r="M46" s="33"/>
    </row>
    <row r="47" spans="1:13" ht="12.75" customHeight="1">
      <c r="A47" s="33"/>
      <c r="B47" s="91"/>
      <c r="C47" s="91"/>
      <c r="G47" s="35"/>
      <c r="J47" s="33"/>
      <c r="K47" s="33"/>
      <c r="M47" s="33"/>
    </row>
    <row r="48" spans="1:13" ht="12.75" customHeight="1">
      <c r="A48" s="33"/>
      <c r="G48" s="35"/>
      <c r="J48" s="33"/>
      <c r="K48" s="33"/>
      <c r="M48" s="33"/>
    </row>
    <row r="49" spans="1:13" ht="12.75" customHeight="1">
      <c r="A49" s="33"/>
      <c r="B49" s="90"/>
      <c r="C49" s="1"/>
      <c r="G49" s="35"/>
      <c r="J49" s="33"/>
      <c r="K49" s="33"/>
      <c r="M49" s="33"/>
    </row>
    <row r="50" spans="1:13" ht="12.75" customHeight="1">
      <c r="A50" s="33"/>
      <c r="B50" s="1"/>
      <c r="G50" s="35"/>
      <c r="J50" s="33"/>
      <c r="K50" s="33"/>
      <c r="M50" s="33"/>
    </row>
    <row r="51" spans="1:13" ht="12.75" customHeight="1">
      <c r="A51" s="33"/>
      <c r="B51" s="1"/>
      <c r="G51" s="35"/>
      <c r="J51" s="33"/>
      <c r="K51" s="33"/>
      <c r="M51" s="33"/>
    </row>
    <row r="52" spans="1:13" ht="12.75" customHeight="1">
      <c r="A52" s="33"/>
      <c r="B52" s="1"/>
      <c r="G52" s="35"/>
      <c r="J52" s="33"/>
      <c r="K52" s="33"/>
      <c r="M52" s="33"/>
    </row>
    <row r="53" spans="1:13" ht="12.75" customHeight="1">
      <c r="A53" s="33"/>
      <c r="B53" s="1"/>
      <c r="G53" s="35"/>
      <c r="J53" s="33"/>
      <c r="K53" s="33"/>
      <c r="M53" s="33"/>
    </row>
    <row r="54" spans="1:13" ht="12.75" customHeight="1">
      <c r="A54" s="33"/>
      <c r="B54" s="1"/>
      <c r="G54" s="35"/>
      <c r="J54" s="33"/>
      <c r="K54" s="33"/>
      <c r="M54" s="33"/>
    </row>
    <row r="55" spans="1:13" ht="12.75" customHeight="1">
      <c r="A55" s="33"/>
      <c r="B55" s="1"/>
      <c r="G55" s="35"/>
      <c r="J55" s="33"/>
      <c r="K55" s="33"/>
      <c r="M55" s="33"/>
    </row>
    <row r="56" spans="1:13" ht="13.5" customHeight="1">
      <c r="A56" s="33"/>
      <c r="G56" s="35"/>
      <c r="J56" s="33"/>
      <c r="K56" s="33"/>
      <c r="M56" s="33"/>
    </row>
    <row r="57" spans="1:13" ht="13.5" customHeight="1">
      <c r="A57" s="33"/>
      <c r="G57" s="35"/>
      <c r="J57" s="33"/>
      <c r="K57" s="33"/>
      <c r="M57" s="33"/>
    </row>
    <row r="58" spans="1:13" ht="12.75" customHeight="1">
      <c r="G58" s="35"/>
    </row>
    <row r="59" spans="1:13" ht="12.75" customHeight="1">
      <c r="B59" s="90"/>
      <c r="D59" s="35"/>
      <c r="G59" s="35"/>
    </row>
    <row r="61" spans="1:13">
      <c r="B61" s="1"/>
    </row>
    <row r="63" spans="1:13">
      <c r="B63" s="90"/>
      <c r="D63" s="35"/>
      <c r="G63" s="35"/>
    </row>
    <row r="64" spans="1:13">
      <c r="B64" s="90"/>
      <c r="D64" s="35"/>
      <c r="G64" s="35"/>
    </row>
    <row r="65" spans="2:7">
      <c r="B65" s="90"/>
      <c r="D65" s="35"/>
      <c r="G65" s="35"/>
    </row>
    <row r="66" spans="2:7">
      <c r="B66" s="90"/>
      <c r="D66" s="35"/>
      <c r="G66" s="35"/>
    </row>
    <row r="67" spans="2:7">
      <c r="B67" s="90"/>
      <c r="D67" s="35"/>
      <c r="G67" s="35"/>
    </row>
  </sheetData>
  <sheetProtection selectLockedCells="1"/>
  <mergeCells count="3">
    <mergeCell ref="C23:D23"/>
    <mergeCell ref="A1:E1"/>
    <mergeCell ref="A13:G13"/>
  </mergeCells>
  <conditionalFormatting sqref="E9:E11">
    <cfRule type="colorScale" priority="2">
      <colorScale>
        <cfvo type="num" val="0"/>
        <cfvo type="num" val="999999999999999"/>
        <color rgb="FFCCFFCC"/>
        <color rgb="FFCCFFCC"/>
      </colorScale>
    </cfRule>
  </conditionalFormatting>
  <conditionalFormatting sqref="E20:E22">
    <cfRule type="colorScale" priority="1">
      <colorScale>
        <cfvo type="num" val="0"/>
        <cfvo type="num" val="99999999"/>
        <color rgb="FFCCFFCC"/>
        <color rgb="FFCCFFCC"/>
      </colorScale>
    </cfRule>
  </conditionalFormatting>
  <pageMargins left="0.19685039370078741" right="0" top="0.31496062992125984" bottom="0.15748031496062992" header="0.27559055118110237" footer="0.15748031496062992"/>
  <pageSetup paperSize="9" scale="45" fitToHeight="2" orientation="landscape" horizontalDpi="90" verticalDpi="90" r:id="rId1"/>
  <headerFooter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3DC60-3809-432F-A8B7-6E5CB0E3F129}">
  <sheetPr codeName="Tabelle2"/>
  <dimension ref="A1:M113"/>
  <sheetViews>
    <sheetView zoomScaleNormal="100" zoomScaleSheetLayoutView="57" zoomScalePageLayoutView="80" workbookViewId="0">
      <selection activeCell="I51" sqref="I51"/>
    </sheetView>
  </sheetViews>
  <sheetFormatPr baseColWidth="10" defaultColWidth="11.42578125" defaultRowHeight="12.75"/>
  <cols>
    <col min="1" max="1" width="33.42578125" style="35" customWidth="1"/>
    <col min="2" max="2" width="8.28515625" style="35" customWidth="1"/>
    <col min="3" max="3" width="45.5703125" style="35" customWidth="1"/>
    <col min="4" max="4" width="14.140625" style="33" customWidth="1"/>
    <col min="5" max="6" width="34.28515625" style="35" customWidth="1"/>
    <col min="7" max="7" width="34.28515625" style="33" customWidth="1" collapsed="1"/>
    <col min="8" max="11" width="15.85546875" style="35" customWidth="1"/>
    <col min="12" max="12" width="15.85546875" customWidth="1"/>
    <col min="13" max="13" width="15.85546875" style="35" customWidth="1"/>
    <col min="14" max="16384" width="11.42578125" style="35"/>
  </cols>
  <sheetData>
    <row r="1" spans="1:13" s="1" customFormat="1" ht="28.5" customHeight="1" thickBot="1">
      <c r="A1" s="124" t="s">
        <v>0</v>
      </c>
      <c r="B1" s="124"/>
      <c r="C1" s="124"/>
      <c r="D1" s="124"/>
      <c r="E1" s="124"/>
      <c r="L1"/>
    </row>
    <row r="2" spans="1:13" ht="32.25" customHeight="1">
      <c r="A2" s="180" t="s">
        <v>11</v>
      </c>
      <c r="B2" s="181"/>
      <c r="C2" s="181"/>
      <c r="D2" s="181"/>
      <c r="E2" s="107">
        <f>(EDATE(G2,-36)+2)</f>
        <v>45133</v>
      </c>
      <c r="F2" s="107" t="s">
        <v>12</v>
      </c>
      <c r="G2" s="108">
        <v>46227</v>
      </c>
      <c r="J2" s="33"/>
      <c r="K2" s="33"/>
      <c r="M2" s="33"/>
    </row>
    <row r="3" spans="1:13" ht="15.75" customHeight="1">
      <c r="A3" s="36"/>
      <c r="B3" s="37"/>
      <c r="C3" s="182" t="s">
        <v>13</v>
      </c>
      <c r="D3" s="182"/>
      <c r="E3" s="182"/>
      <c r="F3" s="164"/>
      <c r="G3" s="165"/>
      <c r="J3" s="33"/>
      <c r="K3" s="33"/>
      <c r="M3" s="33"/>
    </row>
    <row r="4" spans="1:13" ht="27.75" customHeight="1">
      <c r="A4" s="170" t="s">
        <v>14</v>
      </c>
      <c r="B4" s="171"/>
      <c r="C4" s="171"/>
      <c r="D4" s="171"/>
      <c r="E4" s="105" t="s">
        <v>15</v>
      </c>
      <c r="F4" s="39" t="s">
        <v>16</v>
      </c>
      <c r="G4" s="40"/>
      <c r="J4" s="33"/>
      <c r="K4" s="33"/>
      <c r="M4" s="33"/>
    </row>
    <row r="5" spans="1:13" ht="41.25" customHeight="1" thickBot="1">
      <c r="A5" s="132" t="s">
        <v>17</v>
      </c>
      <c r="B5" s="133"/>
      <c r="C5" s="133"/>
      <c r="D5" s="133"/>
      <c r="E5" s="106" t="s">
        <v>66</v>
      </c>
      <c r="F5" s="39" t="s">
        <v>16</v>
      </c>
      <c r="G5" s="40"/>
      <c r="J5" s="33"/>
      <c r="K5" s="33"/>
      <c r="M5" s="33"/>
    </row>
    <row r="6" spans="1:13" ht="24.75" customHeight="1">
      <c r="A6" s="102"/>
      <c r="B6" s="103"/>
      <c r="C6" s="162" t="s">
        <v>18</v>
      </c>
      <c r="D6" s="162"/>
      <c r="E6" s="163"/>
      <c r="F6" s="164"/>
      <c r="G6" s="165"/>
      <c r="H6" s="1"/>
      <c r="I6" s="41"/>
      <c r="J6" s="33"/>
      <c r="K6" s="42"/>
      <c r="M6" s="42"/>
    </row>
    <row r="7" spans="1:13" ht="39" customHeight="1">
      <c r="A7" s="132" t="s">
        <v>18</v>
      </c>
      <c r="B7" s="133"/>
      <c r="C7" s="179" t="s">
        <v>36</v>
      </c>
      <c r="D7" s="179"/>
      <c r="E7" s="104" t="s">
        <v>56</v>
      </c>
      <c r="F7" s="166" t="b">
        <f>IF(E26=E7,TRUE,(IF(F26=E7,TRUE,(IF(G26=E7,TRUE,FALSE)))))</f>
        <v>0</v>
      </c>
      <c r="G7" s="167"/>
      <c r="H7" s="1"/>
      <c r="I7" s="41"/>
      <c r="J7" s="33"/>
      <c r="K7" s="42"/>
      <c r="M7" s="42"/>
    </row>
    <row r="8" spans="1:13" ht="39" customHeight="1">
      <c r="A8" s="132" t="s">
        <v>18</v>
      </c>
      <c r="B8" s="133"/>
      <c r="C8" s="134" t="str">
        <f>A26</f>
        <v>Anforderung an die Planung</v>
      </c>
      <c r="D8" s="135"/>
      <c r="E8" s="104" t="str">
        <f>C28</f>
        <v>Großküchensanierung</v>
      </c>
      <c r="F8" s="166" t="e">
        <f>IF(#REF!=E8,TRUE,(IF(#REF!=E8,TRUE,(IF(#REF!=E8,TRUE,FALSE)))))</f>
        <v>#REF!</v>
      </c>
      <c r="G8" s="167"/>
      <c r="H8" s="1"/>
      <c r="I8" s="41"/>
      <c r="J8" s="33"/>
      <c r="K8" s="42"/>
      <c r="M8" s="42"/>
    </row>
    <row r="9" spans="1:13" ht="39" customHeight="1">
      <c r="A9" s="132" t="s">
        <v>18</v>
      </c>
      <c r="B9" s="133"/>
      <c r="C9" s="134" t="str">
        <f>A36</f>
        <v>Anlagengruppen</v>
      </c>
      <c r="D9" s="135"/>
      <c r="E9" s="104" t="str">
        <f>C36</f>
        <v>Anlagengruppe 1 und 4</v>
      </c>
      <c r="F9" s="166" t="b">
        <f>IF(E40=E9,TRUE,(IF(F40=E9,TRUE,(IF(G40=E9,TRUE,FALSE)))))</f>
        <v>0</v>
      </c>
      <c r="G9" s="167"/>
      <c r="H9" s="1"/>
      <c r="I9" s="41"/>
      <c r="J9" s="33"/>
      <c r="K9" s="42"/>
      <c r="M9" s="42"/>
    </row>
    <row r="10" spans="1:13" s="1" customFormat="1" ht="18.75" customHeight="1">
      <c r="A10" s="170" t="s">
        <v>19</v>
      </c>
      <c r="B10" s="171"/>
      <c r="C10" s="171"/>
      <c r="D10" s="171"/>
      <c r="E10" s="38"/>
      <c r="F10" s="172"/>
      <c r="G10" s="173"/>
      <c r="I10" s="41"/>
      <c r="J10" s="43"/>
      <c r="K10" s="43"/>
      <c r="L10"/>
      <c r="M10" s="44"/>
    </row>
    <row r="11" spans="1:13" s="1" customFormat="1" ht="15.75" customHeight="1" thickBot="1">
      <c r="A11" s="174" t="s">
        <v>20</v>
      </c>
      <c r="B11" s="175"/>
      <c r="C11" s="175"/>
      <c r="D11" s="175"/>
      <c r="E11" s="175"/>
      <c r="F11" s="172"/>
      <c r="G11" s="173"/>
      <c r="I11" s="41"/>
      <c r="J11" s="43"/>
      <c r="K11" s="43"/>
      <c r="L11"/>
      <c r="M11" s="44"/>
    </row>
    <row r="12" spans="1:13" s="41" customFormat="1" ht="66.75" customHeight="1">
      <c r="A12" s="176" t="s">
        <v>21</v>
      </c>
      <c r="B12" s="177"/>
      <c r="C12" s="177"/>
      <c r="D12" s="178"/>
      <c r="E12" s="45" t="s">
        <v>22</v>
      </c>
      <c r="F12" s="45" t="s">
        <v>23</v>
      </c>
      <c r="G12" s="46" t="s">
        <v>24</v>
      </c>
      <c r="H12" s="1"/>
      <c r="J12" s="43"/>
      <c r="K12" s="43"/>
      <c r="L12"/>
      <c r="M12" s="44"/>
    </row>
    <row r="13" spans="1:13" s="41" customFormat="1" ht="29.25" customHeight="1">
      <c r="A13" s="129" t="s">
        <v>25</v>
      </c>
      <c r="B13" s="130"/>
      <c r="C13" s="130"/>
      <c r="D13" s="130"/>
      <c r="E13" s="47" t="s">
        <v>16</v>
      </c>
      <c r="F13" s="47" t="s">
        <v>16</v>
      </c>
      <c r="G13" s="47" t="s">
        <v>16</v>
      </c>
      <c r="H13" s="1"/>
      <c r="J13" s="43"/>
      <c r="K13" s="43"/>
      <c r="L13"/>
      <c r="M13" s="44"/>
    </row>
    <row r="14" spans="1:13" s="41" customFormat="1" ht="29.25" customHeight="1">
      <c r="A14" s="168" t="s">
        <v>26</v>
      </c>
      <c r="B14" s="169"/>
      <c r="C14" s="169"/>
      <c r="D14" s="169"/>
      <c r="E14" s="48"/>
      <c r="F14" s="49"/>
      <c r="G14" s="50"/>
      <c r="H14" s="1"/>
      <c r="J14" s="43"/>
      <c r="K14" s="43"/>
      <c r="L14"/>
      <c r="M14" s="44"/>
    </row>
    <row r="15" spans="1:13" s="41" customFormat="1" ht="28.5" customHeight="1">
      <c r="A15" s="168" t="s">
        <v>27</v>
      </c>
      <c r="B15" s="169"/>
      <c r="C15" s="169"/>
      <c r="D15" s="169"/>
      <c r="E15" s="48"/>
      <c r="F15" s="49"/>
      <c r="G15" s="50"/>
      <c r="H15" s="1"/>
      <c r="J15" s="43"/>
      <c r="K15" s="43"/>
      <c r="L15"/>
      <c r="M15" s="44"/>
    </row>
    <row r="16" spans="1:13" s="41" customFormat="1" ht="42" customHeight="1" thickBot="1">
      <c r="A16" s="129" t="s">
        <v>14</v>
      </c>
      <c r="B16" s="130"/>
      <c r="C16" s="130"/>
      <c r="D16" s="130"/>
      <c r="E16" s="47" t="s">
        <v>16</v>
      </c>
      <c r="F16" s="47" t="s">
        <v>16</v>
      </c>
      <c r="G16" s="47" t="s">
        <v>16</v>
      </c>
      <c r="H16" s="51"/>
      <c r="J16" s="43"/>
      <c r="K16" s="43"/>
      <c r="L16"/>
      <c r="M16" s="44"/>
    </row>
    <row r="17" spans="1:13" s="41" customFormat="1" ht="36" customHeight="1">
      <c r="A17" s="52" t="s">
        <v>28</v>
      </c>
      <c r="B17" s="53" t="s">
        <v>2</v>
      </c>
      <c r="C17" s="54" t="s">
        <v>3</v>
      </c>
      <c r="D17" s="55" t="s">
        <v>29</v>
      </c>
      <c r="E17" s="56"/>
      <c r="F17" s="57"/>
      <c r="G17" s="58"/>
      <c r="H17" s="59" t="s">
        <v>30</v>
      </c>
      <c r="I17" s="59" t="s">
        <v>31</v>
      </c>
      <c r="J17" s="59" t="s">
        <v>32</v>
      </c>
      <c r="K17" s="60" t="s">
        <v>33</v>
      </c>
      <c r="L17" s="61" t="s">
        <v>34</v>
      </c>
      <c r="M17" s="62" t="s">
        <v>35</v>
      </c>
    </row>
    <row r="18" spans="1:13" s="41" customFormat="1">
      <c r="A18" s="109" t="s">
        <v>36</v>
      </c>
      <c r="B18" s="110">
        <v>15</v>
      </c>
      <c r="C18" s="111" t="s">
        <v>65</v>
      </c>
      <c r="D18" s="118">
        <v>6</v>
      </c>
      <c r="E18" s="159" t="s">
        <v>65</v>
      </c>
      <c r="F18" s="138" t="s">
        <v>65</v>
      </c>
      <c r="G18" s="159" t="s">
        <v>65</v>
      </c>
      <c r="H18" s="131">
        <f>VLOOKUP(E18,C18:D20,2,0)</f>
        <v>6</v>
      </c>
      <c r="I18" s="128">
        <f>VLOOKUP(F18,C18:D20,2,0)</f>
        <v>6</v>
      </c>
      <c r="J18" s="128">
        <f>VLOOKUP(G18,C18:D20,2,0)</f>
        <v>6</v>
      </c>
      <c r="K18" s="145">
        <f>SUM(H18:J20)</f>
        <v>18</v>
      </c>
      <c r="L18" s="145">
        <f>K18/COUNT(H18:J20)</f>
        <v>6</v>
      </c>
      <c r="M18" s="149">
        <f>L18*B18</f>
        <v>90</v>
      </c>
    </row>
    <row r="19" spans="1:13" s="41" customFormat="1" ht="12.75" customHeight="1">
      <c r="A19" s="109"/>
      <c r="B19" s="110"/>
      <c r="C19" s="111" t="s">
        <v>38</v>
      </c>
      <c r="D19" s="118">
        <v>3</v>
      </c>
      <c r="E19" s="160"/>
      <c r="F19" s="138"/>
      <c r="G19" s="160"/>
      <c r="H19" s="131"/>
      <c r="I19" s="128"/>
      <c r="J19" s="128"/>
      <c r="K19" s="145"/>
      <c r="L19" s="145"/>
      <c r="M19" s="149"/>
    </row>
    <row r="20" spans="1:13" s="41" customFormat="1" ht="12.75" customHeight="1">
      <c r="A20" s="109" t="s">
        <v>8</v>
      </c>
      <c r="B20" s="110" t="s">
        <v>8</v>
      </c>
      <c r="C20" s="111" t="s">
        <v>39</v>
      </c>
      <c r="D20" s="118">
        <v>0</v>
      </c>
      <c r="E20" s="161"/>
      <c r="F20" s="138"/>
      <c r="G20" s="161"/>
      <c r="H20" s="131"/>
      <c r="I20" s="128"/>
      <c r="J20" s="128"/>
      <c r="K20" s="145"/>
      <c r="L20" s="147"/>
      <c r="M20" s="155"/>
    </row>
    <row r="21" spans="1:13" s="41" customFormat="1" ht="12.75" customHeight="1">
      <c r="A21" s="63" t="s">
        <v>8</v>
      </c>
      <c r="B21" s="64" t="s">
        <v>8</v>
      </c>
      <c r="C21" s="121" t="s">
        <v>37</v>
      </c>
      <c r="D21" s="65" t="s">
        <v>8</v>
      </c>
      <c r="E21" s="66"/>
      <c r="F21" s="67"/>
      <c r="G21" s="68"/>
      <c r="H21" s="69"/>
      <c r="I21" s="70"/>
      <c r="J21" s="70"/>
      <c r="K21" s="71"/>
      <c r="L21" s="72"/>
      <c r="M21" s="73"/>
    </row>
    <row r="22" spans="1:13" s="41" customFormat="1">
      <c r="A22" s="109" t="s">
        <v>40</v>
      </c>
      <c r="B22" s="110">
        <v>10</v>
      </c>
      <c r="C22" s="111" t="s">
        <v>41</v>
      </c>
      <c r="D22" s="118">
        <v>6</v>
      </c>
      <c r="E22" s="159" t="s">
        <v>41</v>
      </c>
      <c r="F22" s="140" t="s">
        <v>41</v>
      </c>
      <c r="G22" s="142" t="s">
        <v>41</v>
      </c>
      <c r="H22" s="131">
        <f>VLOOKUP(E22,C22:D24,2,0)</f>
        <v>6</v>
      </c>
      <c r="I22" s="128">
        <f>VLOOKUP(F22,C22:D24,2,0)</f>
        <v>6</v>
      </c>
      <c r="J22" s="128">
        <f>VLOOKUP(G22,C22:D24,2,0)</f>
        <v>6</v>
      </c>
      <c r="K22" s="145">
        <f>SUM(H22:J24)</f>
        <v>18</v>
      </c>
      <c r="L22" s="145">
        <f>K22/COUNT(H22:J24)</f>
        <v>6</v>
      </c>
      <c r="M22" s="149">
        <f>L22*B22</f>
        <v>60</v>
      </c>
    </row>
    <row r="23" spans="1:13" s="41" customFormat="1" ht="12.75" customHeight="1">
      <c r="A23" s="109" t="s">
        <v>8</v>
      </c>
      <c r="B23" s="110" t="s">
        <v>8</v>
      </c>
      <c r="C23" s="111" t="s">
        <v>49</v>
      </c>
      <c r="D23" s="118">
        <v>3</v>
      </c>
      <c r="E23" s="160"/>
      <c r="F23" s="140"/>
      <c r="G23" s="142"/>
      <c r="H23" s="131"/>
      <c r="I23" s="128"/>
      <c r="J23" s="128"/>
      <c r="K23" s="147"/>
      <c r="L23" s="147"/>
      <c r="M23" s="149"/>
    </row>
    <row r="24" spans="1:13" s="41" customFormat="1" ht="12.75" customHeight="1">
      <c r="A24" s="109" t="s">
        <v>8</v>
      </c>
      <c r="B24" s="110" t="s">
        <v>8</v>
      </c>
      <c r="C24" s="111" t="s">
        <v>39</v>
      </c>
      <c r="D24" s="118">
        <v>0</v>
      </c>
      <c r="E24" s="161"/>
      <c r="F24" s="140"/>
      <c r="G24" s="142"/>
      <c r="H24" s="131"/>
      <c r="I24" s="128"/>
      <c r="J24" s="128"/>
      <c r="K24" s="147"/>
      <c r="L24" s="147"/>
      <c r="M24" s="155"/>
    </row>
    <row r="25" spans="1:13" s="75" customFormat="1" ht="12.75" customHeight="1">
      <c r="A25" s="63" t="s">
        <v>8</v>
      </c>
      <c r="B25" s="64" t="s">
        <v>8</v>
      </c>
      <c r="C25" s="121" t="s">
        <v>37</v>
      </c>
      <c r="D25" s="65" t="s">
        <v>8</v>
      </c>
      <c r="E25" s="66"/>
      <c r="F25" s="67"/>
      <c r="G25" s="68"/>
      <c r="H25" s="69"/>
      <c r="I25" s="70"/>
      <c r="J25" s="70"/>
      <c r="K25" s="71"/>
      <c r="L25" s="71"/>
      <c r="M25" s="74"/>
    </row>
    <row r="26" spans="1:13" s="75" customFormat="1">
      <c r="A26" s="109" t="s">
        <v>50</v>
      </c>
      <c r="B26" s="110">
        <v>10</v>
      </c>
      <c r="C26" s="111" t="s">
        <v>52</v>
      </c>
      <c r="D26" s="118">
        <v>6</v>
      </c>
      <c r="E26" s="138" t="s">
        <v>52</v>
      </c>
      <c r="F26" s="140" t="s">
        <v>52</v>
      </c>
      <c r="G26" s="142" t="s">
        <v>52</v>
      </c>
      <c r="H26" s="131">
        <f>VLOOKUP(E26,C26:D29,2,0)</f>
        <v>6</v>
      </c>
      <c r="I26" s="128">
        <f>VLOOKUP(F26,C26:D29,2,0)</f>
        <v>6</v>
      </c>
      <c r="J26" s="128">
        <f>VLOOKUP(G26,C26:D29,2,0)</f>
        <v>6</v>
      </c>
      <c r="K26" s="145">
        <f>IF(E30="Bitte beachten Sie die Mindestbedingungen",0,(SUM(H26:J29)))</f>
        <v>18</v>
      </c>
      <c r="L26" s="145">
        <f>K26/COUNT(H26:J29)</f>
        <v>6</v>
      </c>
      <c r="M26" s="149">
        <f>L26*B26</f>
        <v>60</v>
      </c>
    </row>
    <row r="27" spans="1:13" s="75" customFormat="1">
      <c r="A27" s="109"/>
      <c r="B27" s="110"/>
      <c r="C27" s="111" t="s">
        <v>51</v>
      </c>
      <c r="D27" s="118">
        <v>3</v>
      </c>
      <c r="E27" s="138"/>
      <c r="F27" s="140"/>
      <c r="G27" s="142"/>
      <c r="H27" s="131"/>
      <c r="I27" s="128"/>
      <c r="J27" s="128"/>
      <c r="K27" s="145"/>
      <c r="L27" s="145"/>
      <c r="M27" s="149"/>
    </row>
    <row r="28" spans="1:13" s="75" customFormat="1" ht="12.75" customHeight="1">
      <c r="A28" s="109" t="s">
        <v>8</v>
      </c>
      <c r="B28" s="110" t="s">
        <v>8</v>
      </c>
      <c r="C28" s="111" t="s">
        <v>53</v>
      </c>
      <c r="D28" s="118">
        <v>3</v>
      </c>
      <c r="E28" s="138"/>
      <c r="F28" s="140"/>
      <c r="G28" s="142"/>
      <c r="H28" s="131"/>
      <c r="I28" s="128"/>
      <c r="J28" s="128"/>
      <c r="K28" s="145"/>
      <c r="L28" s="145"/>
      <c r="M28" s="149"/>
    </row>
    <row r="29" spans="1:13" s="41" customFormat="1" ht="12.75" customHeight="1">
      <c r="A29" s="109" t="s">
        <v>8</v>
      </c>
      <c r="B29" s="110" t="s">
        <v>8</v>
      </c>
      <c r="C29" s="111" t="s">
        <v>39</v>
      </c>
      <c r="D29" s="118">
        <v>0</v>
      </c>
      <c r="E29" s="138"/>
      <c r="F29" s="140"/>
      <c r="G29" s="142"/>
      <c r="H29" s="131"/>
      <c r="I29" s="128"/>
      <c r="J29" s="128"/>
      <c r="K29" s="145"/>
      <c r="L29" s="147"/>
      <c r="M29" s="155"/>
    </row>
    <row r="30" spans="1:13" s="41" customFormat="1" ht="32.25" customHeight="1">
      <c r="A30" s="63" t="s">
        <v>8</v>
      </c>
      <c r="B30" s="64" t="s">
        <v>8</v>
      </c>
      <c r="C30" s="121" t="s">
        <v>37</v>
      </c>
      <c r="D30" s="65" t="s">
        <v>8</v>
      </c>
      <c r="E30" s="156"/>
      <c r="F30" s="157"/>
      <c r="G30" s="158"/>
      <c r="H30" s="76"/>
      <c r="I30" s="71"/>
      <c r="J30" s="71"/>
      <c r="K30" s="71"/>
      <c r="L30" s="71"/>
      <c r="M30" s="74"/>
    </row>
    <row r="31" spans="1:13" s="41" customFormat="1">
      <c r="A31" s="109" t="s">
        <v>42</v>
      </c>
      <c r="B31" s="110">
        <v>10</v>
      </c>
      <c r="C31" s="111" t="s">
        <v>43</v>
      </c>
      <c r="D31" s="118">
        <v>6</v>
      </c>
      <c r="E31" s="138" t="s">
        <v>43</v>
      </c>
      <c r="F31" s="140" t="s">
        <v>43</v>
      </c>
      <c r="G31" s="142" t="s">
        <v>43</v>
      </c>
      <c r="H31" s="131">
        <f>VLOOKUP(E31,C31:D34,2,0)</f>
        <v>6</v>
      </c>
      <c r="I31" s="128">
        <f>VLOOKUP(F31,C31:D34,2,0)</f>
        <v>6</v>
      </c>
      <c r="J31" s="128">
        <f>VLOOKUP(G31,C31:D34,2,0)</f>
        <v>6</v>
      </c>
      <c r="K31" s="145">
        <f>SUM(H31:J34)</f>
        <v>18</v>
      </c>
      <c r="L31" s="145">
        <f>K31/COUNT(H31:J34)</f>
        <v>6</v>
      </c>
      <c r="M31" s="149">
        <f>L31*B31</f>
        <v>60</v>
      </c>
    </row>
    <row r="32" spans="1:13" s="41" customFormat="1" ht="26.25" customHeight="1">
      <c r="A32" s="109" t="s">
        <v>8</v>
      </c>
      <c r="B32" s="110" t="s">
        <v>8</v>
      </c>
      <c r="C32" s="111" t="s">
        <v>54</v>
      </c>
      <c r="D32" s="118">
        <v>4</v>
      </c>
      <c r="E32" s="138"/>
      <c r="F32" s="140"/>
      <c r="G32" s="142"/>
      <c r="H32" s="131"/>
      <c r="I32" s="128"/>
      <c r="J32" s="128"/>
      <c r="K32" s="147"/>
      <c r="L32" s="147"/>
      <c r="M32" s="149"/>
    </row>
    <row r="33" spans="1:13" s="41" customFormat="1" ht="26.25" customHeight="1">
      <c r="A33" s="109"/>
      <c r="B33" s="110"/>
      <c r="C33" s="111" t="s">
        <v>44</v>
      </c>
      <c r="D33" s="118">
        <v>2</v>
      </c>
      <c r="E33" s="138"/>
      <c r="F33" s="140"/>
      <c r="G33" s="142"/>
      <c r="H33" s="131"/>
      <c r="I33" s="128"/>
      <c r="J33" s="128"/>
      <c r="K33" s="147"/>
      <c r="L33" s="147"/>
      <c r="M33" s="149"/>
    </row>
    <row r="34" spans="1:13" s="41" customFormat="1" ht="12.75" customHeight="1">
      <c r="A34" s="109" t="s">
        <v>8</v>
      </c>
      <c r="B34" s="110" t="s">
        <v>8</v>
      </c>
      <c r="C34" s="111" t="s">
        <v>39</v>
      </c>
      <c r="D34" s="118">
        <v>0</v>
      </c>
      <c r="E34" s="138"/>
      <c r="F34" s="140"/>
      <c r="G34" s="142"/>
      <c r="H34" s="131"/>
      <c r="I34" s="128"/>
      <c r="J34" s="128"/>
      <c r="K34" s="147"/>
      <c r="L34" s="147"/>
      <c r="M34" s="155"/>
    </row>
    <row r="35" spans="1:13" s="41" customFormat="1" ht="12.75" customHeight="1">
      <c r="A35" s="63" t="s">
        <v>8</v>
      </c>
      <c r="B35" s="64" t="s">
        <v>8</v>
      </c>
      <c r="C35" s="121" t="s">
        <v>37</v>
      </c>
      <c r="D35" s="65" t="s">
        <v>8</v>
      </c>
      <c r="E35" s="77"/>
      <c r="F35" s="78"/>
      <c r="G35" s="79"/>
      <c r="H35" s="69"/>
      <c r="I35" s="70"/>
      <c r="J35" s="70"/>
      <c r="K35" s="71"/>
      <c r="L35" s="71"/>
      <c r="M35" s="74"/>
    </row>
    <row r="36" spans="1:13" s="41" customFormat="1" ht="26.25" customHeight="1">
      <c r="A36" s="109" t="s">
        <v>57</v>
      </c>
      <c r="B36" s="110">
        <v>10</v>
      </c>
      <c r="C36" s="111" t="s">
        <v>61</v>
      </c>
      <c r="D36" s="118">
        <v>6</v>
      </c>
      <c r="E36" s="138" t="s">
        <v>61</v>
      </c>
      <c r="F36" s="140" t="s">
        <v>61</v>
      </c>
      <c r="G36" s="142" t="s">
        <v>61</v>
      </c>
      <c r="H36" s="131">
        <f>VLOOKUP(E36,C36:D38,2,0)</f>
        <v>6</v>
      </c>
      <c r="I36" s="128">
        <f>VLOOKUP(F36,C36:D38,2,0)</f>
        <v>6</v>
      </c>
      <c r="J36" s="128">
        <f>VLOOKUP(G36,C36:D38,2,0)</f>
        <v>6</v>
      </c>
      <c r="K36" s="145">
        <f>SUM(H36:J38)</f>
        <v>18</v>
      </c>
      <c r="L36" s="145">
        <f>K36/COUNT(H36:J38)</f>
        <v>6</v>
      </c>
      <c r="M36" s="149">
        <f>L36*B36</f>
        <v>60</v>
      </c>
    </row>
    <row r="37" spans="1:13" s="41" customFormat="1" ht="12.75" customHeight="1">
      <c r="A37" s="109" t="s">
        <v>8</v>
      </c>
      <c r="B37" s="110" t="s">
        <v>8</v>
      </c>
      <c r="C37" s="111" t="s">
        <v>62</v>
      </c>
      <c r="D37" s="118">
        <v>3</v>
      </c>
      <c r="E37" s="138"/>
      <c r="F37" s="140"/>
      <c r="G37" s="142"/>
      <c r="H37" s="131"/>
      <c r="I37" s="128"/>
      <c r="J37" s="128"/>
      <c r="K37" s="147"/>
      <c r="L37" s="147"/>
      <c r="M37" s="149"/>
    </row>
    <row r="38" spans="1:13" s="41" customFormat="1" ht="12.75" customHeight="1">
      <c r="A38" s="109" t="s">
        <v>8</v>
      </c>
      <c r="B38" s="110" t="s">
        <v>8</v>
      </c>
      <c r="C38" s="111" t="s">
        <v>55</v>
      </c>
      <c r="D38" s="118">
        <v>0</v>
      </c>
      <c r="E38" s="138"/>
      <c r="F38" s="140"/>
      <c r="G38" s="142"/>
      <c r="H38" s="131"/>
      <c r="I38" s="128"/>
      <c r="J38" s="128"/>
      <c r="K38" s="147"/>
      <c r="L38" s="147"/>
      <c r="M38" s="155"/>
    </row>
    <row r="39" spans="1:13" s="41" customFormat="1" ht="12.75" customHeight="1">
      <c r="A39" s="63" t="s">
        <v>8</v>
      </c>
      <c r="B39" s="64" t="s">
        <v>8</v>
      </c>
      <c r="C39" s="121" t="s">
        <v>37</v>
      </c>
      <c r="D39" s="65" t="s">
        <v>8</v>
      </c>
      <c r="E39" s="77"/>
      <c r="F39" s="78"/>
      <c r="G39" s="79"/>
      <c r="H39" s="69"/>
      <c r="I39" s="70"/>
      <c r="J39" s="70"/>
      <c r="K39" s="71"/>
      <c r="L39" s="71"/>
      <c r="M39" s="74"/>
    </row>
    <row r="40" spans="1:13" s="41" customFormat="1" ht="24" customHeight="1">
      <c r="A40" s="109" t="s">
        <v>45</v>
      </c>
      <c r="B40" s="110">
        <v>5</v>
      </c>
      <c r="C40" s="111" t="s">
        <v>60</v>
      </c>
      <c r="D40" s="118">
        <v>6</v>
      </c>
      <c r="E40" s="138" t="s">
        <v>60</v>
      </c>
      <c r="F40" s="140" t="s">
        <v>60</v>
      </c>
      <c r="G40" s="142" t="s">
        <v>60</v>
      </c>
      <c r="H40" s="131">
        <f>VLOOKUP(E40,C40:D42,2,0)</f>
        <v>6</v>
      </c>
      <c r="I40" s="128">
        <f>VLOOKUP(F40,C40:D42,2,0)</f>
        <v>6</v>
      </c>
      <c r="J40" s="128">
        <f>VLOOKUP(G40,C40:D42,2,0)</f>
        <v>6</v>
      </c>
      <c r="K40" s="145">
        <f>IF(E43="Bitte beachten Sie die Mindestbedingungen",0,(SUM(H40:J42)))</f>
        <v>18</v>
      </c>
      <c r="L40" s="145">
        <f>K40/COUNT(H40:J42)</f>
        <v>6</v>
      </c>
      <c r="M40" s="149">
        <f>L40*B40</f>
        <v>30</v>
      </c>
    </row>
    <row r="41" spans="1:13" s="41" customFormat="1" ht="12.75" customHeight="1">
      <c r="A41" s="109" t="s">
        <v>8</v>
      </c>
      <c r="B41" s="110"/>
      <c r="C41" s="111" t="s">
        <v>59</v>
      </c>
      <c r="D41" s="118">
        <v>3</v>
      </c>
      <c r="E41" s="138"/>
      <c r="F41" s="140"/>
      <c r="G41" s="142"/>
      <c r="H41" s="131"/>
      <c r="I41" s="128"/>
      <c r="J41" s="128"/>
      <c r="K41" s="145"/>
      <c r="L41" s="147"/>
      <c r="M41" s="149"/>
    </row>
    <row r="42" spans="1:13" s="41" customFormat="1" ht="12.75" customHeight="1" thickBot="1">
      <c r="A42" s="112" t="s">
        <v>8</v>
      </c>
      <c r="B42" s="113" t="s">
        <v>8</v>
      </c>
      <c r="C42" s="114" t="s">
        <v>58</v>
      </c>
      <c r="D42" s="119">
        <v>0</v>
      </c>
      <c r="E42" s="139"/>
      <c r="F42" s="141"/>
      <c r="G42" s="143"/>
      <c r="H42" s="154"/>
      <c r="I42" s="144"/>
      <c r="J42" s="144"/>
      <c r="K42" s="146"/>
      <c r="L42" s="148"/>
      <c r="M42" s="150"/>
    </row>
    <row r="43" spans="1:13" s="41" customFormat="1" ht="32.25" customHeight="1" thickBot="1">
      <c r="A43" s="80" t="s">
        <v>46</v>
      </c>
      <c r="B43" s="81">
        <f>SUM(B18:B42)</f>
        <v>60</v>
      </c>
      <c r="C43" s="122" t="s">
        <v>37</v>
      </c>
      <c r="D43" s="82"/>
      <c r="E43" s="151"/>
      <c r="F43" s="152"/>
      <c r="G43" s="153"/>
      <c r="H43" s="83"/>
      <c r="I43" s="83"/>
      <c r="J43" s="83"/>
      <c r="M43" s="84">
        <f>SUM(M18:M42)</f>
        <v>360</v>
      </c>
    </row>
    <row r="44" spans="1:13" customFormat="1" ht="21" thickBot="1">
      <c r="A44" s="85" t="s">
        <v>47</v>
      </c>
      <c r="B44" s="86">
        <f>'Umsatz und Beschäftigte'!B4+'Umsatz und Beschäftigte'!B15+B43</f>
        <v>100</v>
      </c>
      <c r="C44" s="87"/>
      <c r="D44" s="87"/>
      <c r="E44" s="136" t="s">
        <v>48</v>
      </c>
      <c r="F44" s="137"/>
      <c r="G44" s="88">
        <f>'Umsatz und Beschäftigte'!G12+'Umsatz und Beschäftigte'!G23+M43</f>
        <v>600</v>
      </c>
    </row>
    <row r="45" spans="1:13">
      <c r="B45" s="89"/>
    </row>
    <row r="46" spans="1:13" ht="13.5" customHeight="1">
      <c r="A46" s="33"/>
      <c r="G46" s="35"/>
      <c r="J46" s="33"/>
      <c r="K46" s="33"/>
      <c r="M46" s="33"/>
    </row>
    <row r="47" spans="1:13" ht="12.75" customHeight="1">
      <c r="G47" s="35"/>
    </row>
    <row r="48" spans="1:13" ht="12.75" customHeight="1">
      <c r="B48" s="90"/>
      <c r="D48" s="35"/>
      <c r="G48" s="35"/>
    </row>
    <row r="52" spans="1:13">
      <c r="B52" s="90"/>
      <c r="D52" s="35"/>
      <c r="G52" s="35"/>
    </row>
    <row r="53" spans="1:13">
      <c r="B53" s="90"/>
      <c r="D53" s="35"/>
      <c r="G53" s="35"/>
    </row>
    <row r="54" spans="1:13">
      <c r="B54" s="90"/>
      <c r="D54" s="35"/>
      <c r="G54" s="35"/>
    </row>
    <row r="55" spans="1:13">
      <c r="B55" s="90"/>
      <c r="D55" s="35"/>
      <c r="G55" s="35"/>
    </row>
    <row r="56" spans="1:13">
      <c r="B56" s="90"/>
      <c r="D56" s="35"/>
      <c r="G56" s="35"/>
    </row>
    <row r="58" spans="1:13" ht="13.5" customHeight="1">
      <c r="A58" s="33"/>
      <c r="G58" s="35"/>
      <c r="J58" s="33"/>
      <c r="K58" s="33"/>
      <c r="M58" s="33"/>
    </row>
    <row r="59" spans="1:13" ht="12.75" customHeight="1">
      <c r="G59" s="35"/>
    </row>
    <row r="60" spans="1:13" ht="12.75" customHeight="1">
      <c r="B60" s="90"/>
      <c r="D60" s="35"/>
      <c r="G60" s="35"/>
    </row>
    <row r="64" spans="1:13">
      <c r="B64" s="90"/>
      <c r="D64" s="35"/>
      <c r="G64" s="35"/>
    </row>
    <row r="65" spans="2:7">
      <c r="B65" s="90"/>
      <c r="D65" s="35"/>
      <c r="G65" s="35"/>
    </row>
    <row r="66" spans="2:7">
      <c r="B66" s="90"/>
      <c r="D66" s="35"/>
      <c r="G66" s="35"/>
    </row>
    <row r="67" spans="2:7">
      <c r="B67" s="90"/>
      <c r="D67" s="35"/>
      <c r="G67" s="35"/>
    </row>
    <row r="68" spans="2:7">
      <c r="B68" s="90"/>
      <c r="D68" s="35"/>
      <c r="G68" s="35"/>
    </row>
    <row r="73" spans="2:7">
      <c r="B73" s="89"/>
    </row>
    <row r="74" spans="2:7">
      <c r="B74" s="91"/>
    </row>
    <row r="75" spans="2:7">
      <c r="B75" s="91"/>
    </row>
    <row r="76" spans="2:7">
      <c r="B76" s="91"/>
    </row>
    <row r="77" spans="2:7">
      <c r="B77" s="89"/>
    </row>
    <row r="78" spans="2:7">
      <c r="B78" s="91"/>
    </row>
    <row r="79" spans="2:7">
      <c r="B79" s="91"/>
    </row>
    <row r="80" spans="2:7">
      <c r="B80" s="91"/>
    </row>
    <row r="81" spans="1:13">
      <c r="B81" s="89"/>
    </row>
    <row r="82" spans="1:13">
      <c r="B82" s="89"/>
    </row>
    <row r="83" spans="1:13" ht="12.75" customHeight="1">
      <c r="A83" s="33"/>
      <c r="B83" s="92"/>
      <c r="C83" s="92"/>
      <c r="E83" s="34"/>
      <c r="F83" s="34"/>
      <c r="J83" s="33"/>
      <c r="K83" s="33"/>
      <c r="M83" s="33"/>
    </row>
    <row r="84" spans="1:13" ht="12.75" customHeight="1">
      <c r="A84" s="33"/>
      <c r="B84" s="92"/>
      <c r="C84" s="92"/>
      <c r="E84" s="34"/>
      <c r="F84" s="34"/>
      <c r="J84" s="33"/>
      <c r="K84" s="33"/>
      <c r="M84" s="33"/>
    </row>
    <row r="85" spans="1:13" ht="12.75" customHeight="1">
      <c r="A85" s="33"/>
      <c r="B85" s="93"/>
      <c r="C85" s="94"/>
      <c r="E85" s="34"/>
      <c r="F85" s="34"/>
      <c r="G85" s="35"/>
      <c r="J85" s="33"/>
      <c r="K85" s="33"/>
      <c r="M85" s="33"/>
    </row>
    <row r="86" spans="1:13" ht="12.75" customHeight="1">
      <c r="A86" s="33"/>
      <c r="B86" s="93"/>
      <c r="C86" s="94"/>
      <c r="E86" s="34"/>
      <c r="F86" s="34"/>
      <c r="G86" s="35"/>
      <c r="J86" s="33"/>
      <c r="K86" s="33"/>
      <c r="M86" s="33"/>
    </row>
    <row r="87" spans="1:13" ht="12.75" customHeight="1">
      <c r="A87" s="33"/>
      <c r="B87" s="93"/>
      <c r="C87" s="94"/>
      <c r="E87" s="34"/>
      <c r="F87" s="34"/>
      <c r="G87" s="35"/>
      <c r="J87" s="33"/>
      <c r="K87" s="33"/>
      <c r="M87" s="33"/>
    </row>
    <row r="88" spans="1:13" ht="12.75" customHeight="1">
      <c r="A88" s="33"/>
      <c r="B88" s="95"/>
      <c r="C88" s="92"/>
      <c r="E88" s="34"/>
      <c r="F88" s="34"/>
      <c r="G88" s="35"/>
      <c r="J88" s="33"/>
      <c r="K88" s="33"/>
      <c r="M88" s="33"/>
    </row>
    <row r="89" spans="1:13" ht="12.75" customHeight="1">
      <c r="A89" s="33"/>
      <c r="B89" s="91"/>
      <c r="C89" s="91"/>
      <c r="E89" s="34"/>
      <c r="F89" s="34"/>
      <c r="G89" s="35"/>
      <c r="J89" s="33"/>
      <c r="K89" s="33"/>
      <c r="M89" s="33"/>
    </row>
    <row r="90" spans="1:13" ht="12.75" customHeight="1">
      <c r="A90" s="33"/>
      <c r="B90" s="91"/>
      <c r="C90" s="91"/>
      <c r="E90" s="34"/>
      <c r="F90" s="34"/>
      <c r="G90" s="35"/>
      <c r="J90" s="33"/>
      <c r="K90" s="33"/>
      <c r="M90" s="33"/>
    </row>
    <row r="91" spans="1:13" ht="12.75" customHeight="1">
      <c r="A91" s="33"/>
      <c r="B91" s="91"/>
      <c r="C91" s="91"/>
      <c r="E91" s="34"/>
      <c r="F91" s="34"/>
      <c r="G91" s="35"/>
      <c r="J91" s="33"/>
      <c r="K91" s="33"/>
      <c r="M91" s="33"/>
    </row>
    <row r="92" spans="1:13" ht="12.75" customHeight="1">
      <c r="A92" s="33"/>
      <c r="B92" s="91"/>
      <c r="C92" s="91"/>
      <c r="G92" s="35"/>
      <c r="J92" s="33"/>
      <c r="K92" s="33"/>
      <c r="M92" s="33"/>
    </row>
    <row r="93" spans="1:13" ht="12.75" customHeight="1">
      <c r="A93" s="33"/>
      <c r="B93" s="91"/>
      <c r="C93" s="91"/>
      <c r="G93" s="35"/>
      <c r="J93" s="33"/>
      <c r="K93" s="33"/>
      <c r="M93" s="33"/>
    </row>
    <row r="94" spans="1:13" ht="12.75" customHeight="1">
      <c r="A94" s="33"/>
      <c r="G94" s="35"/>
      <c r="J94" s="33"/>
      <c r="K94" s="33"/>
      <c r="M94" s="33"/>
    </row>
    <row r="95" spans="1:13" ht="12.75" customHeight="1">
      <c r="A95" s="33"/>
      <c r="B95" s="90"/>
      <c r="C95" s="1"/>
      <c r="G95" s="35"/>
      <c r="J95" s="33"/>
      <c r="K95" s="33"/>
      <c r="M95" s="33"/>
    </row>
    <row r="96" spans="1:13" ht="12.75" customHeight="1">
      <c r="A96" s="33"/>
      <c r="B96" s="1"/>
      <c r="G96" s="35"/>
      <c r="J96" s="33"/>
      <c r="K96" s="33"/>
      <c r="M96" s="33"/>
    </row>
    <row r="97" spans="1:13" ht="12.75" customHeight="1">
      <c r="A97" s="33"/>
      <c r="B97" s="1"/>
      <c r="G97" s="35"/>
      <c r="J97" s="33"/>
      <c r="K97" s="33"/>
      <c r="M97" s="33"/>
    </row>
    <row r="98" spans="1:13" ht="12.75" customHeight="1">
      <c r="A98" s="33"/>
      <c r="B98" s="1"/>
      <c r="G98" s="35"/>
      <c r="J98" s="33"/>
      <c r="K98" s="33"/>
      <c r="M98" s="33"/>
    </row>
    <row r="99" spans="1:13" ht="12.75" customHeight="1">
      <c r="A99" s="33"/>
      <c r="B99" s="1"/>
      <c r="G99" s="35"/>
      <c r="J99" s="33"/>
      <c r="K99" s="33"/>
      <c r="M99" s="33"/>
    </row>
    <row r="100" spans="1:13" ht="12.75" customHeight="1">
      <c r="A100" s="33"/>
      <c r="B100" s="1"/>
      <c r="G100" s="35"/>
      <c r="J100" s="33"/>
      <c r="K100" s="33"/>
      <c r="M100" s="33"/>
    </row>
    <row r="101" spans="1:13" ht="12.75" customHeight="1">
      <c r="A101" s="33"/>
      <c r="B101" s="1"/>
      <c r="G101" s="35"/>
      <c r="J101" s="33"/>
      <c r="K101" s="33"/>
      <c r="M101" s="33"/>
    </row>
    <row r="102" spans="1:13" ht="13.5" customHeight="1">
      <c r="A102" s="33"/>
      <c r="G102" s="35"/>
      <c r="J102" s="33"/>
      <c r="K102" s="33"/>
      <c r="M102" s="33"/>
    </row>
    <row r="103" spans="1:13" ht="13.5" customHeight="1">
      <c r="A103" s="33"/>
      <c r="G103" s="35"/>
      <c r="J103" s="33"/>
      <c r="K103" s="33"/>
      <c r="M103" s="33"/>
    </row>
    <row r="104" spans="1:13" ht="12.75" customHeight="1">
      <c r="G104" s="35"/>
    </row>
    <row r="105" spans="1:13" ht="12.75" customHeight="1">
      <c r="B105" s="90"/>
      <c r="D105" s="35"/>
      <c r="G105" s="35"/>
    </row>
    <row r="107" spans="1:13">
      <c r="B107" s="1"/>
    </row>
    <row r="109" spans="1:13">
      <c r="B109" s="90"/>
      <c r="D109" s="35"/>
      <c r="G109" s="35"/>
    </row>
    <row r="110" spans="1:13">
      <c r="B110" s="90"/>
      <c r="D110" s="35"/>
      <c r="G110" s="35"/>
    </row>
    <row r="111" spans="1:13">
      <c r="B111" s="90"/>
      <c r="D111" s="35"/>
      <c r="G111" s="35"/>
    </row>
    <row r="112" spans="1:13">
      <c r="B112" s="90"/>
      <c r="D112" s="35"/>
      <c r="G112" s="35"/>
    </row>
    <row r="113" spans="2:7">
      <c r="B113" s="90"/>
      <c r="D113" s="35"/>
      <c r="G113" s="35"/>
    </row>
  </sheetData>
  <sheetProtection selectLockedCells="1"/>
  <mergeCells count="83">
    <mergeCell ref="A1:E1"/>
    <mergeCell ref="A2:D2"/>
    <mergeCell ref="C3:E3"/>
    <mergeCell ref="F3:G3"/>
    <mergeCell ref="A4:D4"/>
    <mergeCell ref="A5:D5"/>
    <mergeCell ref="C6:E6"/>
    <mergeCell ref="F6:G6"/>
    <mergeCell ref="F7:G7"/>
    <mergeCell ref="A15:D15"/>
    <mergeCell ref="F8:G8"/>
    <mergeCell ref="F9:G9"/>
    <mergeCell ref="A10:D10"/>
    <mergeCell ref="F10:G10"/>
    <mergeCell ref="A11:E11"/>
    <mergeCell ref="F11:G11"/>
    <mergeCell ref="A12:D12"/>
    <mergeCell ref="A13:D13"/>
    <mergeCell ref="A14:D14"/>
    <mergeCell ref="C7:D7"/>
    <mergeCell ref="A7:B7"/>
    <mergeCell ref="K18:K20"/>
    <mergeCell ref="L18:L20"/>
    <mergeCell ref="M18:M20"/>
    <mergeCell ref="E22:E24"/>
    <mergeCell ref="F22:F24"/>
    <mergeCell ref="G22:G24"/>
    <mergeCell ref="H22:H24"/>
    <mergeCell ref="I22:I24"/>
    <mergeCell ref="J22:J24"/>
    <mergeCell ref="I18:I20"/>
    <mergeCell ref="K22:K24"/>
    <mergeCell ref="L22:L24"/>
    <mergeCell ref="M22:M24"/>
    <mergeCell ref="E18:E20"/>
    <mergeCell ref="F18:F20"/>
    <mergeCell ref="G18:G20"/>
    <mergeCell ref="M26:M29"/>
    <mergeCell ref="E30:G30"/>
    <mergeCell ref="E26:E29"/>
    <mergeCell ref="F26:F29"/>
    <mergeCell ref="G26:G29"/>
    <mergeCell ref="H26:H29"/>
    <mergeCell ref="I26:I29"/>
    <mergeCell ref="J26:J29"/>
    <mergeCell ref="K26:K29"/>
    <mergeCell ref="L26:L29"/>
    <mergeCell ref="K31:K34"/>
    <mergeCell ref="L31:L34"/>
    <mergeCell ref="M31:M34"/>
    <mergeCell ref="E36:E38"/>
    <mergeCell ref="F36:F38"/>
    <mergeCell ref="G36:G38"/>
    <mergeCell ref="H36:H38"/>
    <mergeCell ref="I36:I38"/>
    <mergeCell ref="J36:J38"/>
    <mergeCell ref="K36:K38"/>
    <mergeCell ref="L36:L38"/>
    <mergeCell ref="M36:M38"/>
    <mergeCell ref="E31:E34"/>
    <mergeCell ref="F31:F34"/>
    <mergeCell ref="G31:G34"/>
    <mergeCell ref="I31:I34"/>
    <mergeCell ref="K40:K42"/>
    <mergeCell ref="L40:L42"/>
    <mergeCell ref="M40:M42"/>
    <mergeCell ref="E43:G43"/>
    <mergeCell ref="H40:H42"/>
    <mergeCell ref="I40:I42"/>
    <mergeCell ref="E44:F44"/>
    <mergeCell ref="E40:E42"/>
    <mergeCell ref="F40:F42"/>
    <mergeCell ref="G40:G42"/>
    <mergeCell ref="J40:J42"/>
    <mergeCell ref="J31:J34"/>
    <mergeCell ref="J18:J20"/>
    <mergeCell ref="A16:D16"/>
    <mergeCell ref="H18:H20"/>
    <mergeCell ref="A8:B8"/>
    <mergeCell ref="C8:D8"/>
    <mergeCell ref="A9:B9"/>
    <mergeCell ref="C9:D9"/>
    <mergeCell ref="H31:H34"/>
  </mergeCells>
  <conditionalFormatting sqref="J10:J16">
    <cfRule type="containsText" dxfId="10" priority="13" operator="containsText" text="nicht nachgewiesen">
      <formula>NOT(ISERROR(SEARCH("nicht nachgewiesen",J10)))</formula>
    </cfRule>
    <cfRule type="containsText" dxfId="9" priority="14" operator="containsText" text="erfüllt">
      <formula>NOT(ISERROR(SEARCH("erfüllt",J10)))</formula>
    </cfRule>
  </conditionalFormatting>
  <conditionalFormatting sqref="B44">
    <cfRule type="cellIs" dxfId="8" priority="12" operator="notEqual">
      <formula>100</formula>
    </cfRule>
  </conditionalFormatting>
  <conditionalFormatting sqref="E13:G13">
    <cfRule type="cellIs" dxfId="7" priority="11" operator="equal">
      <formula>"ja"</formula>
    </cfRule>
  </conditionalFormatting>
  <conditionalFormatting sqref="E12:G12">
    <cfRule type="notContainsText" dxfId="6" priority="8" operator="notContains" text="Name">
      <formula>ISERROR(SEARCH("Name",E12))</formula>
    </cfRule>
  </conditionalFormatting>
  <conditionalFormatting sqref="E14:G15">
    <cfRule type="cellIs" dxfId="5" priority="6" operator="between">
      <formula>1</formula>
      <formula>401768</formula>
    </cfRule>
  </conditionalFormatting>
  <conditionalFormatting sqref="E18:G42">
    <cfRule type="expression" dxfId="4" priority="4">
      <formula>E18=$C$21</formula>
    </cfRule>
  </conditionalFormatting>
  <conditionalFormatting sqref="E25:G25">
    <cfRule type="containsText" dxfId="3" priority="3" operator="containsText" text="Bitte auswählen">
      <formula>NOT(ISERROR(SEARCH("Bitte auswählen",E25)))</formula>
    </cfRule>
  </conditionalFormatting>
  <conditionalFormatting sqref="E30:G30">
    <cfRule type="containsText" dxfId="2" priority="1" operator="containsText" text="..">
      <formula>NOT(ISERROR(SEARCH("..",E30)))</formula>
    </cfRule>
  </conditionalFormatting>
  <dataValidations count="15">
    <dataValidation type="list" operator="lessThan" allowBlank="1" showInputMessage="1" showErrorMessage="1" error="Bitte beachten Sie die Mindestanforderungen" sqref="E16:G16" xr:uid="{D7DC9FC9-8480-4610-A4F9-B67CC0B2CBF1}">
      <formula1>$E$4:$F$4</formula1>
    </dataValidation>
    <dataValidation type="list" operator="lessThan" allowBlank="1" showInputMessage="1" showErrorMessage="1" error="Bitte beachten Sie die Mindestanforderungen" sqref="E13:G13" xr:uid="{C9D20148-FCDB-44FB-8285-849A42BBC4B2}">
      <formula1>$E$5:$F$5</formula1>
    </dataValidation>
    <dataValidation type="date" operator="greaterThan" allowBlank="1" showInputMessage="1" showErrorMessage="1" error="Bitte beachten Sie den vorgegebenen Leistungszeitraum" sqref="G15" xr:uid="{C4B39D40-A261-41A4-917A-E6F7DC6F9C9D}">
      <formula1>E2</formula1>
    </dataValidation>
    <dataValidation type="date" operator="lessThan" allowBlank="1" showInputMessage="1" showErrorMessage="1" error="Bitte beachten Sie den vorgegebenen Leistungszeitraum" sqref="G14" xr:uid="{B3A03F3D-799C-4A66-BC48-A8CE76BF01B1}">
      <formula1>G2</formula1>
    </dataValidation>
    <dataValidation type="date" operator="greaterThan" allowBlank="1" showInputMessage="1" showErrorMessage="1" error="Bitte beachten Sie den vorgegebenen Leistungszeitraum" sqref="F15" xr:uid="{35509AD8-FB87-4A45-B265-BDED1A3EF7DE}">
      <formula1>E2</formula1>
    </dataValidation>
    <dataValidation type="date" operator="lessThan" allowBlank="1" showInputMessage="1" showErrorMessage="1" error="Bitte beachten Sie den vorgegebenen Leistungszeitraum" sqref="F14" xr:uid="{279301A3-2E04-4AD8-A513-69C1D05A4BA6}">
      <formula1>G2</formula1>
    </dataValidation>
    <dataValidation type="date" operator="greaterThan" allowBlank="1" showInputMessage="1" showErrorMessage="1" error="Bitte beachten Sie den vorgegebenen Leistungszeitraum" sqref="E15" xr:uid="{6611CDBB-A7C3-43E9-98F7-31C2B0A17B4B}">
      <formula1>E2</formula1>
    </dataValidation>
    <dataValidation type="date" operator="lessThan" allowBlank="1" showInputMessage="1" showErrorMessage="1" error="Bitte beachten Sie den vorgegebenen Leistungszeitraum" sqref="E14" xr:uid="{6E1C7103-5B16-4E32-B08F-9186C70C227C}">
      <formula1>G2</formula1>
    </dataValidation>
    <dataValidation type="list" allowBlank="1" showInputMessage="1" showErrorMessage="1" sqref="E40:G42" xr:uid="{7EBD6964-0E6C-4399-8D32-6E889A4112CB}">
      <formula1>$C$40:$C$43</formula1>
    </dataValidation>
    <dataValidation type="list" allowBlank="1" showInputMessage="1" showErrorMessage="1" sqref="E31:G34" xr:uid="{855FE93B-7D54-4B4B-BB0E-829C7459BDFA}">
      <formula1>$C$31:$C$35</formula1>
    </dataValidation>
    <dataValidation type="list" allowBlank="1" showInputMessage="1" showErrorMessage="1" sqref="E26:G29" xr:uid="{34656844-BED3-4714-8C60-568F7F04D15C}">
      <formula1>$C$26:$C$30</formula1>
    </dataValidation>
    <dataValidation type="list" allowBlank="1" showInputMessage="1" showErrorMessage="1" sqref="E18:G20" xr:uid="{C125A9BE-511F-4BAF-9887-4BD4255AA84F}">
      <formula1>$C$18:$C$21</formula1>
    </dataValidation>
    <dataValidation type="list" allowBlank="1" showInputMessage="1" showErrorMessage="1" sqref="E22:G24" xr:uid="{5E66F152-2925-46D5-95B0-94D84250BEF3}">
      <formula1>$C$22:$C$25</formula1>
    </dataValidation>
    <dataValidation allowBlank="1" showInputMessage="1" showErrorMessage="1" sqref="H18:J20 H22:J24 H26:J42" xr:uid="{5ADEFC64-D621-4C43-BFAF-9FC9F4DA6619}"/>
    <dataValidation type="list" allowBlank="1" showInputMessage="1" showErrorMessage="1" sqref="E36:G38" xr:uid="{C60991FC-227F-4A36-8F29-7554F1224F14}">
      <formula1>$C$36:$C$39</formula1>
    </dataValidation>
  </dataValidations>
  <pageMargins left="0.19685039370078741" right="0" top="0.31496062992125984" bottom="0.15748031496062992" header="0.27559055118110237" footer="0.15748031496062992"/>
  <pageSetup paperSize="9" scale="45" fitToHeight="2" orientation="landscape" horizontalDpi="90" verticalDpi="90" r:id="rId1"/>
  <headerFooter>
    <oddFooter>&amp;C&amp;F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7" operator="containsText" id="{D2303BEB-06E8-41DC-AD30-B8C8E2558205}">
            <xm:f>NOT(ISERROR(SEARCH($E$5,E13)))</xm:f>
            <xm:f>$E$5</xm:f>
            <x14:dxf>
              <fill>
                <patternFill>
                  <bgColor rgb="FFCCFFCC"/>
                </patternFill>
              </fill>
            </x14:dxf>
          </x14:cfRule>
          <xm:sqref>E13:G13</xm:sqref>
        </x14:conditionalFormatting>
        <x14:conditionalFormatting xmlns:xm="http://schemas.microsoft.com/office/excel/2006/main">
          <x14:cfRule type="containsText" priority="5" operator="containsText" id="{CE7B2DAE-E5E2-4F37-9B62-B51A4967B52E}">
            <xm:f>NOT(ISERROR(SEARCH($E$4,E16)))</xm:f>
            <xm:f>$E$4</xm:f>
            <x14:dxf>
              <fill>
                <patternFill>
                  <bgColor rgb="FFCCFFCC"/>
                </patternFill>
              </fill>
            </x14:dxf>
          </x14:cfRule>
          <xm:sqref>E16:G16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Umsatz und Beschäftigte</vt:lpstr>
      <vt:lpstr>Referenzen</vt:lpstr>
      <vt:lpstr>Referenzen!Druckbereich</vt:lpstr>
      <vt:lpstr>'Umsatz und Beschäftigte'!Druckbereich</vt:lpstr>
    </vt:vector>
  </TitlesOfParts>
  <Company>BLB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Gurr Martina (BLB Z)</dc:creator>
  <cp:lastModifiedBy>Scholz Benjamin (BLB BI)</cp:lastModifiedBy>
  <dcterms:created xsi:type="dcterms:W3CDTF">2022-02-23T07:27:28Z</dcterms:created>
  <dcterms:modified xsi:type="dcterms:W3CDTF">2026-07-22T08:57:06Z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F21D9941-81F0-471A-ADEE-4E74B49217ED}" pid="100">
    <vt:lpwstr>nscale::8a2cb521-77013287-0177-0132a46e-0002::BLB$NOTSET$19466755$2$NOTSET::0::ECMP.blb.nrw.de::8443::nscalealinst1::SSO</vt:lpwstr>
  </property>
</Properties>
</file>