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dfs.ime.rwth-aachen.de\projekte\A0359-LT-CP4WT\40_Arbeitspakete\AP 1 Prüfstandsentwicklung\10_Anforderungsdefinition\Anforderungsliste_Anlagen\"/>
    </mc:Choice>
  </mc:AlternateContent>
  <xr:revisionPtr revIDLastSave="0" documentId="13_ncr:1_{7AF06776-B15A-4E2D-9D7B-BFFBD241BF5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etriebsmodi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3" l="1"/>
  <c r="F22" i="3"/>
  <c r="G22" i="3" s="1"/>
  <c r="H22" i="3" s="1"/>
  <c r="J18" i="3"/>
  <c r="F18" i="3"/>
  <c r="G18" i="3" s="1"/>
  <c r="H18" i="3" s="1"/>
  <c r="K18" i="3" s="1"/>
  <c r="F19" i="3"/>
  <c r="G19" i="3" s="1"/>
  <c r="H19" i="3" s="1"/>
  <c r="J19" i="3"/>
  <c r="J23" i="3"/>
  <c r="F23" i="3"/>
  <c r="G23" i="3" s="1"/>
  <c r="H23" i="3" s="1"/>
  <c r="J15" i="3"/>
  <c r="F15" i="3"/>
  <c r="G15" i="3" s="1"/>
  <c r="H15" i="3" s="1"/>
  <c r="J14" i="3"/>
  <c r="F14" i="3"/>
  <c r="G14" i="3" s="1"/>
  <c r="H14" i="3" s="1"/>
  <c r="J13" i="3"/>
  <c r="F13" i="3"/>
  <c r="G13" i="3" s="1"/>
  <c r="H13" i="3" s="1"/>
  <c r="J12" i="3"/>
  <c r="F12" i="3"/>
  <c r="G12" i="3" s="1"/>
  <c r="H12" i="3" s="1"/>
  <c r="J11" i="3"/>
  <c r="F11" i="3"/>
  <c r="G11" i="3" s="1"/>
  <c r="H11" i="3" s="1"/>
  <c r="J8" i="3"/>
  <c r="F8" i="3"/>
  <c r="G8" i="3" s="1"/>
  <c r="H8" i="3" s="1"/>
  <c r="J7" i="3"/>
  <c r="F7" i="3"/>
  <c r="G7" i="3" s="1"/>
  <c r="H7" i="3" s="1"/>
  <c r="J6" i="3"/>
  <c r="F6" i="3"/>
  <c r="G6" i="3" s="1"/>
  <c r="H6" i="3" s="1"/>
  <c r="J5" i="3"/>
  <c r="F5" i="3"/>
  <c r="G5" i="3" s="1"/>
  <c r="H5" i="3" s="1"/>
  <c r="K5" i="3" s="1"/>
  <c r="J4" i="3"/>
  <c r="F4" i="3"/>
  <c r="G4" i="3" s="1"/>
  <c r="H4" i="3" s="1"/>
  <c r="J3" i="3"/>
  <c r="F3" i="3"/>
  <c r="G3" i="3" s="1"/>
  <c r="H3" i="3" s="1"/>
  <c r="K3" i="3" s="1"/>
  <c r="K22" i="3" l="1"/>
  <c r="K13" i="3"/>
  <c r="K23" i="3"/>
  <c r="K14" i="3"/>
  <c r="K6" i="3"/>
  <c r="K19" i="3"/>
  <c r="K7" i="3"/>
  <c r="K8" i="3"/>
  <c r="K11" i="3"/>
  <c r="K4" i="3"/>
  <c r="K12" i="3"/>
  <c r="K15" i="3"/>
</calcChain>
</file>

<file path=xl/sharedStrings.xml><?xml version="1.0" encoding="utf-8"?>
<sst xmlns="http://schemas.openxmlformats.org/spreadsheetml/2006/main" count="34" uniqueCount="23">
  <si>
    <t>Losbrechen</t>
  </si>
  <si>
    <t>Mischreibung</t>
  </si>
  <si>
    <t>Reibwert</t>
  </si>
  <si>
    <t>Radialkraft [N]</t>
  </si>
  <si>
    <t>Reibmoment [Nm]</t>
  </si>
  <si>
    <t>Drehmoment [Nm]</t>
  </si>
  <si>
    <t>Gleitgeschwindigkeit [m/s]</t>
  </si>
  <si>
    <t>Drehzahl [rpm]</t>
  </si>
  <si>
    <t>Leistung [kW]</t>
  </si>
  <si>
    <t xml:space="preserve">Sicherheitsfaktor Reibwert </t>
  </si>
  <si>
    <t>Flüssigkeitsreibung</t>
  </si>
  <si>
    <t>Lagerdurchmesser [m]</t>
  </si>
  <si>
    <t>Pressung [Mpa]</t>
  </si>
  <si>
    <t>Nominaldrehzahl: 25 rpm</t>
  </si>
  <si>
    <t>Nominaldrehzahl: 0,1 rpm</t>
  </si>
  <si>
    <t>Nominaldrehzahl: 200 rpm</t>
  </si>
  <si>
    <t>Nominaldrehzahl: 1000 rpm</t>
  </si>
  <si>
    <t>Instationär</t>
  </si>
  <si>
    <t>Betriebsmodus 1: Normalbetrieb</t>
  </si>
  <si>
    <t>Betriebsmodus 2: Langsambetrieb</t>
  </si>
  <si>
    <t>Betriebsmodus 3: Schnellbetrieb 1</t>
  </si>
  <si>
    <t>Betriebsmodus 4: Schnellbetrieb 2</t>
  </si>
  <si>
    <t>Single-Blade-Installation (SBI)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</si>
</sst>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0" fontId="1" fillId="2" borderId="0" xfId="0" applyFont="1" applyFill="1"/>
    <xf numFmtId="165" fontId="0" fillId="0" borderId="0" xfId="0" applyNumberFormat="1"/>
    <xf numFmtId="166" fontId="0" fillId="0" borderId="0" xfId="0" applyNumberFormat="1"/>
    <xf numFmtId="0" fontId="1" fillId="3" borderId="0" xfId="0" applyFont="1" applyFill="1"/>
    <xf numFmtId="1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166" fontId="0" fillId="4" borderId="0" xfId="0" applyNumberFormat="1" applyFill="1"/>
    <xf numFmtId="2" fontId="0" fillId="4" borderId="0" xfId="0" applyNumberFormat="1" applyFill="1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9FD3C-11AF-4FAA-9D37-33D634F89EDF}">
  <dimension ref="A1:L23"/>
  <sheetViews>
    <sheetView tabSelected="1" zoomScale="85" zoomScaleNormal="85" workbookViewId="0">
      <pane ySplit="1" topLeftCell="A2" activePane="bottomLeft" state="frozen"/>
      <selection pane="bottomLeft" activeCell="N23" activeCellId="1" sqref="R11 N23"/>
    </sheetView>
  </sheetViews>
  <sheetFormatPr baseColWidth="10" defaultColWidth="9.140625" defaultRowHeight="15" x14ac:dyDescent="0.25"/>
  <cols>
    <col min="1" max="1" width="29.7109375" bestFit="1" customWidth="1"/>
    <col min="2" max="2" width="23.28515625" bestFit="1" customWidth="1"/>
    <col min="3" max="3" width="11.28515625" customWidth="1"/>
    <col min="4" max="4" width="26.42578125" bestFit="1" customWidth="1"/>
    <col min="5" max="5" width="15.28515625" bestFit="1" customWidth="1"/>
    <col min="6" max="6" width="14.5703125" bestFit="1" customWidth="1"/>
    <col min="7" max="7" width="18" bestFit="1" customWidth="1"/>
    <col min="8" max="8" width="18.140625" bestFit="1" customWidth="1"/>
    <col min="9" max="9" width="26.42578125" bestFit="1" customWidth="1"/>
    <col min="10" max="10" width="14.7109375" bestFit="1" customWidth="1"/>
    <col min="11" max="11" width="13.5703125" bestFit="1" customWidth="1"/>
  </cols>
  <sheetData>
    <row r="1" spans="1:12" x14ac:dyDescent="0.25">
      <c r="B1" t="s">
        <v>11</v>
      </c>
      <c r="C1" t="s">
        <v>2</v>
      </c>
      <c r="D1" t="s">
        <v>9</v>
      </c>
      <c r="E1" t="s">
        <v>12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2" x14ac:dyDescent="0.25">
      <c r="A2" s="13" t="s">
        <v>18</v>
      </c>
      <c r="B2" s="13"/>
      <c r="C2" s="8"/>
      <c r="D2" s="3" t="s">
        <v>13</v>
      </c>
      <c r="E2" s="3"/>
      <c r="F2" s="3"/>
      <c r="G2" s="3"/>
      <c r="H2" s="3"/>
      <c r="I2" s="3"/>
      <c r="J2" s="3"/>
      <c r="K2" s="3"/>
    </row>
    <row r="3" spans="1:12" x14ac:dyDescent="0.25">
      <c r="A3" t="s">
        <v>0</v>
      </c>
      <c r="B3">
        <v>200</v>
      </c>
      <c r="C3">
        <v>1.2</v>
      </c>
      <c r="D3">
        <v>1</v>
      </c>
      <c r="E3">
        <v>2</v>
      </c>
      <c r="F3">
        <f t="shared" ref="F3:F8" si="0">E3*B3^2*1.5</f>
        <v>120000</v>
      </c>
      <c r="G3">
        <f t="shared" ref="G3:G8" si="1">C3*F3*((B3/2)/1000)</f>
        <v>14400</v>
      </c>
      <c r="H3">
        <f t="shared" ref="H3:H8" si="2">D3*G3</f>
        <v>14400</v>
      </c>
      <c r="I3">
        <v>5.0000000000000001E-4</v>
      </c>
      <c r="J3" s="4">
        <f t="shared" ref="J3:J8" si="3">I3/(B3/2/1000)*60/(2*PI())</f>
        <v>4.7746482927568598E-2</v>
      </c>
      <c r="K3">
        <f t="shared" ref="K3:K8" si="4">2*PI()*H3*J3/60/1000</f>
        <v>7.1999999999999981E-2</v>
      </c>
      <c r="L3" t="s">
        <v>17</v>
      </c>
    </row>
    <row r="4" spans="1:12" x14ac:dyDescent="0.25">
      <c r="A4" t="s">
        <v>1</v>
      </c>
      <c r="B4">
        <v>200</v>
      </c>
      <c r="C4">
        <v>0.14000000000000001</v>
      </c>
      <c r="D4">
        <v>1</v>
      </c>
      <c r="E4">
        <v>21</v>
      </c>
      <c r="F4">
        <f t="shared" si="0"/>
        <v>1260000</v>
      </c>
      <c r="G4">
        <f t="shared" si="1"/>
        <v>17640.000000000004</v>
      </c>
      <c r="H4">
        <f t="shared" si="2"/>
        <v>17640.000000000004</v>
      </c>
      <c r="I4">
        <v>0.05</v>
      </c>
      <c r="J4" s="5">
        <f t="shared" si="3"/>
        <v>4.7746482927568605</v>
      </c>
      <c r="K4">
        <f t="shared" si="4"/>
        <v>8.8200000000000021</v>
      </c>
    </row>
    <row r="5" spans="1:12" x14ac:dyDescent="0.25">
      <c r="A5" t="s">
        <v>1</v>
      </c>
      <c r="B5">
        <v>200</v>
      </c>
      <c r="C5">
        <v>0.14000000000000001</v>
      </c>
      <c r="D5">
        <v>1</v>
      </c>
      <c r="E5">
        <v>21</v>
      </c>
      <c r="F5">
        <f t="shared" si="0"/>
        <v>1260000</v>
      </c>
      <c r="G5">
        <f t="shared" si="1"/>
        <v>17640.000000000004</v>
      </c>
      <c r="H5">
        <f t="shared" si="2"/>
        <v>17640.000000000004</v>
      </c>
      <c r="I5">
        <v>0.1</v>
      </c>
      <c r="J5" s="5">
        <f t="shared" si="3"/>
        <v>9.5492965855137211</v>
      </c>
      <c r="K5">
        <f t="shared" si="4"/>
        <v>17.640000000000004</v>
      </c>
    </row>
    <row r="6" spans="1:12" x14ac:dyDescent="0.25">
      <c r="A6" t="s">
        <v>1</v>
      </c>
      <c r="B6">
        <v>200</v>
      </c>
      <c r="C6">
        <v>0.14000000000000001</v>
      </c>
      <c r="D6">
        <v>1</v>
      </c>
      <c r="E6">
        <v>21</v>
      </c>
      <c r="F6">
        <f t="shared" si="0"/>
        <v>1260000</v>
      </c>
      <c r="G6">
        <f t="shared" si="1"/>
        <v>17640.000000000004</v>
      </c>
      <c r="H6">
        <f t="shared" si="2"/>
        <v>17640.000000000004</v>
      </c>
      <c r="I6">
        <v>0.2</v>
      </c>
      <c r="J6" s="5">
        <f t="shared" si="3"/>
        <v>19.098593171027442</v>
      </c>
      <c r="K6">
        <f t="shared" si="4"/>
        <v>35.280000000000008</v>
      </c>
    </row>
    <row r="7" spans="1:12" x14ac:dyDescent="0.25">
      <c r="A7" t="s">
        <v>1</v>
      </c>
      <c r="B7">
        <v>200</v>
      </c>
      <c r="C7">
        <v>7.0000000000000007E-2</v>
      </c>
      <c r="D7">
        <v>1</v>
      </c>
      <c r="E7">
        <v>42</v>
      </c>
      <c r="F7">
        <f t="shared" si="0"/>
        <v>2520000</v>
      </c>
      <c r="G7">
        <f t="shared" si="1"/>
        <v>17640.000000000004</v>
      </c>
      <c r="H7">
        <f t="shared" si="2"/>
        <v>17640.000000000004</v>
      </c>
      <c r="I7">
        <v>0.25</v>
      </c>
      <c r="J7" s="5">
        <f t="shared" si="3"/>
        <v>23.8732414637843</v>
      </c>
      <c r="K7">
        <f t="shared" si="4"/>
        <v>44.100000000000009</v>
      </c>
    </row>
    <row r="8" spans="1:12" x14ac:dyDescent="0.25">
      <c r="A8" s="1" t="s">
        <v>10</v>
      </c>
      <c r="B8">
        <v>200</v>
      </c>
      <c r="C8">
        <v>5.0000000000000001E-3</v>
      </c>
      <c r="D8">
        <v>1.1000000000000001</v>
      </c>
      <c r="E8">
        <v>43</v>
      </c>
      <c r="F8">
        <f t="shared" si="0"/>
        <v>2580000</v>
      </c>
      <c r="G8">
        <f t="shared" si="1"/>
        <v>1290</v>
      </c>
      <c r="H8">
        <f t="shared" si="2"/>
        <v>1419.0000000000002</v>
      </c>
      <c r="I8">
        <v>0.7</v>
      </c>
      <c r="J8" s="2">
        <f t="shared" si="3"/>
        <v>66.845076098596039</v>
      </c>
      <c r="K8">
        <f t="shared" si="4"/>
        <v>9.9329999999999998</v>
      </c>
    </row>
    <row r="9" spans="1:12" x14ac:dyDescent="0.25">
      <c r="J9" s="4"/>
    </row>
    <row r="10" spans="1:12" x14ac:dyDescent="0.25">
      <c r="A10" s="14" t="s">
        <v>19</v>
      </c>
      <c r="B10" s="14"/>
      <c r="C10" s="9"/>
      <c r="D10" s="6" t="s">
        <v>14</v>
      </c>
      <c r="E10" s="6"/>
      <c r="F10" s="6"/>
      <c r="G10" s="6"/>
      <c r="H10" s="6"/>
      <c r="I10" s="6"/>
      <c r="J10" s="6"/>
      <c r="K10" s="6"/>
    </row>
    <row r="11" spans="1:12" x14ac:dyDescent="0.25">
      <c r="A11" s="10" t="s">
        <v>22</v>
      </c>
      <c r="B11" s="10">
        <v>200</v>
      </c>
      <c r="C11" s="12">
        <v>0.25</v>
      </c>
      <c r="D11" s="10">
        <v>1</v>
      </c>
      <c r="E11" s="10">
        <v>28</v>
      </c>
      <c r="F11" s="10">
        <f>E11*B11^2*1.5</f>
        <v>1680000</v>
      </c>
      <c r="G11" s="10">
        <f>C11*F11*((B11/2)/1000)</f>
        <v>42000</v>
      </c>
      <c r="H11" s="10">
        <f>D11*G11</f>
        <v>42000</v>
      </c>
      <c r="I11" s="10">
        <v>5.0000000000000001E-4</v>
      </c>
      <c r="J11" s="11">
        <f>I11/(B11/2/1000)*60/(2*PI())</f>
        <v>4.7746482927568598E-2</v>
      </c>
      <c r="K11" s="10">
        <f>2*PI()*H11*J11/60/1000</f>
        <v>0.20999999999999996</v>
      </c>
    </row>
    <row r="12" spans="1:12" x14ac:dyDescent="0.25">
      <c r="A12" s="10" t="s">
        <v>1</v>
      </c>
      <c r="B12" s="10">
        <v>200</v>
      </c>
      <c r="C12" s="10">
        <v>0.15</v>
      </c>
      <c r="D12" s="10">
        <v>1</v>
      </c>
      <c r="E12" s="10">
        <v>37</v>
      </c>
      <c r="F12" s="10">
        <f>E12*B12^2*1.5</f>
        <v>2220000</v>
      </c>
      <c r="G12" s="10">
        <f>C12*F12*((B12/2)/1000)</f>
        <v>33300</v>
      </c>
      <c r="H12" s="10">
        <f>D12*G12</f>
        <v>33300</v>
      </c>
      <c r="I12" s="10">
        <v>3.5000000000000001E-3</v>
      </c>
      <c r="J12" s="11">
        <f>I12/(B12/2/1000)*60/(2*PI())</f>
        <v>0.33422538049298017</v>
      </c>
      <c r="K12" s="10">
        <f>2*PI()*H12*J12/60/1000</f>
        <v>1.1654999999999998</v>
      </c>
    </row>
    <row r="13" spans="1:12" x14ac:dyDescent="0.25">
      <c r="A13" s="10" t="s">
        <v>1</v>
      </c>
      <c r="B13" s="10">
        <v>200</v>
      </c>
      <c r="C13" s="10">
        <v>0.15</v>
      </c>
      <c r="D13" s="10">
        <v>1</v>
      </c>
      <c r="E13" s="10">
        <v>37</v>
      </c>
      <c r="F13" s="10">
        <f>E13*B13^2*1.5</f>
        <v>2220000</v>
      </c>
      <c r="G13" s="10">
        <f>C13*F13*((B13/2)/1000)</f>
        <v>33300</v>
      </c>
      <c r="H13" s="10">
        <f>D13*G13</f>
        <v>33300</v>
      </c>
      <c r="I13" s="10">
        <v>0.1</v>
      </c>
      <c r="J13" s="11">
        <f>I13/(B13/2/1000)*60/(2*PI())</f>
        <v>9.5492965855137211</v>
      </c>
      <c r="K13" s="10">
        <f>2*PI()*H13*J13/60/1000</f>
        <v>33.299999999999997</v>
      </c>
    </row>
    <row r="14" spans="1:12" x14ac:dyDescent="0.25">
      <c r="A14" s="10" t="s">
        <v>1</v>
      </c>
      <c r="B14" s="10">
        <v>200</v>
      </c>
      <c r="C14" s="10">
        <v>0.14000000000000001</v>
      </c>
      <c r="D14" s="10">
        <v>1</v>
      </c>
      <c r="E14" s="10">
        <v>28</v>
      </c>
      <c r="F14" s="10">
        <f>E14*B14^2*1.5</f>
        <v>1680000</v>
      </c>
      <c r="G14" s="10">
        <f>C14*F14*((B14/2)/1000)</f>
        <v>23520.000000000004</v>
      </c>
      <c r="H14" s="10">
        <f>D14*G14</f>
        <v>23520.000000000004</v>
      </c>
      <c r="I14" s="10">
        <v>0.2</v>
      </c>
      <c r="J14" s="11">
        <f>I14/(B14/2/1000)*60/(2*PI())</f>
        <v>19.098593171027442</v>
      </c>
      <c r="K14" s="10">
        <f>2*PI()*H14*J14/60/1000</f>
        <v>47.040000000000013</v>
      </c>
    </row>
    <row r="15" spans="1:12" x14ac:dyDescent="0.25">
      <c r="A15" s="10" t="s">
        <v>1</v>
      </c>
      <c r="B15" s="10">
        <v>200</v>
      </c>
      <c r="C15" s="10">
        <v>0.14000000000000001</v>
      </c>
      <c r="D15" s="10">
        <v>1</v>
      </c>
      <c r="E15" s="10">
        <v>23</v>
      </c>
      <c r="F15" s="10">
        <f>E15*B15^2*1.5</f>
        <v>1380000</v>
      </c>
      <c r="G15" s="10">
        <f>C15*F15*((B15/2)/1000)</f>
        <v>19320.000000000004</v>
      </c>
      <c r="H15" s="10">
        <f>D15*G15</f>
        <v>19320.000000000004</v>
      </c>
      <c r="I15" s="10">
        <v>0.25</v>
      </c>
      <c r="J15" s="11">
        <f>I15/(B15/2/1000)*60/(2*PI())</f>
        <v>23.8732414637843</v>
      </c>
      <c r="K15" s="10">
        <f>2*PI()*H15*J15/60/1000</f>
        <v>48.300000000000004</v>
      </c>
    </row>
    <row r="17" spans="1:11" x14ac:dyDescent="0.25">
      <c r="A17" s="14" t="s">
        <v>20</v>
      </c>
      <c r="B17" s="14"/>
      <c r="C17" s="9"/>
      <c r="D17" s="6" t="s">
        <v>15</v>
      </c>
      <c r="E17" s="6"/>
      <c r="F17" s="6"/>
      <c r="G17" s="6"/>
      <c r="H17" s="6"/>
      <c r="I17" s="6"/>
      <c r="J17" s="6"/>
      <c r="K17" s="6"/>
    </row>
    <row r="18" spans="1:11" x14ac:dyDescent="0.25">
      <c r="A18" s="1" t="s">
        <v>10</v>
      </c>
      <c r="B18">
        <v>200</v>
      </c>
      <c r="C18">
        <v>5.0000000000000001E-3</v>
      </c>
      <c r="D18">
        <v>1.1000000000000001</v>
      </c>
      <c r="E18">
        <v>43</v>
      </c>
      <c r="F18">
        <f>E18*B18^2*1.5</f>
        <v>2580000</v>
      </c>
      <c r="G18">
        <f>C18*F18*((B18/2)/1000)</f>
        <v>1290</v>
      </c>
      <c r="H18">
        <f>D18*G18</f>
        <v>1419.0000000000002</v>
      </c>
      <c r="I18">
        <v>1</v>
      </c>
      <c r="J18" s="2">
        <f>I18/(B18/2/1000)*60/(2*PI())</f>
        <v>95.4929658551372</v>
      </c>
      <c r="K18">
        <f>2*PI()*H18*J18/60/1000</f>
        <v>14.19</v>
      </c>
    </row>
    <row r="19" spans="1:11" x14ac:dyDescent="0.25">
      <c r="A19" s="1" t="s">
        <v>10</v>
      </c>
      <c r="B19">
        <v>200</v>
      </c>
      <c r="C19">
        <v>5.0000000000000001E-3</v>
      </c>
      <c r="D19">
        <v>1.1000000000000001</v>
      </c>
      <c r="E19">
        <v>43</v>
      </c>
      <c r="F19">
        <f>E19*B19^2*1.5</f>
        <v>2580000</v>
      </c>
      <c r="G19">
        <f>C19*F19*((B19/2)/1000)</f>
        <v>1290</v>
      </c>
      <c r="H19">
        <f>D19*G19</f>
        <v>1419.0000000000002</v>
      </c>
      <c r="I19">
        <v>3.8</v>
      </c>
      <c r="J19" s="7">
        <f>I19/(B19/2/1000)*60/(2*PI())</f>
        <v>362.87327024952128</v>
      </c>
      <c r="K19">
        <f>2*PI()*H19*J19/60/1000</f>
        <v>53.92199999999999</v>
      </c>
    </row>
    <row r="20" spans="1:11" x14ac:dyDescent="0.25">
      <c r="I20" s="7"/>
    </row>
    <row r="21" spans="1:11" x14ac:dyDescent="0.25">
      <c r="A21" s="14" t="s">
        <v>21</v>
      </c>
      <c r="B21" s="14"/>
      <c r="C21" s="6"/>
      <c r="D21" s="6" t="s">
        <v>16</v>
      </c>
      <c r="E21" s="6"/>
      <c r="F21" s="6"/>
      <c r="G21" s="6"/>
      <c r="H21" s="6"/>
      <c r="I21" s="6"/>
      <c r="J21" s="6"/>
      <c r="K21" s="6"/>
    </row>
    <row r="22" spans="1:11" x14ac:dyDescent="0.25">
      <c r="A22" s="1" t="s">
        <v>10</v>
      </c>
      <c r="B22">
        <v>200</v>
      </c>
      <c r="C22">
        <v>5.0000000000000001E-3</v>
      </c>
      <c r="D22">
        <v>1.1000000000000001</v>
      </c>
      <c r="E22">
        <v>43</v>
      </c>
      <c r="F22">
        <f>E22*B22^2*1.5</f>
        <v>2580000</v>
      </c>
      <c r="G22">
        <f>C22*F22*((B22/2)/1000)</f>
        <v>1290</v>
      </c>
      <c r="H22">
        <f>D22*G22</f>
        <v>1419.0000000000002</v>
      </c>
      <c r="I22">
        <v>6</v>
      </c>
      <c r="J22" s="7">
        <f>I22/(B22/2/1000)*60/(2*PI())</f>
        <v>572.95779513082323</v>
      </c>
      <c r="K22">
        <f>2*PI()*H22*J22/60/1000</f>
        <v>85.140000000000015</v>
      </c>
    </row>
    <row r="23" spans="1:11" x14ac:dyDescent="0.25">
      <c r="A23" s="1" t="s">
        <v>10</v>
      </c>
      <c r="B23">
        <v>200</v>
      </c>
      <c r="C23">
        <v>5.0000000000000001E-3</v>
      </c>
      <c r="D23">
        <v>1.1000000000000001</v>
      </c>
      <c r="E23">
        <v>16</v>
      </c>
      <c r="F23">
        <f>E23*B23^2*1.5</f>
        <v>960000</v>
      </c>
      <c r="G23">
        <f>C23*F23*((B23/2)/1000)</f>
        <v>480</v>
      </c>
      <c r="H23">
        <f>D23*G23</f>
        <v>528</v>
      </c>
      <c r="I23">
        <v>15.71</v>
      </c>
      <c r="J23" s="7">
        <f>I23/(B23/2/1000)*60/(2*PI())</f>
        <v>1500.1944935842055</v>
      </c>
      <c r="K23">
        <f>2*PI()*H23*J23/60/1000</f>
        <v>82.948800000000006</v>
      </c>
    </row>
  </sheetData>
  <mergeCells count="4">
    <mergeCell ref="A2:B2"/>
    <mergeCell ref="A10:B10"/>
    <mergeCell ref="A17:B17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Betriebsmodi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Krampe, Hendrik</dc:creator>
  <cp:lastModifiedBy>Hendrik Krampe</cp:lastModifiedBy>
  <dcterms:created xsi:type="dcterms:W3CDTF">2015-06-05T18:19:34Z</dcterms:created>
  <dcterms:modified xsi:type="dcterms:W3CDTF">2025-11-26T15:34:14Z</dcterms:modified>
</cp:coreProperties>
</file>