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uropaweite_Ausschreibungen\Medientechnik 12737746\Vergabeunterlagen\"/>
    </mc:Choice>
  </mc:AlternateContent>
  <xr:revisionPtr revIDLastSave="0" documentId="13_ncr:1_{75F96D1C-4558-4D68-922E-E121D3020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isblatt 12737746 Los 1" sheetId="1" r:id="rId1"/>
    <sheet name="Preisblatt 12740355 Los 2" sheetId="3" r:id="rId2"/>
    <sheet name="Preisblatt 12739532 Los 3" sheetId="4" r:id="rId3"/>
    <sheet name="Preisblatt 12737628 Los 4" sheetId="5" r:id="rId4"/>
    <sheet name="Auswertungsbeispiel" sheetId="2" r:id="rId5"/>
  </sheets>
  <definedNames>
    <definedName name="_xlnm._FilterDatabase" localSheetId="3" hidden="1">'Preisblatt 12737628 Los 4'!$A$1:$I$13</definedName>
    <definedName name="_xlnm._FilterDatabase" localSheetId="0" hidden="1">'Preisblatt 12737746 Los 1'!$A$1:$I$59</definedName>
    <definedName name="_xlnm._FilterDatabase" localSheetId="2" hidden="1">'Preisblatt 12739532 Los 3'!$A$1:$I$22</definedName>
    <definedName name="_xlnm._FilterDatabase" localSheetId="1" hidden="1">'Preisblatt 12740355 Los 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5" l="1"/>
  <c r="H23" i="4"/>
  <c r="G23" i="4"/>
  <c r="G23" i="3"/>
  <c r="H23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" i="3"/>
  <c r="H5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2" i="1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13" i="5" l="1"/>
  <c r="H12" i="5"/>
  <c r="H11" i="5"/>
  <c r="H10" i="5"/>
  <c r="H9" i="5"/>
  <c r="H8" i="5"/>
  <c r="H7" i="5"/>
  <c r="H6" i="5"/>
  <c r="H5" i="5"/>
  <c r="H4" i="5"/>
  <c r="H3" i="5"/>
  <c r="H2" i="5"/>
  <c r="E4" i="2"/>
  <c r="E3" i="2"/>
  <c r="E2" i="2"/>
  <c r="H6" i="2"/>
  <c r="H7" i="2"/>
  <c r="G3" i="2"/>
  <c r="G4" i="2"/>
  <c r="G5" i="2"/>
  <c r="G6" i="2"/>
  <c r="G7" i="2"/>
  <c r="G2" i="2"/>
  <c r="E5" i="2"/>
  <c r="E6" i="2"/>
  <c r="E7" i="2"/>
  <c r="A2" i="2"/>
  <c r="G59" i="1"/>
  <c r="H14" i="5" l="1"/>
  <c r="H3" i="2"/>
  <c r="H5" i="2"/>
  <c r="H4" i="2"/>
  <c r="H2" i="2"/>
</calcChain>
</file>

<file path=xl/sharedStrings.xml><?xml version="1.0" encoding="utf-8"?>
<sst xmlns="http://schemas.openxmlformats.org/spreadsheetml/2006/main" count="460" uniqueCount="238">
  <si>
    <t>Bereich</t>
  </si>
  <si>
    <t>Position</t>
  </si>
  <si>
    <t>Details</t>
  </si>
  <si>
    <t>Anzahl</t>
  </si>
  <si>
    <t>Einzelpreis netto</t>
  </si>
  <si>
    <t>Lieferzeitraum</t>
  </si>
  <si>
    <t>Feuerstellen</t>
  </si>
  <si>
    <t>Four Input USB 10G Switcher</t>
  </si>
  <si>
    <t>Extron SW4 USB Pro</t>
  </si>
  <si>
    <t>60-1834-01</t>
  </si>
  <si>
    <t>1G Pro AV over IP Compact Encoder - HDMI</t>
  </si>
  <si>
    <t>Extron NAV E 121</t>
  </si>
  <si>
    <t>60-2040-01</t>
  </si>
  <si>
    <t>1G Pro AV over IP Compact Scaling Decoder - HDMI</t>
  </si>
  <si>
    <t>Extron NAV SD 121</t>
  </si>
  <si>
    <t>60-2040-02</t>
  </si>
  <si>
    <t>Four Output HDMI Distribution Amplifer</t>
  </si>
  <si>
    <t>Extron DA4 HD 4K</t>
  </si>
  <si>
    <t>60-1481-01</t>
  </si>
  <si>
    <t>Micro Converter Bidirectional SDI/HDMI 12G</t>
  </si>
  <si>
    <t>Diverse</t>
  </si>
  <si>
    <t>Control System Power Expansion Interface</t>
  </si>
  <si>
    <t>Extron IPL EXP PDU8L</t>
  </si>
  <si>
    <t>60-1928-01</t>
  </si>
  <si>
    <t>Dienstleistung</t>
  </si>
  <si>
    <t>Zentrale 1 (Front)</t>
  </si>
  <si>
    <t>10" Wall Mount TouchLink® Pro Touchpanel - Black</t>
  </si>
  <si>
    <t>Extron TLP Pro 1025M</t>
  </si>
  <si>
    <t>60-1566-02</t>
  </si>
  <si>
    <t>Möbel Anfertigung nach Kundenwunsch</t>
  </si>
  <si>
    <t>INT9999</t>
  </si>
  <si>
    <t>8x Schuko Smart PDU</t>
  </si>
  <si>
    <t>Gude EPC8031-3 R2 Schuko</t>
  </si>
  <si>
    <t>Zentrale 2 (FOH)</t>
  </si>
  <si>
    <t>32 Kanäle, 16 XLR Mic/Line Eingänge, 8 XLR Ausgänge, 6
Aux In über 6,3 mm Klinke (wahlweise 2 über Cinch), 6 Aux
Out über 6,3 mm Klinke (wahlweise 2 über Cinch),
regelbarer Kopfhöreranschluss, 32 x 32 USB Audio
Interface, Talkback Mikrofon Eingang (XLR), 4-Band
vollparametrischer EQ pro Kanal, einstellbare Delays in
allen Kanälen, virtuelles Efekt-Rack mit 8 FX Slots,
eingebauter</t>
  </si>
  <si>
    <t>Behringer X32 Rack</t>
  </si>
  <si>
    <t>0604-AAA</t>
  </si>
  <si>
    <t>Dante Karte für Behringer X32, 32 Kanäle (48 kHz)
bi-direktional, volle Remote-Kontrolle möglich</t>
  </si>
  <si>
    <t>Behringer X-Dante</t>
  </si>
  <si>
    <t>0606-ABX</t>
  </si>
  <si>
    <t>Black Magic ATEM 4 M/E Constellation HD</t>
  </si>
  <si>
    <t>10" Tabletop TouchLink® Pro Touchpanel - Black</t>
  </si>
  <si>
    <t>Extron TLP Pro 1025T</t>
  </si>
  <si>
    <t>60-1565-02</t>
  </si>
  <si>
    <t>Micro converter SDI &gt; HDMI</t>
  </si>
  <si>
    <t>Zoom Wagen Agora + Multi Lieferung Weyel</t>
  </si>
  <si>
    <t>Extron  NAV SD 121</t>
  </si>
  <si>
    <t>Zentrale 3 (MTZ)</t>
  </si>
  <si>
    <t>12x8 ProDSP Digital Matrix Processor with AEC and Dante</t>
  </si>
  <si>
    <t>Extron DMP 128 Plus C AT</t>
  </si>
  <si>
    <t>60-1512-10</t>
  </si>
  <si>
    <t>IPCP Pro xi Quad Core Control Processor</t>
  </si>
  <si>
    <t>Extron IPCP Pro 255Q xi</t>
  </si>
  <si>
    <t>60-1914-01</t>
  </si>
  <si>
    <t>Matrix DSP Amp, 4x 600 W / 4Ω, DANTE In, In-/Out-DSP,
Speaker Presets, 100V-fähig</t>
  </si>
  <si>
    <t>Fohhn MA-4.600 DAN</t>
  </si>
  <si>
    <t>6031-009R0</t>
  </si>
  <si>
    <t>Entry Level Version for 16 Endpoints</t>
  </si>
  <si>
    <t>Extron NAVigator</t>
  </si>
  <si>
    <t>60-1534-01</t>
  </si>
  <si>
    <t>NAVigator 48 Endpoints Upgrade</t>
  </si>
  <si>
    <t>Extron LinkLicense</t>
  </si>
  <si>
    <t>79-2551-02</t>
  </si>
  <si>
    <t>Router 2.5GbE, 10GbE
WAN-Ports: 2
an Rack montierbar</t>
  </si>
  <si>
    <t>Netgear PR460X</t>
  </si>
  <si>
    <t>PR460X-111EUS</t>
  </si>
  <si>
    <t>Pro 2PM RelaiseSteuerung</t>
  </si>
  <si>
    <t>Ton/Bildausgabe</t>
  </si>
  <si>
    <t>20000Lumen 3LCD WUXGA 1920x1200</t>
  </si>
  <si>
    <t>Epson EB-PU2120W</t>
  </si>
  <si>
    <t>V11HA63940</t>
  </si>
  <si>
    <t>Kurzdistanzobjektiv</t>
  </si>
  <si>
    <t>Epson ELPLU04 ST</t>
  </si>
  <si>
    <t>V12H004U04</t>
  </si>
  <si>
    <t>Fohhn DLI-330 DUC weiß</t>
  </si>
  <si>
    <t>1345-B00V0</t>
  </si>
  <si>
    <t>Fohhn WS-6</t>
  </si>
  <si>
    <t>8471-B0000</t>
  </si>
  <si>
    <t>Passiver Hybrid-Linienstrahler, 2-Wege, 720W, 12x 4"/1"
Treiber mit Waveguide, 4 Ohm, Designgehäuse mit
durchgängiger T-Nut, Fohhn Passive Beam Steering, 5°
Vorneigung</t>
  </si>
  <si>
    <t>Fohhn LXP-150 schwarz</t>
  </si>
  <si>
    <t>1218-B0AA0</t>
  </si>
  <si>
    <t>Rohrschellen Säulen</t>
  </si>
  <si>
    <t>Fohhn AS-22 Sub</t>
  </si>
  <si>
    <t>4011-D0000</t>
  </si>
  <si>
    <t>VAS-12 Montagewinkel Subwoofer</t>
  </si>
  <si>
    <t>8452-B0000</t>
  </si>
  <si>
    <t>Pauschale Audio Einmessung</t>
  </si>
  <si>
    <t>Mikrofonie</t>
  </si>
  <si>
    <t>Plus Hub2D 2Cube
- Plus Hub2D (1800 MHz – 1900 MHz)
- 2x Catchbox Plus Cube
- 2x Catchbox Cover (Sonderanfertigung)
- 2x Catchbox Wireless Charger</t>
  </si>
  <si>
    <t>Catchbox</t>
  </si>
  <si>
    <t>Plus Hub2D</t>
  </si>
  <si>
    <t>Mehrkanalempfänger für SpeechLine Digital Wireless mit
4 SL DW RF-Verbindungen. Merkmale Analogausgang mit
(2) Dante-Schnitstellen und PoE-Stromversorgung.</t>
  </si>
  <si>
    <t>Sennheiser SL MCR 4 DW-3</t>
  </si>
  <si>
    <t>Mehrkanalempfänger für SpeechLine Digital Wireless mit 2
SL DW RF-Verbindungen. Merkmale Analogausgang mit
(2) Dante-Schnitstellen und PoE-Stromversorgung.</t>
  </si>
  <si>
    <t>Sennheiser SL MCR 2 DW-3</t>
  </si>
  <si>
    <t>Handsender SL HANDHELD, inklusive BA 10, MME 865-1,
digital, 1,9 GHz</t>
  </si>
  <si>
    <t>Sennheiser SL HANDHELD 865 DW-3-EU</t>
  </si>
  <si>
    <t>Taschensender SL BODYPACK, inklusive BA 30, ew-
Klinkenbuchse, silber-schwarz, digital, 1,9 GHz</t>
  </si>
  <si>
    <t>Sennheiser SL BODYPACK DW-3-EU</t>
  </si>
  <si>
    <t>Permanent polarisiertes Kondensator-Headmic mit
Nierencharakteristik, kompatibel mit allen
Sennheiser-Taschensendern (3,5-mm-Klinkenstecker) in
der Farbe Beige. Enthält (1) Headmic 4 (KE 4
Mikrofonkapsel mit Nierencharakteristik), (1)
3,5-mm-Klinkenstecker, (1) Windschutz MZW 44, (1)
Transportasche, Kurzanleitung und Sicherheitshinweise.</t>
  </si>
  <si>
    <t>Sennheiser Headmic 4 BE</t>
  </si>
  <si>
    <t>4-fach Ladegerät für SL HANDHELD und SL BODYPACK,
netzwerkfähig IPv4/6, inklusive Netzteil</t>
  </si>
  <si>
    <t>Sennheiser CHG 4N EU</t>
  </si>
  <si>
    <t>Ladegerät mit 2 Ladeschächten, für SK/SKM D1, SK/SKM
AVX, SL DW,BA 10, BA 30, inklusive Netzteil NT 12-4C</t>
  </si>
  <si>
    <t>Sennheiser CHG 2 EU</t>
  </si>
  <si>
    <t>Projektierung</t>
  </si>
  <si>
    <t>Bieter</t>
  </si>
  <si>
    <t>Lieferdauer</t>
  </si>
  <si>
    <t>Rang</t>
  </si>
  <si>
    <t>Artikelbezeichnung</t>
  </si>
  <si>
    <t>Kleinmaterial/Werkstatmaterial (Schrauben etc.) falls nötig</t>
  </si>
  <si>
    <t>Dienstleistung Montage als Pauschale inkl. aller Nebenkosten</t>
  </si>
  <si>
    <t>Dienstleistung Projektierung als Pauschale
- Erstellung Kabelpläne und Blockschaltbilder
- Absprachen mit Gewerken und der IT
- Erstellung der Dokumentation</t>
  </si>
  <si>
    <t>Punkte_Preis</t>
  </si>
  <si>
    <t>Punkte_Lieferung</t>
  </si>
  <si>
    <t>Gesamtpunkte</t>
  </si>
  <si>
    <t>Punkte</t>
  </si>
  <si>
    <t>&gt;2 bis 3 Wochen</t>
  </si>
  <si>
    <t>&gt;4 bis 5 Wochen</t>
  </si>
  <si>
    <t>Angebotssumme_netto</t>
  </si>
  <si>
    <t>Preis Gewichtung 80%</t>
  </si>
  <si>
    <t>Lieferung Gewichtung 20%</t>
  </si>
  <si>
    <t>Preis-Punkte</t>
  </si>
  <si>
    <t>günstigster Preis/Angebotspreis Bieter x 100</t>
  </si>
  <si>
    <t>Geschoss</t>
  </si>
  <si>
    <t>Leitprodukt bzw. gleichwertig</t>
  </si>
  <si>
    <t>Gesamtpreis netto</t>
  </si>
  <si>
    <t>duramedia SOLO steckfertige Konferenzlösung 86", Pro, individuelle Farbwahl</t>
  </si>
  <si>
    <t>DM-SOLO-86-
PRO</t>
  </si>
  <si>
    <t>duramedia SOLO steckfertige Konferenzlösung 86", basic, individuelle Farbwahl</t>
  </si>
  <si>
    <t>DM-SOLO-86-BAS</t>
  </si>
  <si>
    <t>NEC Sharp MultiSync ME432 43" Display
UHD</t>
  </si>
  <si>
    <t>EAN 4550556122443</t>
  </si>
  <si>
    <t>NEC Display Sharp MultiSync ME862 86"
Display UHD</t>
  </si>
  <si>
    <t>Elo Touch Solutions 1064L - 10" Open
Frame Touchmonitor</t>
  </si>
  <si>
    <t>EAN 0843173155692</t>
  </si>
  <si>
    <t>10,1 " - 29 ms - 800:1 - 500 cd/m² - LED-Backlight TFT - DisplayPort - HDMI - USB Typ C</t>
  </si>
  <si>
    <t>Blackmagic Design MC BiDirect</t>
  </si>
  <si>
    <t>SDI to HDMI 12G</t>
  </si>
  <si>
    <t xml:space="preserve">Micro Converter sind mit HDMI_x0002_Anschlüssen in voller Größe und professionellen 12G-SDI-Anschlüssen
ausgestattet und arbeiten in allen NTSC-, PAL-, 720p-, </t>
  </si>
  <si>
    <t>Razer Ripsaw X Schwarz</t>
  </si>
  <si>
    <t>RZ20-04140100-
R3M1</t>
  </si>
  <si>
    <t>USB 3.2 Gen 1 - 3840*2160 Pixel -USB-Aufzeichnungskarte mit 4K-Kamera-Anschluss für Streaming in 4K</t>
  </si>
  <si>
    <t>Sonstige Kosten</t>
  </si>
  <si>
    <t xml:space="preserve">Pauschale für Lieferung, Montage und Kurzeinweisung
</t>
  </si>
  <si>
    <t>Garantie</t>
  </si>
  <si>
    <t>Remote Service</t>
  </si>
  <si>
    <t>proaktiver Remoteservice per Gerät pro Jahr, Clickshare CS€, C, CX und SpinetiX
- inklusive aller Firmwareupdates 
- Fernwartung und -entstörung
- WEYEL Priority Status</t>
  </si>
  <si>
    <t>Instandhaltung</t>
  </si>
  <si>
    <t>Pauschale für jährliche vor-Ort-Instandhaltung
- einmal im Jahr durchgeführte Prüfungs- und Wartungsarbeiten inkl. aller Nebenkosten</t>
  </si>
  <si>
    <t>Studienlabor Mikroskopiersaal</t>
  </si>
  <si>
    <t>Peta Halterung</t>
  </si>
  <si>
    <t>Peta</t>
  </si>
  <si>
    <t>101.003.150-200</t>
  </si>
  <si>
    <t>Montageplatte für o.g Beamer Pos. 1</t>
  </si>
  <si>
    <t>IPCP Pro 250 xi</t>
  </si>
  <si>
    <t>Extron</t>
  </si>
  <si>
    <t>60-1911-01</t>
  </si>
  <si>
    <t>TLP Pro 725M Wandmontage Weiß</t>
  </si>
  <si>
    <t>60-1563-03</t>
  </si>
  <si>
    <t>IN 1808</t>
  </si>
  <si>
    <t>60-1615-01</t>
  </si>
  <si>
    <t>DTP HD DA4 4K 230 70m</t>
  </si>
  <si>
    <t>60-1437-01</t>
  </si>
  <si>
    <t>DTP HDMI 4K 230 Tx 70m</t>
  </si>
  <si>
    <t>60-1271-12</t>
  </si>
  <si>
    <t>DTP HDMI 4K 230 Rx 70m</t>
  </si>
  <si>
    <t>60-1271-13</t>
  </si>
  <si>
    <t>DMP 128</t>
  </si>
  <si>
    <t>60-121-01</t>
  </si>
  <si>
    <t>XPA U 1004 SB</t>
  </si>
  <si>
    <t>60-1301-01</t>
  </si>
  <si>
    <t>SM26T Weiß 100V</t>
  </si>
  <si>
    <t>60-1308-13</t>
  </si>
  <si>
    <t>Yoke Mount für SM 26 Weiß</t>
  </si>
  <si>
    <t>470-993-03</t>
  </si>
  <si>
    <t>EW-DX EM 4 Dante (Q1-9) 4fach Empfänger</t>
  </si>
  <si>
    <t>Sennheiser</t>
  </si>
  <si>
    <t>EW-DX SKM (Q1-9) Handgerät</t>
  </si>
  <si>
    <t>MM-D 835-1 Mikrofonmodul, dynamisch, Niere</t>
  </si>
  <si>
    <t>EW-DX SK (Q1-9) Taschensender</t>
  </si>
  <si>
    <t>ME-3 Headset</t>
  </si>
  <si>
    <t>BA-70 Akku</t>
  </si>
  <si>
    <t>CHG-70N-C + PSU Kit Ladeschale inkl. Netzteil</t>
  </si>
  <si>
    <t>RWM 2 Montageset Wandeinbau für 7 und 10 Zoll</t>
  </si>
  <si>
    <t>70-1141-23</t>
  </si>
  <si>
    <t>8 Kanal Relais Controller</t>
  </si>
  <si>
    <t>KM Tronic Tro</t>
  </si>
  <si>
    <t>DU8CR</t>
  </si>
  <si>
    <t>Studienlabor</t>
  </si>
  <si>
    <t>TLP Pro 1025M</t>
  </si>
  <si>
    <t>60-1566-03</t>
  </si>
  <si>
    <t>RWM 2 TLP Montagerahmen für Wandmontage</t>
  </si>
  <si>
    <t>IPCP Pro 250 XI</t>
  </si>
  <si>
    <t>NAV SD 121</t>
  </si>
  <si>
    <t>NAV E 121</t>
  </si>
  <si>
    <t>AAP HDMI Einbaublende</t>
  </si>
  <si>
    <t>70-616-13</t>
  </si>
  <si>
    <t>AAP USB Blende mit zwei Anschlüssen</t>
  </si>
  <si>
    <t>70-1235-03</t>
  </si>
  <si>
    <t>AAP Blindblende 2-fach</t>
  </si>
  <si>
    <t>70-090-22</t>
  </si>
  <si>
    <t>AAP 102 weiß</t>
  </si>
  <si>
    <t>60-300-03</t>
  </si>
  <si>
    <t>DTP HDMI 4K 230 RX</t>
  </si>
  <si>
    <t>Verstärker XPA U 1004 SB 100V und 4Ohm</t>
  </si>
  <si>
    <t>DTP2 T 202FB</t>
  </si>
  <si>
    <t>60-1586-52</t>
  </si>
  <si>
    <t>SF 26CT LP 100Volt</t>
  </si>
  <si>
    <t>60-1881-03</t>
  </si>
  <si>
    <t>SM28 weiß</t>
  </si>
  <si>
    <t>60-1309-03</t>
  </si>
  <si>
    <t>Yoke Mount SM28 weiß</t>
  </si>
  <si>
    <t>70-994-03</t>
  </si>
  <si>
    <t>Audiomatrix DMP128 C P</t>
  </si>
  <si>
    <t>60-1179-01</t>
  </si>
  <si>
    <t>Montagewanne RSU 126</t>
  </si>
  <si>
    <t>60-190-10</t>
  </si>
  <si>
    <t>eLink 100 T EU</t>
  </si>
  <si>
    <t>60-1490-12</t>
  </si>
  <si>
    <t>eLink 100 R EU</t>
  </si>
  <si>
    <t>60-1490-13</t>
  </si>
  <si>
    <t xml:space="preserve"> Pauschale für Montage-, Kabel- und Kleinmaterial wenn nötig</t>
  </si>
  <si>
    <t>•	fachgerechte Installation der beschafften Technik
•	Anschluss der Geräte an bauseits vorbereitete Anschlüsse
•	Durchführung von Firmwareupdates (falls nötig)
•	erstellen einer GUI (Graphical User Interface) nach vorab definierten Funktionen
•	Programmierung der Mediensteuerung nach vorab erstelltem Lastenheft (in Rücksprache mit dem Kunden)
•	Aufspielen der Programmierung
•	Funktionstest der Programmierung
•	Nachbesserung (falls nötig)
•	Übergabe an den Kunden</t>
  </si>
  <si>
    <t>Los 1 bis 3</t>
  </si>
  <si>
    <t>Los 4</t>
  </si>
  <si>
    <t>Lieferzeit</t>
  </si>
  <si>
    <t>≤2 Wochen</t>
  </si>
  <si>
    <t>&gt;6 bis 7 Wochen</t>
  </si>
  <si>
    <t>&gt;8 Wochen</t>
  </si>
  <si>
    <t>≤5 Wochen</t>
  </si>
  <si>
    <t>&gt;5 bis 6 Wochen</t>
  </si>
  <si>
    <t>&gt;7 bis 8 Wochen</t>
  </si>
  <si>
    <t>&gt;9 bis 10 Wochen</t>
  </si>
  <si>
    <t>&gt;10 Wochen</t>
  </si>
  <si>
    <r>
      <t xml:space="preserve">Betriebsfertiges mobiles Multimedia-System zur professionellen Präsentation und Zusammenarbeit. Das System muss vorkonfiguriert,
vollständig verkabelt und steckerfertig ausgeliefert werden.  </t>
    </r>
    <r>
      <rPr>
        <sz val="11"/>
        <color rgb="FFFF0000"/>
        <rFont val="Calibri"/>
        <family val="2"/>
        <scheme val="minor"/>
      </rPr>
      <t>Farbe wahlweise Grün oder Grau. Sollten die Preise und Lieferzeiten zwischen den Farben unterschiedlich sein bitte die wirtschaftlichere und besser lieferbare Option anbieten.</t>
    </r>
  </si>
  <si>
    <r>
      <t xml:space="preserve">Das System muss vorkonfiguriert,
vollständig verkabelt und steckerfertig ausgeliefert werden. Es ist ein Bildschirmsideboard mit Liftautomatik, Rollen und Kabeltrommel für flexible
und professionelle Präsentationen. </t>
    </r>
    <r>
      <rPr>
        <sz val="11"/>
        <color rgb="FFFF0000"/>
        <rFont val="Calibri"/>
        <family val="2"/>
        <scheme val="minor"/>
      </rPr>
      <t>Farbe wahlweise Grün oder Grau. Sollten die Preise und Lieferzeiten zwischen den Farben unterschiedlich sein bitte die wirtschaftlichere und besser lieferbare Option anbieten.</t>
    </r>
  </si>
  <si>
    <t>erweiterte Hardwaregarantie für fünf Jahre für die Duramediaprodukte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</si>
</sst>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\€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1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3" fillId="0" borderId="0" xfId="0" applyFont="1"/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44" fontId="1" fillId="0" borderId="1" xfId="1" applyBorder="1"/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165" fontId="0" fillId="2" borderId="1" xfId="0" applyNumberFormat="1" applyFill="1" applyBorder="1"/>
    <xf numFmtId="165" fontId="1" fillId="2" borderId="1" xfId="1" applyNumberFormat="1" applyFill="1" applyBorder="1"/>
    <xf numFmtId="165" fontId="0" fillId="5" borderId="0" xfId="0" applyNumberFormat="1" applyFill="1"/>
    <xf numFmtId="0" fontId="0" fillId="5" borderId="1" xfId="0" applyFill="1" applyBorder="1"/>
    <xf numFmtId="165" fontId="0" fillId="5" borderId="1" xfId="0" applyNumberFormat="1" applyFill="1" applyBorder="1"/>
    <xf numFmtId="8" fontId="0" fillId="5" borderId="1" xfId="0" applyNumberFormat="1" applyFill="1" applyBorder="1"/>
    <xf numFmtId="44" fontId="0" fillId="5" borderId="1" xfId="0" applyNumberFormat="1" applyFill="1" applyBorder="1"/>
    <xf numFmtId="0" fontId="0" fillId="2" borderId="1" xfId="0" applyFill="1" applyBorder="1" applyAlignment="1">
      <alignment horizontal="center" vertical="center"/>
    </xf>
    <xf numFmtId="165" fontId="0" fillId="0" borderId="0" xfId="0" applyNumberFormat="1"/>
    <xf numFmtId="164" fontId="0" fillId="5" borderId="1" xfId="0" applyNumberFormat="1" applyFill="1" applyBorder="1"/>
    <xf numFmtId="8" fontId="0" fillId="2" borderId="1" xfId="0" applyNumberFormat="1" applyFill="1" applyBorder="1"/>
    <xf numFmtId="44" fontId="0" fillId="2" borderId="1" xfId="1" applyFont="1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tabSelected="1" zoomScale="85" zoomScaleNormal="85" workbookViewId="0">
      <pane ySplit="1" topLeftCell="A51" activePane="bottomLeft" state="frozen"/>
      <selection pane="bottomLeft" activeCell="D19" sqref="D19"/>
    </sheetView>
  </sheetViews>
  <sheetFormatPr baseColWidth="10" defaultRowHeight="15" x14ac:dyDescent="0.25"/>
  <cols>
    <col min="2" max="2" width="40.42578125" bestFit="1" customWidth="1"/>
    <col min="3" max="3" width="51.85546875" bestFit="1" customWidth="1"/>
    <col min="4" max="4" width="27.7109375" bestFit="1" customWidth="1"/>
    <col min="5" max="5" width="14.85546875" bestFit="1" customWidth="1"/>
    <col min="6" max="6" width="7" bestFit="1" customWidth="1"/>
    <col min="7" max="7" width="16.140625" bestFit="1" customWidth="1"/>
    <col min="8" max="8" width="16.140625" customWidth="1"/>
    <col min="9" max="9" width="14" bestFit="1" customWidth="1"/>
  </cols>
  <sheetData>
    <row r="1" spans="1:9" s="1" customFormat="1" x14ac:dyDescent="0.25">
      <c r="A1" s="18" t="s">
        <v>124</v>
      </c>
      <c r="B1" s="18" t="s">
        <v>0</v>
      </c>
      <c r="C1" s="18" t="s">
        <v>1</v>
      </c>
      <c r="D1" s="18" t="s">
        <v>109</v>
      </c>
      <c r="E1" s="18" t="s">
        <v>2</v>
      </c>
      <c r="F1" s="18" t="s">
        <v>3</v>
      </c>
      <c r="G1" s="18" t="s">
        <v>4</v>
      </c>
      <c r="H1" s="18" t="s">
        <v>126</v>
      </c>
      <c r="I1" s="18" t="s">
        <v>5</v>
      </c>
    </row>
    <row r="2" spans="1:9" x14ac:dyDescent="0.25">
      <c r="A2" s="2">
        <v>1</v>
      </c>
      <c r="B2" s="2" t="s">
        <v>6</v>
      </c>
      <c r="C2" s="2" t="s">
        <v>7</v>
      </c>
      <c r="D2" s="2" t="s">
        <v>8</v>
      </c>
      <c r="E2" s="2" t="s">
        <v>9</v>
      </c>
      <c r="F2" s="2">
        <v>6</v>
      </c>
      <c r="G2" s="24"/>
      <c r="H2" s="24">
        <f>G2*F2</f>
        <v>0</v>
      </c>
      <c r="I2" s="4"/>
    </row>
    <row r="3" spans="1:9" x14ac:dyDescent="0.25">
      <c r="A3" s="2">
        <v>1</v>
      </c>
      <c r="B3" s="2" t="s">
        <v>6</v>
      </c>
      <c r="C3" s="2" t="s">
        <v>10</v>
      </c>
      <c r="D3" s="2" t="s">
        <v>11</v>
      </c>
      <c r="E3" s="2" t="s">
        <v>12</v>
      </c>
      <c r="F3" s="2">
        <v>30</v>
      </c>
      <c r="G3" s="24"/>
      <c r="H3" s="24">
        <f t="shared" ref="H3:H58" si="0">G3*F3</f>
        <v>0</v>
      </c>
      <c r="I3" s="4"/>
    </row>
    <row r="4" spans="1:9" x14ac:dyDescent="0.25">
      <c r="A4" s="2">
        <v>1</v>
      </c>
      <c r="B4" s="2" t="s">
        <v>6</v>
      </c>
      <c r="C4" s="2" t="s">
        <v>13</v>
      </c>
      <c r="D4" s="2" t="s">
        <v>14</v>
      </c>
      <c r="E4" s="2" t="s">
        <v>15</v>
      </c>
      <c r="F4" s="2">
        <v>6</v>
      </c>
      <c r="G4" s="24"/>
      <c r="H4" s="24">
        <f t="shared" si="0"/>
        <v>0</v>
      </c>
      <c r="I4" s="4"/>
    </row>
    <row r="5" spans="1:9" x14ac:dyDescent="0.25">
      <c r="A5" s="2">
        <v>1</v>
      </c>
      <c r="B5" s="2" t="s">
        <v>6</v>
      </c>
      <c r="C5" s="2" t="s">
        <v>16</v>
      </c>
      <c r="D5" s="2" t="s">
        <v>17</v>
      </c>
      <c r="E5" s="2" t="s">
        <v>18</v>
      </c>
      <c r="F5" s="2">
        <v>6</v>
      </c>
      <c r="G5" s="24"/>
      <c r="H5" s="24">
        <f t="shared" si="0"/>
        <v>0</v>
      </c>
      <c r="I5" s="4"/>
    </row>
    <row r="6" spans="1:9" x14ac:dyDescent="0.25">
      <c r="A6" s="2">
        <v>1</v>
      </c>
      <c r="B6" s="2" t="s">
        <v>6</v>
      </c>
      <c r="C6" s="2" t="s">
        <v>19</v>
      </c>
      <c r="D6" s="2" t="s">
        <v>20</v>
      </c>
      <c r="E6" s="2">
        <v>25879</v>
      </c>
      <c r="F6" s="2">
        <v>6</v>
      </c>
      <c r="G6" s="24"/>
      <c r="H6" s="24">
        <f t="shared" si="0"/>
        <v>0</v>
      </c>
      <c r="I6" s="4"/>
    </row>
    <row r="7" spans="1:9" x14ac:dyDescent="0.25">
      <c r="A7" s="2">
        <v>1</v>
      </c>
      <c r="B7" s="2" t="s">
        <v>6</v>
      </c>
      <c r="C7" s="2" t="s">
        <v>21</v>
      </c>
      <c r="D7" s="2" t="s">
        <v>22</v>
      </c>
      <c r="E7" s="2" t="s">
        <v>23</v>
      </c>
      <c r="F7" s="2">
        <v>6</v>
      </c>
      <c r="G7" s="24"/>
      <c r="H7" s="24">
        <f t="shared" si="0"/>
        <v>0</v>
      </c>
      <c r="I7" s="4"/>
    </row>
    <row r="8" spans="1:9" x14ac:dyDescent="0.25">
      <c r="A8" s="2">
        <v>1</v>
      </c>
      <c r="B8" s="2" t="s">
        <v>6</v>
      </c>
      <c r="C8" s="2" t="s">
        <v>110</v>
      </c>
      <c r="D8" s="2"/>
      <c r="E8" s="2"/>
      <c r="F8" s="2">
        <v>6</v>
      </c>
      <c r="G8" s="24"/>
      <c r="H8" s="24">
        <f t="shared" si="0"/>
        <v>0</v>
      </c>
      <c r="I8" s="4"/>
    </row>
    <row r="9" spans="1:9" x14ac:dyDescent="0.25">
      <c r="A9" s="2">
        <v>1</v>
      </c>
      <c r="B9" s="2" t="s">
        <v>25</v>
      </c>
      <c r="C9" s="2" t="s">
        <v>10</v>
      </c>
      <c r="D9" s="2" t="s">
        <v>11</v>
      </c>
      <c r="E9" s="2" t="s">
        <v>12</v>
      </c>
      <c r="F9" s="2">
        <v>2</v>
      </c>
      <c r="G9" s="24"/>
      <c r="H9" s="24">
        <f t="shared" si="0"/>
        <v>0</v>
      </c>
      <c r="I9" s="4"/>
    </row>
    <row r="10" spans="1:9" x14ac:dyDescent="0.25">
      <c r="A10" s="2">
        <v>1</v>
      </c>
      <c r="B10" s="2" t="s">
        <v>25</v>
      </c>
      <c r="C10" s="2" t="s">
        <v>13</v>
      </c>
      <c r="D10" s="2" t="s">
        <v>14</v>
      </c>
      <c r="E10" s="2" t="s">
        <v>15</v>
      </c>
      <c r="F10" s="2">
        <v>1</v>
      </c>
      <c r="G10" s="24"/>
      <c r="H10" s="24">
        <f t="shared" si="0"/>
        <v>0</v>
      </c>
      <c r="I10" s="4"/>
    </row>
    <row r="11" spans="1:9" x14ac:dyDescent="0.25">
      <c r="A11" s="2">
        <v>1</v>
      </c>
      <c r="B11" s="2" t="s">
        <v>25</v>
      </c>
      <c r="C11" s="2" t="s">
        <v>26</v>
      </c>
      <c r="D11" s="2" t="s">
        <v>27</v>
      </c>
      <c r="E11" s="2" t="s">
        <v>28</v>
      </c>
      <c r="F11" s="2">
        <v>2</v>
      </c>
      <c r="G11" s="24"/>
      <c r="H11" s="24">
        <f t="shared" si="0"/>
        <v>0</v>
      </c>
      <c r="I11" s="4"/>
    </row>
    <row r="12" spans="1:9" x14ac:dyDescent="0.25">
      <c r="A12" s="2">
        <v>1</v>
      </c>
      <c r="B12" s="2" t="s">
        <v>25</v>
      </c>
      <c r="C12" s="2" t="s">
        <v>29</v>
      </c>
      <c r="D12" s="2" t="s">
        <v>20</v>
      </c>
      <c r="E12" s="2" t="s">
        <v>30</v>
      </c>
      <c r="F12" s="2">
        <v>1</v>
      </c>
      <c r="G12" s="24"/>
      <c r="H12" s="24">
        <f t="shared" si="0"/>
        <v>0</v>
      </c>
      <c r="I12" s="4"/>
    </row>
    <row r="13" spans="1:9" x14ac:dyDescent="0.25">
      <c r="A13" s="2">
        <v>1</v>
      </c>
      <c r="B13" s="2" t="s">
        <v>25</v>
      </c>
      <c r="C13" s="2" t="s">
        <v>31</v>
      </c>
      <c r="D13" s="2" t="s">
        <v>32</v>
      </c>
      <c r="E13" s="2">
        <v>803013</v>
      </c>
      <c r="F13" s="2">
        <v>1</v>
      </c>
      <c r="G13" s="24"/>
      <c r="H13" s="24">
        <f t="shared" si="0"/>
        <v>0</v>
      </c>
      <c r="I13" s="4"/>
    </row>
    <row r="14" spans="1:9" x14ac:dyDescent="0.25">
      <c r="A14" s="2">
        <v>1</v>
      </c>
      <c r="B14" s="2" t="s">
        <v>25</v>
      </c>
      <c r="C14" s="2" t="s">
        <v>110</v>
      </c>
      <c r="D14" s="2"/>
      <c r="E14" s="2"/>
      <c r="F14" s="2">
        <v>1</v>
      </c>
      <c r="G14" s="24"/>
      <c r="H14" s="24">
        <f t="shared" si="0"/>
        <v>0</v>
      </c>
      <c r="I14" s="4"/>
    </row>
    <row r="15" spans="1:9" ht="135" customHeight="1" x14ac:dyDescent="0.25">
      <c r="A15" s="2">
        <v>1</v>
      </c>
      <c r="B15" s="2" t="s">
        <v>33</v>
      </c>
      <c r="C15" s="3" t="s">
        <v>34</v>
      </c>
      <c r="D15" s="2" t="s">
        <v>35</v>
      </c>
      <c r="E15" s="2" t="s">
        <v>36</v>
      </c>
      <c r="F15" s="2">
        <v>1</v>
      </c>
      <c r="G15" s="24"/>
      <c r="H15" s="24">
        <f t="shared" si="0"/>
        <v>0</v>
      </c>
      <c r="I15" s="4"/>
    </row>
    <row r="16" spans="1:9" ht="30" customHeight="1" x14ac:dyDescent="0.25">
      <c r="A16" s="2">
        <v>1</v>
      </c>
      <c r="B16" s="2" t="s">
        <v>33</v>
      </c>
      <c r="C16" s="3" t="s">
        <v>37</v>
      </c>
      <c r="D16" s="2" t="s">
        <v>38</v>
      </c>
      <c r="E16" s="2" t="s">
        <v>39</v>
      </c>
      <c r="F16" s="2">
        <v>1</v>
      </c>
      <c r="G16" s="24"/>
      <c r="H16" s="24">
        <f t="shared" si="0"/>
        <v>0</v>
      </c>
      <c r="I16" s="4"/>
    </row>
    <row r="17" spans="1:9" x14ac:dyDescent="0.25">
      <c r="A17" s="2">
        <v>1</v>
      </c>
      <c r="B17" s="2" t="s">
        <v>33</v>
      </c>
      <c r="C17" s="2" t="s">
        <v>40</v>
      </c>
      <c r="D17" s="2" t="s">
        <v>20</v>
      </c>
      <c r="E17" s="2">
        <v>25879</v>
      </c>
      <c r="F17" s="2">
        <v>1</v>
      </c>
      <c r="G17" s="24"/>
      <c r="H17" s="24">
        <f t="shared" si="0"/>
        <v>0</v>
      </c>
      <c r="I17" s="4"/>
    </row>
    <row r="18" spans="1:9" x14ac:dyDescent="0.25">
      <c r="A18" s="2">
        <v>1</v>
      </c>
      <c r="B18" s="2" t="s">
        <v>33</v>
      </c>
      <c r="C18" s="2" t="s">
        <v>10</v>
      </c>
      <c r="D18" s="2" t="s">
        <v>11</v>
      </c>
      <c r="E18" s="2" t="s">
        <v>12</v>
      </c>
      <c r="F18" s="2">
        <v>3</v>
      </c>
      <c r="G18" s="24"/>
      <c r="H18" s="24">
        <f t="shared" si="0"/>
        <v>0</v>
      </c>
      <c r="I18" s="4"/>
    </row>
    <row r="19" spans="1:9" x14ac:dyDescent="0.25">
      <c r="A19" s="2">
        <v>1</v>
      </c>
      <c r="B19" s="2" t="s">
        <v>33</v>
      </c>
      <c r="C19" s="2" t="s">
        <v>13</v>
      </c>
      <c r="D19" s="2" t="s">
        <v>14</v>
      </c>
      <c r="E19" s="2" t="s">
        <v>15</v>
      </c>
      <c r="F19" s="2">
        <v>2</v>
      </c>
      <c r="G19" s="24"/>
      <c r="H19" s="24">
        <f t="shared" si="0"/>
        <v>0</v>
      </c>
      <c r="I19" s="4"/>
    </row>
    <row r="20" spans="1:9" x14ac:dyDescent="0.25">
      <c r="A20" s="2">
        <v>1</v>
      </c>
      <c r="B20" s="2" t="s">
        <v>33</v>
      </c>
      <c r="C20" s="2" t="s">
        <v>41</v>
      </c>
      <c r="D20" s="2" t="s">
        <v>42</v>
      </c>
      <c r="E20" s="2" t="s">
        <v>43</v>
      </c>
      <c r="F20" s="2">
        <v>1</v>
      </c>
      <c r="G20" s="24"/>
      <c r="H20" s="24">
        <f t="shared" si="0"/>
        <v>0</v>
      </c>
      <c r="I20" s="4"/>
    </row>
    <row r="21" spans="1:9" x14ac:dyDescent="0.25">
      <c r="A21" s="2">
        <v>1</v>
      </c>
      <c r="B21" s="2" t="s">
        <v>33</v>
      </c>
      <c r="C21" s="2" t="s">
        <v>19</v>
      </c>
      <c r="D21" s="2" t="s">
        <v>20</v>
      </c>
      <c r="E21" s="2">
        <v>25879</v>
      </c>
      <c r="F21" s="2">
        <v>1</v>
      </c>
      <c r="G21" s="24"/>
      <c r="H21" s="24">
        <f t="shared" si="0"/>
        <v>0</v>
      </c>
      <c r="I21" s="4"/>
    </row>
    <row r="22" spans="1:9" x14ac:dyDescent="0.25">
      <c r="A22" s="2">
        <v>1</v>
      </c>
      <c r="B22" s="2" t="s">
        <v>33</v>
      </c>
      <c r="C22" s="2" t="s">
        <v>44</v>
      </c>
      <c r="D22" s="2" t="s">
        <v>20</v>
      </c>
      <c r="E22" s="2">
        <v>25879</v>
      </c>
      <c r="F22" s="2">
        <v>1</v>
      </c>
      <c r="G22" s="24"/>
      <c r="H22" s="24">
        <f t="shared" si="0"/>
        <v>0</v>
      </c>
      <c r="I22" s="4"/>
    </row>
    <row r="23" spans="1:9" x14ac:dyDescent="0.25">
      <c r="A23" s="2">
        <v>1</v>
      </c>
      <c r="B23" s="2" t="s">
        <v>33</v>
      </c>
      <c r="C23" s="2" t="s">
        <v>29</v>
      </c>
      <c r="D23" s="2" t="s">
        <v>20</v>
      </c>
      <c r="E23" s="2"/>
      <c r="F23" s="2">
        <v>1</v>
      </c>
      <c r="G23" s="24"/>
      <c r="H23" s="24">
        <f t="shared" si="0"/>
        <v>0</v>
      </c>
      <c r="I23" s="4"/>
    </row>
    <row r="24" spans="1:9" x14ac:dyDescent="0.25">
      <c r="A24" s="2">
        <v>1</v>
      </c>
      <c r="B24" s="2" t="s">
        <v>33</v>
      </c>
      <c r="C24" s="2" t="s">
        <v>110</v>
      </c>
      <c r="D24" s="2"/>
      <c r="E24" s="2"/>
      <c r="F24" s="2">
        <v>1</v>
      </c>
      <c r="G24" s="24"/>
      <c r="H24" s="24">
        <f t="shared" si="0"/>
        <v>0</v>
      </c>
      <c r="I24" s="4"/>
    </row>
    <row r="25" spans="1:9" x14ac:dyDescent="0.25">
      <c r="A25" s="2">
        <v>1</v>
      </c>
      <c r="B25" s="2" t="s">
        <v>45</v>
      </c>
      <c r="C25" s="2" t="s">
        <v>10</v>
      </c>
      <c r="D25" s="2" t="s">
        <v>11</v>
      </c>
      <c r="E25" s="2" t="s">
        <v>12</v>
      </c>
      <c r="F25" s="2">
        <v>2</v>
      </c>
      <c r="G25" s="24"/>
      <c r="H25" s="24">
        <f t="shared" si="0"/>
        <v>0</v>
      </c>
      <c r="I25" s="4"/>
    </row>
    <row r="26" spans="1:9" x14ac:dyDescent="0.25">
      <c r="A26" s="2">
        <v>1</v>
      </c>
      <c r="B26" s="2" t="s">
        <v>45</v>
      </c>
      <c r="C26" s="2" t="s">
        <v>13</v>
      </c>
      <c r="D26" s="2" t="s">
        <v>46</v>
      </c>
      <c r="E26" s="2" t="s">
        <v>15</v>
      </c>
      <c r="F26" s="2">
        <v>2</v>
      </c>
      <c r="G26" s="24"/>
      <c r="H26" s="24">
        <f t="shared" si="0"/>
        <v>0</v>
      </c>
      <c r="I26" s="4"/>
    </row>
    <row r="27" spans="1:9" x14ac:dyDescent="0.25">
      <c r="A27" s="2">
        <v>1</v>
      </c>
      <c r="B27" s="2" t="s">
        <v>45</v>
      </c>
      <c r="C27" s="2" t="s">
        <v>19</v>
      </c>
      <c r="D27" s="2" t="s">
        <v>20</v>
      </c>
      <c r="E27" s="2">
        <v>25879</v>
      </c>
      <c r="F27" s="2">
        <v>2</v>
      </c>
      <c r="G27" s="24"/>
      <c r="H27" s="24">
        <f t="shared" si="0"/>
        <v>0</v>
      </c>
      <c r="I27" s="4"/>
    </row>
    <row r="28" spans="1:9" x14ac:dyDescent="0.25">
      <c r="A28" s="2">
        <v>1</v>
      </c>
      <c r="B28" s="2" t="s">
        <v>45</v>
      </c>
      <c r="C28" s="2" t="s">
        <v>110</v>
      </c>
      <c r="D28" s="2"/>
      <c r="E28" s="2"/>
      <c r="F28" s="2">
        <v>2</v>
      </c>
      <c r="G28" s="24"/>
      <c r="H28" s="24">
        <f t="shared" si="0"/>
        <v>0</v>
      </c>
      <c r="I28" s="4"/>
    </row>
    <row r="29" spans="1:9" x14ac:dyDescent="0.25">
      <c r="A29" s="2">
        <v>1</v>
      </c>
      <c r="B29" s="2" t="s">
        <v>47</v>
      </c>
      <c r="C29" s="2" t="s">
        <v>48</v>
      </c>
      <c r="D29" s="2" t="s">
        <v>49</v>
      </c>
      <c r="E29" s="2" t="s">
        <v>50</v>
      </c>
      <c r="F29" s="2">
        <v>1</v>
      </c>
      <c r="G29" s="24"/>
      <c r="H29" s="24">
        <f t="shared" si="0"/>
        <v>0</v>
      </c>
      <c r="I29" s="4"/>
    </row>
    <row r="30" spans="1:9" x14ac:dyDescent="0.25">
      <c r="A30" s="2">
        <v>1</v>
      </c>
      <c r="B30" s="2" t="s">
        <v>47</v>
      </c>
      <c r="C30" s="2" t="s">
        <v>51</v>
      </c>
      <c r="D30" s="2" t="s">
        <v>52</v>
      </c>
      <c r="E30" s="2" t="s">
        <v>53</v>
      </c>
      <c r="F30" s="2">
        <v>2</v>
      </c>
      <c r="G30" s="24"/>
      <c r="H30" s="24">
        <f t="shared" si="0"/>
        <v>0</v>
      </c>
      <c r="I30" s="4"/>
    </row>
    <row r="31" spans="1:9" ht="30" customHeight="1" x14ac:dyDescent="0.25">
      <c r="A31" s="2">
        <v>1</v>
      </c>
      <c r="B31" s="2" t="s">
        <v>47</v>
      </c>
      <c r="C31" s="3" t="s">
        <v>54</v>
      </c>
      <c r="D31" s="2" t="s">
        <v>55</v>
      </c>
      <c r="E31" s="2" t="s">
        <v>56</v>
      </c>
      <c r="F31" s="2">
        <v>1</v>
      </c>
      <c r="G31" s="24"/>
      <c r="H31" s="24">
        <f t="shared" si="0"/>
        <v>0</v>
      </c>
      <c r="I31" s="4"/>
    </row>
    <row r="32" spans="1:9" x14ac:dyDescent="0.25">
      <c r="A32" s="2">
        <v>1</v>
      </c>
      <c r="B32" s="2" t="s">
        <v>47</v>
      </c>
      <c r="C32" s="2" t="s">
        <v>57</v>
      </c>
      <c r="D32" s="2" t="s">
        <v>58</v>
      </c>
      <c r="E32" s="2" t="s">
        <v>59</v>
      </c>
      <c r="F32" s="2">
        <v>1</v>
      </c>
      <c r="G32" s="24"/>
      <c r="H32" s="24">
        <f t="shared" si="0"/>
        <v>0</v>
      </c>
      <c r="I32" s="4"/>
    </row>
    <row r="33" spans="1:9" x14ac:dyDescent="0.25">
      <c r="A33" s="2">
        <v>1</v>
      </c>
      <c r="B33" s="2" t="s">
        <v>47</v>
      </c>
      <c r="C33" s="2" t="s">
        <v>60</v>
      </c>
      <c r="D33" s="2" t="s">
        <v>61</v>
      </c>
      <c r="E33" s="2" t="s">
        <v>62</v>
      </c>
      <c r="F33" s="2">
        <v>1</v>
      </c>
      <c r="G33" s="24"/>
      <c r="H33" s="24">
        <f t="shared" si="0"/>
        <v>0</v>
      </c>
      <c r="I33" s="4"/>
    </row>
    <row r="34" spans="1:9" x14ac:dyDescent="0.25">
      <c r="A34" s="2">
        <v>1</v>
      </c>
      <c r="B34" s="2" t="s">
        <v>47</v>
      </c>
      <c r="C34" s="2" t="s">
        <v>31</v>
      </c>
      <c r="D34" s="2" t="s">
        <v>32</v>
      </c>
      <c r="E34" s="2">
        <v>803013</v>
      </c>
      <c r="F34" s="2">
        <v>1</v>
      </c>
      <c r="G34" s="24"/>
      <c r="H34" s="24">
        <f t="shared" si="0"/>
        <v>0</v>
      </c>
      <c r="I34" s="4"/>
    </row>
    <row r="35" spans="1:9" ht="45" customHeight="1" x14ac:dyDescent="0.25">
      <c r="A35" s="2">
        <v>1</v>
      </c>
      <c r="B35" s="2" t="s">
        <v>47</v>
      </c>
      <c r="C35" s="3" t="s">
        <v>63</v>
      </c>
      <c r="D35" s="2" t="s">
        <v>64</v>
      </c>
      <c r="E35" s="2" t="s">
        <v>65</v>
      </c>
      <c r="F35" s="2">
        <v>1</v>
      </c>
      <c r="G35" s="24"/>
      <c r="H35" s="24">
        <f t="shared" si="0"/>
        <v>0</v>
      </c>
      <c r="I35" s="4"/>
    </row>
    <row r="36" spans="1:9" x14ac:dyDescent="0.25">
      <c r="A36" s="2">
        <v>1</v>
      </c>
      <c r="B36" s="2" t="s">
        <v>47</v>
      </c>
      <c r="C36" s="2" t="s">
        <v>66</v>
      </c>
      <c r="D36" s="2" t="s">
        <v>20</v>
      </c>
      <c r="E36" s="2">
        <v>25879</v>
      </c>
      <c r="F36" s="2">
        <v>4</v>
      </c>
      <c r="G36" s="24"/>
      <c r="H36" s="24">
        <f t="shared" si="0"/>
        <v>0</v>
      </c>
      <c r="I36" s="4"/>
    </row>
    <row r="37" spans="1:9" x14ac:dyDescent="0.25">
      <c r="A37" s="2">
        <v>1</v>
      </c>
      <c r="B37" s="2" t="s">
        <v>47</v>
      </c>
      <c r="C37" s="2" t="s">
        <v>110</v>
      </c>
      <c r="D37" s="2"/>
      <c r="E37" s="2"/>
      <c r="F37" s="2">
        <v>2</v>
      </c>
      <c r="G37" s="24"/>
      <c r="H37" s="24">
        <f t="shared" si="0"/>
        <v>0</v>
      </c>
      <c r="I37" s="4"/>
    </row>
    <row r="38" spans="1:9" x14ac:dyDescent="0.25">
      <c r="A38" s="2">
        <v>1</v>
      </c>
      <c r="B38" s="2" t="s">
        <v>67</v>
      </c>
      <c r="C38" s="2" t="s">
        <v>68</v>
      </c>
      <c r="D38" s="2" t="s">
        <v>69</v>
      </c>
      <c r="E38" s="2" t="s">
        <v>70</v>
      </c>
      <c r="F38" s="2">
        <v>2</v>
      </c>
      <c r="G38" s="24"/>
      <c r="H38" s="24">
        <f t="shared" si="0"/>
        <v>0</v>
      </c>
      <c r="I38" s="4"/>
    </row>
    <row r="39" spans="1:9" x14ac:dyDescent="0.25">
      <c r="A39" s="2">
        <v>1</v>
      </c>
      <c r="B39" s="2" t="s">
        <v>67</v>
      </c>
      <c r="C39" s="2" t="s">
        <v>71</v>
      </c>
      <c r="D39" s="2" t="s">
        <v>72</v>
      </c>
      <c r="E39" s="2" t="s">
        <v>73</v>
      </c>
      <c r="F39" s="2">
        <v>2</v>
      </c>
      <c r="G39" s="24"/>
      <c r="H39" s="24">
        <f t="shared" si="0"/>
        <v>0</v>
      </c>
      <c r="I39" s="4"/>
    </row>
    <row r="40" spans="1:9" x14ac:dyDescent="0.25">
      <c r="A40" s="2">
        <v>1</v>
      </c>
      <c r="B40" s="2" t="s">
        <v>67</v>
      </c>
      <c r="C40" s="2" t="s">
        <v>44</v>
      </c>
      <c r="D40" s="2" t="s">
        <v>20</v>
      </c>
      <c r="E40" s="2">
        <v>25879</v>
      </c>
      <c r="F40" s="2">
        <v>2</v>
      </c>
      <c r="G40" s="24"/>
      <c r="H40" s="24">
        <f t="shared" si="0"/>
        <v>0</v>
      </c>
      <c r="I40" s="4"/>
    </row>
    <row r="41" spans="1:9" x14ac:dyDescent="0.25">
      <c r="A41" s="2">
        <v>1</v>
      </c>
      <c r="B41" s="2" t="s">
        <v>67</v>
      </c>
      <c r="C41" s="2" t="s">
        <v>13</v>
      </c>
      <c r="D41" s="2" t="s">
        <v>14</v>
      </c>
      <c r="E41" s="2" t="s">
        <v>15</v>
      </c>
      <c r="F41" s="2">
        <v>2</v>
      </c>
      <c r="G41" s="24"/>
      <c r="H41" s="24">
        <f t="shared" si="0"/>
        <v>0</v>
      </c>
      <c r="I41" s="4"/>
    </row>
    <row r="42" spans="1:9" x14ac:dyDescent="0.25">
      <c r="A42" s="2">
        <v>1</v>
      </c>
      <c r="B42" s="2" t="s">
        <v>67</v>
      </c>
      <c r="C42" s="2" t="s">
        <v>74</v>
      </c>
      <c r="D42" s="2" t="s">
        <v>20</v>
      </c>
      <c r="E42" s="2" t="s">
        <v>75</v>
      </c>
      <c r="F42" s="2">
        <v>2</v>
      </c>
      <c r="G42" s="24"/>
      <c r="H42" s="24">
        <f t="shared" si="0"/>
        <v>0</v>
      </c>
      <c r="I42" s="4"/>
    </row>
    <row r="43" spans="1:9" x14ac:dyDescent="0.25">
      <c r="A43" s="2">
        <v>1</v>
      </c>
      <c r="B43" s="2" t="s">
        <v>67</v>
      </c>
      <c r="C43" s="2" t="s">
        <v>76</v>
      </c>
      <c r="D43" s="2" t="s">
        <v>20</v>
      </c>
      <c r="E43" s="2" t="s">
        <v>77</v>
      </c>
      <c r="F43" s="2">
        <v>8</v>
      </c>
      <c r="G43" s="24"/>
      <c r="H43" s="24">
        <f t="shared" si="0"/>
        <v>0</v>
      </c>
      <c r="I43" s="4"/>
    </row>
    <row r="44" spans="1:9" ht="60" customHeight="1" x14ac:dyDescent="0.25">
      <c r="A44" s="2">
        <v>1</v>
      </c>
      <c r="B44" s="2" t="s">
        <v>67</v>
      </c>
      <c r="C44" s="3" t="s">
        <v>78</v>
      </c>
      <c r="D44" s="2" t="s">
        <v>79</v>
      </c>
      <c r="E44" s="2" t="s">
        <v>80</v>
      </c>
      <c r="F44" s="2">
        <v>2</v>
      </c>
      <c r="G44" s="24"/>
      <c r="H44" s="24">
        <f t="shared" si="0"/>
        <v>0</v>
      </c>
      <c r="I44" s="4"/>
    </row>
    <row r="45" spans="1:9" x14ac:dyDescent="0.25">
      <c r="A45" s="2">
        <v>1</v>
      </c>
      <c r="B45" s="2" t="s">
        <v>67</v>
      </c>
      <c r="C45" s="2" t="s">
        <v>81</v>
      </c>
      <c r="D45" s="2"/>
      <c r="E45" s="2"/>
      <c r="F45" s="2">
        <v>4</v>
      </c>
      <c r="G45" s="24"/>
      <c r="H45" s="24">
        <f t="shared" si="0"/>
        <v>0</v>
      </c>
      <c r="I45" s="4"/>
    </row>
    <row r="46" spans="1:9" x14ac:dyDescent="0.25">
      <c r="A46" s="2">
        <v>1</v>
      </c>
      <c r="B46" s="2" t="s">
        <v>67</v>
      </c>
      <c r="C46" s="2" t="s">
        <v>82</v>
      </c>
      <c r="D46" s="2" t="s">
        <v>20</v>
      </c>
      <c r="E46" s="2" t="s">
        <v>83</v>
      </c>
      <c r="F46" s="2">
        <v>2</v>
      </c>
      <c r="G46" s="24"/>
      <c r="H46" s="24">
        <f t="shared" si="0"/>
        <v>0</v>
      </c>
      <c r="I46" s="4"/>
    </row>
    <row r="47" spans="1:9" x14ac:dyDescent="0.25">
      <c r="A47" s="2">
        <v>1</v>
      </c>
      <c r="B47" s="2" t="s">
        <v>67</v>
      </c>
      <c r="C47" s="2" t="s">
        <v>84</v>
      </c>
      <c r="D47" s="2" t="s">
        <v>20</v>
      </c>
      <c r="E47" s="2" t="s">
        <v>85</v>
      </c>
      <c r="F47" s="2">
        <v>2</v>
      </c>
      <c r="G47" s="24"/>
      <c r="H47" s="24">
        <f t="shared" si="0"/>
        <v>0</v>
      </c>
      <c r="I47" s="4"/>
    </row>
    <row r="48" spans="1:9" x14ac:dyDescent="0.25">
      <c r="A48" s="2">
        <v>1</v>
      </c>
      <c r="B48" s="2" t="s">
        <v>67</v>
      </c>
      <c r="C48" s="2" t="s">
        <v>86</v>
      </c>
      <c r="D48" s="2" t="s">
        <v>24</v>
      </c>
      <c r="E48" s="2"/>
      <c r="F48" s="2">
        <v>1</v>
      </c>
      <c r="G48" s="24"/>
      <c r="H48" s="24">
        <f t="shared" si="0"/>
        <v>0</v>
      </c>
      <c r="I48" s="4"/>
    </row>
    <row r="49" spans="1:9" ht="75" customHeight="1" x14ac:dyDescent="0.25">
      <c r="A49" s="2">
        <v>1</v>
      </c>
      <c r="B49" s="2" t="s">
        <v>87</v>
      </c>
      <c r="C49" s="3" t="s">
        <v>88</v>
      </c>
      <c r="D49" s="2" t="s">
        <v>89</v>
      </c>
      <c r="E49" s="2" t="s">
        <v>90</v>
      </c>
      <c r="F49" s="2">
        <v>1</v>
      </c>
      <c r="G49" s="24"/>
      <c r="H49" s="24">
        <f t="shared" si="0"/>
        <v>0</v>
      </c>
      <c r="I49" s="4"/>
    </row>
    <row r="50" spans="1:9" ht="75" customHeight="1" x14ac:dyDescent="0.25">
      <c r="A50" s="2">
        <v>1</v>
      </c>
      <c r="B50" s="2" t="s">
        <v>87</v>
      </c>
      <c r="C50" s="3" t="s">
        <v>91</v>
      </c>
      <c r="D50" s="2" t="s">
        <v>92</v>
      </c>
      <c r="E50" s="2">
        <v>508854</v>
      </c>
      <c r="F50" s="2">
        <v>1</v>
      </c>
      <c r="G50" s="24"/>
      <c r="H50" s="24">
        <f t="shared" si="0"/>
        <v>0</v>
      </c>
      <c r="I50" s="4"/>
    </row>
    <row r="51" spans="1:9" ht="60" customHeight="1" x14ac:dyDescent="0.25">
      <c r="A51" s="2">
        <v>1</v>
      </c>
      <c r="B51" s="2" t="s">
        <v>87</v>
      </c>
      <c r="C51" s="3" t="s">
        <v>93</v>
      </c>
      <c r="D51" s="2" t="s">
        <v>94</v>
      </c>
      <c r="E51" s="2">
        <v>508849</v>
      </c>
      <c r="F51" s="2">
        <v>1</v>
      </c>
      <c r="G51" s="24"/>
      <c r="H51" s="24">
        <f t="shared" si="0"/>
        <v>0</v>
      </c>
      <c r="I51" s="4"/>
    </row>
    <row r="52" spans="1:9" ht="30" customHeight="1" x14ac:dyDescent="0.25">
      <c r="A52" s="2">
        <v>1</v>
      </c>
      <c r="B52" s="2" t="s">
        <v>87</v>
      </c>
      <c r="C52" s="3" t="s">
        <v>95</v>
      </c>
      <c r="D52" s="2" t="s">
        <v>96</v>
      </c>
      <c r="E52" s="2">
        <v>505885</v>
      </c>
      <c r="F52" s="2">
        <v>4</v>
      </c>
      <c r="G52" s="24"/>
      <c r="H52" s="24">
        <f t="shared" si="0"/>
        <v>0</v>
      </c>
      <c r="I52" s="4"/>
    </row>
    <row r="53" spans="1:9" ht="30" customHeight="1" x14ac:dyDescent="0.25">
      <c r="A53" s="2">
        <v>1</v>
      </c>
      <c r="B53" s="2" t="s">
        <v>87</v>
      </c>
      <c r="C53" s="3" t="s">
        <v>97</v>
      </c>
      <c r="D53" s="2" t="s">
        <v>98</v>
      </c>
      <c r="E53" s="2">
        <v>505883</v>
      </c>
      <c r="F53" s="2">
        <v>1</v>
      </c>
      <c r="G53" s="24"/>
      <c r="H53" s="24">
        <f t="shared" si="0"/>
        <v>0</v>
      </c>
      <c r="I53" s="4"/>
    </row>
    <row r="54" spans="1:9" ht="105" customHeight="1" x14ac:dyDescent="0.25">
      <c r="A54" s="2">
        <v>1</v>
      </c>
      <c r="B54" s="2" t="s">
        <v>87</v>
      </c>
      <c r="C54" s="3" t="s">
        <v>99</v>
      </c>
      <c r="D54" s="2" t="s">
        <v>100</v>
      </c>
      <c r="E54" s="2">
        <v>509494</v>
      </c>
      <c r="F54" s="2">
        <v>1</v>
      </c>
      <c r="G54" s="24"/>
      <c r="H54" s="24">
        <f t="shared" si="0"/>
        <v>0</v>
      </c>
      <c r="I54" s="4"/>
    </row>
    <row r="55" spans="1:9" ht="30" customHeight="1" x14ac:dyDescent="0.25">
      <c r="A55" s="2">
        <v>1</v>
      </c>
      <c r="B55" s="2" t="s">
        <v>87</v>
      </c>
      <c r="C55" s="3" t="s">
        <v>101</v>
      </c>
      <c r="D55" s="2" t="s">
        <v>102</v>
      </c>
      <c r="E55" s="2">
        <v>506800</v>
      </c>
      <c r="F55" s="2">
        <v>1</v>
      </c>
      <c r="G55" s="24"/>
      <c r="H55" s="24">
        <f t="shared" si="0"/>
        <v>0</v>
      </c>
      <c r="I55" s="4"/>
    </row>
    <row r="56" spans="1:9" ht="30" customHeight="1" x14ac:dyDescent="0.25">
      <c r="A56" s="2">
        <v>1</v>
      </c>
      <c r="B56" s="2" t="s">
        <v>87</v>
      </c>
      <c r="C56" s="3" t="s">
        <v>103</v>
      </c>
      <c r="D56" s="2" t="s">
        <v>104</v>
      </c>
      <c r="E56" s="2">
        <v>505980</v>
      </c>
      <c r="F56" s="2">
        <v>1</v>
      </c>
      <c r="G56" s="24"/>
      <c r="H56" s="24">
        <f t="shared" si="0"/>
        <v>0</v>
      </c>
      <c r="I56" s="4"/>
    </row>
    <row r="57" spans="1:9" ht="180" x14ac:dyDescent="0.25">
      <c r="A57" s="2">
        <v>1</v>
      </c>
      <c r="B57" s="35" t="s">
        <v>111</v>
      </c>
      <c r="C57" s="35" t="s">
        <v>223</v>
      </c>
      <c r="D57" s="2" t="s">
        <v>24</v>
      </c>
      <c r="E57" s="2"/>
      <c r="F57" s="2">
        <v>1</v>
      </c>
      <c r="G57" s="24"/>
      <c r="H57" s="24">
        <f t="shared" si="0"/>
        <v>0</v>
      </c>
      <c r="I57" s="4"/>
    </row>
    <row r="58" spans="1:9" ht="120" customHeight="1" x14ac:dyDescent="0.25">
      <c r="A58" s="2">
        <v>1</v>
      </c>
      <c r="B58" s="3" t="s">
        <v>112</v>
      </c>
      <c r="C58" s="2" t="s">
        <v>105</v>
      </c>
      <c r="D58" s="2" t="s">
        <v>24</v>
      </c>
      <c r="E58" s="2"/>
      <c r="F58" s="2">
        <v>1</v>
      </c>
      <c r="G58" s="24"/>
      <c r="H58" s="24">
        <f t="shared" si="0"/>
        <v>0</v>
      </c>
      <c r="I58" s="4"/>
    </row>
    <row r="59" spans="1:9" x14ac:dyDescent="0.25">
      <c r="A59" s="26"/>
      <c r="B59" s="26"/>
      <c r="C59" s="26"/>
      <c r="D59" s="26"/>
      <c r="E59" s="26"/>
      <c r="F59" s="26"/>
      <c r="G59" s="32">
        <f>SUM(G2:G58)</f>
        <v>0</v>
      </c>
      <c r="H59" s="32">
        <f>SUM(H2:H58)</f>
        <v>0</v>
      </c>
      <c r="I59" s="26"/>
    </row>
  </sheetData>
  <autoFilter ref="A1:I59" xr:uid="{00000000-0009-0000-0000-000000000000}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2529-AA5B-42BB-B4B8-11362F42B1F0}">
  <dimension ref="A1:I23"/>
  <sheetViews>
    <sheetView workbookViewId="0">
      <pane ySplit="1" topLeftCell="A2" activePane="bottomLeft" state="frozen"/>
      <selection pane="bottomLeft" activeCell="G16" sqref="G16"/>
    </sheetView>
  </sheetViews>
  <sheetFormatPr baseColWidth="10" defaultRowHeight="15" x14ac:dyDescent="0.25"/>
  <cols>
    <col min="7" max="7" width="16.140625" bestFit="1" customWidth="1"/>
    <col min="8" max="8" width="17.5703125" bestFit="1" customWidth="1"/>
    <col min="9" max="9" width="14" bestFit="1" customWidth="1"/>
  </cols>
  <sheetData>
    <row r="1" spans="1:9" x14ac:dyDescent="0.25">
      <c r="A1" s="18" t="s">
        <v>124</v>
      </c>
      <c r="B1" s="18" t="s">
        <v>0</v>
      </c>
      <c r="C1" s="18" t="s">
        <v>1</v>
      </c>
      <c r="D1" s="18" t="s">
        <v>109</v>
      </c>
      <c r="E1" s="18" t="s">
        <v>2</v>
      </c>
      <c r="F1" s="18" t="s">
        <v>3</v>
      </c>
      <c r="G1" s="18" t="s">
        <v>4</v>
      </c>
      <c r="H1" s="18" t="s">
        <v>126</v>
      </c>
      <c r="I1" s="18" t="s">
        <v>5</v>
      </c>
    </row>
    <row r="2" spans="1:9" x14ac:dyDescent="0.25">
      <c r="A2" s="2">
        <v>1</v>
      </c>
      <c r="B2" s="2" t="s">
        <v>189</v>
      </c>
      <c r="C2" s="2" t="s">
        <v>186</v>
      </c>
      <c r="D2" s="2" t="s">
        <v>187</v>
      </c>
      <c r="E2" s="21" t="s">
        <v>188</v>
      </c>
      <c r="F2" s="2">
        <v>2</v>
      </c>
      <c r="G2" s="23"/>
      <c r="H2" s="23">
        <f>G2*F2</f>
        <v>0</v>
      </c>
      <c r="I2" s="4"/>
    </row>
    <row r="3" spans="1:9" x14ac:dyDescent="0.25">
      <c r="A3" s="2">
        <v>1</v>
      </c>
      <c r="B3" s="2" t="s">
        <v>189</v>
      </c>
      <c r="C3" s="2" t="s">
        <v>190</v>
      </c>
      <c r="D3" s="2" t="s">
        <v>156</v>
      </c>
      <c r="E3" s="21" t="s">
        <v>191</v>
      </c>
      <c r="F3" s="2">
        <v>1</v>
      </c>
      <c r="G3" s="23"/>
      <c r="H3" s="23">
        <f t="shared" ref="H3:H22" si="0">G3*F3</f>
        <v>0</v>
      </c>
      <c r="I3" s="4"/>
    </row>
    <row r="4" spans="1:9" x14ac:dyDescent="0.25">
      <c r="A4" s="2">
        <v>1</v>
      </c>
      <c r="B4" s="2" t="s">
        <v>189</v>
      </c>
      <c r="C4" s="2" t="s">
        <v>192</v>
      </c>
      <c r="D4" s="2" t="s">
        <v>156</v>
      </c>
      <c r="E4" s="21" t="s">
        <v>185</v>
      </c>
      <c r="F4" s="2">
        <v>1</v>
      </c>
      <c r="G4" s="23"/>
      <c r="H4" s="23">
        <f t="shared" si="0"/>
        <v>0</v>
      </c>
      <c r="I4" s="4"/>
    </row>
    <row r="5" spans="1:9" x14ac:dyDescent="0.25">
      <c r="A5" s="2">
        <v>1</v>
      </c>
      <c r="B5" s="2" t="s">
        <v>189</v>
      </c>
      <c r="C5" s="2" t="s">
        <v>193</v>
      </c>
      <c r="D5" s="2" t="s">
        <v>156</v>
      </c>
      <c r="E5" s="21" t="s">
        <v>157</v>
      </c>
      <c r="F5" s="2">
        <v>1</v>
      </c>
      <c r="G5" s="23"/>
      <c r="H5" s="23">
        <f t="shared" si="0"/>
        <v>0</v>
      </c>
      <c r="I5" s="4"/>
    </row>
    <row r="6" spans="1:9" x14ac:dyDescent="0.25">
      <c r="A6" s="2">
        <v>1</v>
      </c>
      <c r="B6" s="2" t="s">
        <v>189</v>
      </c>
      <c r="C6" s="2" t="s">
        <v>194</v>
      </c>
      <c r="D6" s="2" t="s">
        <v>156</v>
      </c>
      <c r="E6" s="21" t="s">
        <v>15</v>
      </c>
      <c r="F6" s="2">
        <v>1</v>
      </c>
      <c r="G6" s="23"/>
      <c r="H6" s="23">
        <f t="shared" si="0"/>
        <v>0</v>
      </c>
      <c r="I6" s="4"/>
    </row>
    <row r="7" spans="1:9" x14ac:dyDescent="0.25">
      <c r="A7" s="2">
        <v>1</v>
      </c>
      <c r="B7" s="2" t="s">
        <v>189</v>
      </c>
      <c r="C7" s="2" t="s">
        <v>195</v>
      </c>
      <c r="D7" s="2" t="s">
        <v>156</v>
      </c>
      <c r="E7" s="21" t="s">
        <v>12</v>
      </c>
      <c r="F7" s="2">
        <v>1</v>
      </c>
      <c r="G7" s="23"/>
      <c r="H7" s="23">
        <f t="shared" si="0"/>
        <v>0</v>
      </c>
      <c r="I7" s="4"/>
    </row>
    <row r="8" spans="1:9" x14ac:dyDescent="0.25">
      <c r="A8" s="2">
        <v>1</v>
      </c>
      <c r="B8" s="2" t="s">
        <v>189</v>
      </c>
      <c r="C8" s="2" t="s">
        <v>196</v>
      </c>
      <c r="D8" s="2" t="s">
        <v>156</v>
      </c>
      <c r="E8" s="21" t="s">
        <v>197</v>
      </c>
      <c r="F8" s="2">
        <v>1</v>
      </c>
      <c r="G8" s="23"/>
      <c r="H8" s="23">
        <f t="shared" si="0"/>
        <v>0</v>
      </c>
      <c r="I8" s="4"/>
    </row>
    <row r="9" spans="1:9" x14ac:dyDescent="0.25">
      <c r="A9" s="2">
        <v>1</v>
      </c>
      <c r="B9" s="2" t="s">
        <v>189</v>
      </c>
      <c r="C9" s="2" t="s">
        <v>198</v>
      </c>
      <c r="D9" s="2" t="s">
        <v>156</v>
      </c>
      <c r="E9" s="21" t="s">
        <v>199</v>
      </c>
      <c r="F9" s="2">
        <v>1</v>
      </c>
      <c r="G9" s="23"/>
      <c r="H9" s="23">
        <f t="shared" si="0"/>
        <v>0</v>
      </c>
      <c r="I9" s="4"/>
    </row>
    <row r="10" spans="1:9" x14ac:dyDescent="0.25">
      <c r="A10" s="2">
        <v>1</v>
      </c>
      <c r="B10" s="2" t="s">
        <v>189</v>
      </c>
      <c r="C10" s="2" t="s">
        <v>200</v>
      </c>
      <c r="D10" s="2" t="s">
        <v>156</v>
      </c>
      <c r="E10" s="21" t="s">
        <v>201</v>
      </c>
      <c r="F10" s="2">
        <v>1</v>
      </c>
      <c r="G10" s="23"/>
      <c r="H10" s="23">
        <f t="shared" si="0"/>
        <v>0</v>
      </c>
      <c r="I10" s="4"/>
    </row>
    <row r="11" spans="1:9" x14ac:dyDescent="0.25">
      <c r="A11" s="2">
        <v>1</v>
      </c>
      <c r="B11" s="2" t="s">
        <v>189</v>
      </c>
      <c r="C11" s="2" t="s">
        <v>202</v>
      </c>
      <c r="D11" s="2" t="s">
        <v>156</v>
      </c>
      <c r="E11" s="21" t="s">
        <v>203</v>
      </c>
      <c r="F11" s="2">
        <v>1</v>
      </c>
      <c r="G11" s="23"/>
      <c r="H11" s="23">
        <f t="shared" si="0"/>
        <v>0</v>
      </c>
      <c r="I11" s="4"/>
    </row>
    <row r="12" spans="1:9" x14ac:dyDescent="0.25">
      <c r="A12" s="2">
        <v>1</v>
      </c>
      <c r="B12" s="2" t="s">
        <v>189</v>
      </c>
      <c r="C12" s="2" t="s">
        <v>160</v>
      </c>
      <c r="D12" s="2" t="s">
        <v>156</v>
      </c>
      <c r="E12" s="21" t="s">
        <v>161</v>
      </c>
      <c r="F12" s="2">
        <v>1</v>
      </c>
      <c r="G12" s="23"/>
      <c r="H12" s="23">
        <f t="shared" si="0"/>
        <v>0</v>
      </c>
      <c r="I12" s="4"/>
    </row>
    <row r="13" spans="1:9" x14ac:dyDescent="0.25">
      <c r="A13" s="2">
        <v>1</v>
      </c>
      <c r="B13" s="2" t="s">
        <v>189</v>
      </c>
      <c r="C13" s="2" t="s">
        <v>204</v>
      </c>
      <c r="D13" s="2" t="s">
        <v>156</v>
      </c>
      <c r="E13" s="21" t="s">
        <v>167</v>
      </c>
      <c r="F13" s="2">
        <v>2</v>
      </c>
      <c r="G13" s="23"/>
      <c r="H13" s="23">
        <f t="shared" si="0"/>
        <v>0</v>
      </c>
      <c r="I13" s="4"/>
    </row>
    <row r="14" spans="1:9" ht="60" x14ac:dyDescent="0.25">
      <c r="A14" s="2">
        <v>1</v>
      </c>
      <c r="B14" s="2" t="s">
        <v>189</v>
      </c>
      <c r="C14" s="3" t="s">
        <v>205</v>
      </c>
      <c r="D14" s="2" t="s">
        <v>156</v>
      </c>
      <c r="E14" s="21" t="s">
        <v>171</v>
      </c>
      <c r="F14" s="2">
        <v>2</v>
      </c>
      <c r="G14" s="23"/>
      <c r="H14" s="23">
        <f t="shared" si="0"/>
        <v>0</v>
      </c>
      <c r="I14" s="4"/>
    </row>
    <row r="15" spans="1:9" ht="30" x14ac:dyDescent="0.25">
      <c r="A15" s="2">
        <v>1</v>
      </c>
      <c r="B15" s="2" t="s">
        <v>189</v>
      </c>
      <c r="C15" s="3" t="s">
        <v>206</v>
      </c>
      <c r="D15" s="2" t="s">
        <v>156</v>
      </c>
      <c r="E15" s="21" t="s">
        <v>207</v>
      </c>
      <c r="F15" s="2">
        <v>2</v>
      </c>
      <c r="G15" s="23"/>
      <c r="H15" s="23">
        <f t="shared" si="0"/>
        <v>0</v>
      </c>
      <c r="I15" s="4"/>
    </row>
    <row r="16" spans="1:9" x14ac:dyDescent="0.25">
      <c r="A16" s="2">
        <v>1</v>
      </c>
      <c r="B16" s="2" t="s">
        <v>189</v>
      </c>
      <c r="C16" s="2" t="s">
        <v>208</v>
      </c>
      <c r="D16" s="2" t="s">
        <v>156</v>
      </c>
      <c r="E16" s="21" t="s">
        <v>209</v>
      </c>
      <c r="F16" s="2">
        <v>3</v>
      </c>
      <c r="G16" s="23"/>
      <c r="H16" s="23">
        <f t="shared" si="0"/>
        <v>0</v>
      </c>
      <c r="I16" s="4"/>
    </row>
    <row r="17" spans="1:9" x14ac:dyDescent="0.25">
      <c r="A17" s="2">
        <v>1</v>
      </c>
      <c r="B17" s="2" t="s">
        <v>189</v>
      </c>
      <c r="C17" s="2" t="s">
        <v>210</v>
      </c>
      <c r="D17" s="2" t="s">
        <v>156</v>
      </c>
      <c r="E17" s="21" t="s">
        <v>211</v>
      </c>
      <c r="F17" s="2">
        <v>1</v>
      </c>
      <c r="G17" s="23"/>
      <c r="H17" s="23">
        <f t="shared" si="0"/>
        <v>0</v>
      </c>
      <c r="I17" s="4"/>
    </row>
    <row r="18" spans="1:9" x14ac:dyDescent="0.25">
      <c r="A18" s="2">
        <v>1</v>
      </c>
      <c r="B18" s="2" t="s">
        <v>189</v>
      </c>
      <c r="C18" s="2" t="s">
        <v>212</v>
      </c>
      <c r="D18" s="2" t="s">
        <v>156</v>
      </c>
      <c r="E18" s="21" t="s">
        <v>213</v>
      </c>
      <c r="F18" s="2">
        <v>1</v>
      </c>
      <c r="G18" s="23"/>
      <c r="H18" s="23">
        <f t="shared" si="0"/>
        <v>0</v>
      </c>
      <c r="I18" s="4"/>
    </row>
    <row r="19" spans="1:9" x14ac:dyDescent="0.25">
      <c r="A19" s="2">
        <v>1</v>
      </c>
      <c r="B19" s="2" t="s">
        <v>189</v>
      </c>
      <c r="C19" s="2" t="s">
        <v>214</v>
      </c>
      <c r="D19" s="2" t="s">
        <v>156</v>
      </c>
      <c r="E19" s="21" t="s">
        <v>215</v>
      </c>
      <c r="F19" s="2">
        <v>1</v>
      </c>
      <c r="G19" s="23"/>
      <c r="H19" s="23">
        <f t="shared" si="0"/>
        <v>0</v>
      </c>
      <c r="I19" s="4"/>
    </row>
    <row r="20" spans="1:9" x14ac:dyDescent="0.25">
      <c r="A20" s="2">
        <v>1</v>
      </c>
      <c r="B20" s="2" t="s">
        <v>189</v>
      </c>
      <c r="C20" s="2" t="s">
        <v>216</v>
      </c>
      <c r="D20" s="2" t="s">
        <v>156</v>
      </c>
      <c r="E20" s="21" t="s">
        <v>217</v>
      </c>
      <c r="F20" s="2">
        <v>2</v>
      </c>
      <c r="G20" s="23"/>
      <c r="H20" s="23">
        <f t="shared" si="0"/>
        <v>0</v>
      </c>
      <c r="I20" s="4"/>
    </row>
    <row r="21" spans="1:9" x14ac:dyDescent="0.25">
      <c r="A21" s="2">
        <v>1</v>
      </c>
      <c r="B21" s="2" t="s">
        <v>189</v>
      </c>
      <c r="C21" s="2" t="s">
        <v>218</v>
      </c>
      <c r="D21" s="2" t="s">
        <v>156</v>
      </c>
      <c r="E21" s="21" t="s">
        <v>219</v>
      </c>
      <c r="F21" s="2">
        <v>1</v>
      </c>
      <c r="G21" s="23"/>
      <c r="H21" s="23">
        <f t="shared" si="0"/>
        <v>0</v>
      </c>
      <c r="I21" s="4"/>
    </row>
    <row r="22" spans="1:9" x14ac:dyDescent="0.25">
      <c r="A22" s="2">
        <v>1</v>
      </c>
      <c r="B22" s="2" t="s">
        <v>189</v>
      </c>
      <c r="C22" s="2" t="s">
        <v>220</v>
      </c>
      <c r="D22" s="2" t="s">
        <v>156</v>
      </c>
      <c r="E22" s="22" t="s">
        <v>221</v>
      </c>
      <c r="F22" s="2">
        <v>1</v>
      </c>
      <c r="G22" s="23"/>
      <c r="H22" s="23">
        <f t="shared" si="0"/>
        <v>0</v>
      </c>
      <c r="I22" s="4"/>
    </row>
    <row r="23" spans="1:9" x14ac:dyDescent="0.25">
      <c r="A23" s="26"/>
      <c r="B23" s="26"/>
      <c r="C23" s="26"/>
      <c r="D23" s="26"/>
      <c r="E23" s="26"/>
      <c r="F23" s="26"/>
      <c r="G23" s="27">
        <f>SUM(G2:G22)</f>
        <v>0</v>
      </c>
      <c r="H23" s="27">
        <f>SUM(H2:H22)</f>
        <v>0</v>
      </c>
      <c r="I23" s="26"/>
    </row>
  </sheetData>
  <autoFilter ref="A1:I22" xr:uid="{D44A2529-AA5B-42BB-B4B8-11362F42B1F0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2F5F4-9C44-4E26-8445-E00C6A5AB9DE}">
  <dimension ref="A1:I23"/>
  <sheetViews>
    <sheetView workbookViewId="0">
      <pane ySplit="1" topLeftCell="A2" activePane="bottomLeft" state="frozen"/>
      <selection pane="bottomLeft" activeCell="H18" sqref="H18"/>
    </sheetView>
  </sheetViews>
  <sheetFormatPr baseColWidth="10" defaultRowHeight="15" x14ac:dyDescent="0.25"/>
  <cols>
    <col min="2" max="2" width="28.42578125" bestFit="1" customWidth="1"/>
    <col min="3" max="3" width="45.140625" bestFit="1" customWidth="1"/>
    <col min="4" max="4" width="27.7109375" bestFit="1" customWidth="1"/>
    <col min="5" max="5" width="14.85546875" bestFit="1" customWidth="1"/>
    <col min="7" max="7" width="20.7109375" bestFit="1" customWidth="1"/>
    <col min="9" max="9" width="14" bestFit="1" customWidth="1"/>
  </cols>
  <sheetData>
    <row r="1" spans="1:9" x14ac:dyDescent="0.25">
      <c r="A1" s="18" t="s">
        <v>124</v>
      </c>
      <c r="B1" s="18" t="s">
        <v>0</v>
      </c>
      <c r="C1" s="18" t="s">
        <v>1</v>
      </c>
      <c r="D1" s="18" t="s">
        <v>125</v>
      </c>
      <c r="E1" s="18" t="s">
        <v>2</v>
      </c>
      <c r="F1" s="18" t="s">
        <v>3</v>
      </c>
      <c r="G1" s="18" t="s">
        <v>4</v>
      </c>
      <c r="H1" s="18" t="s">
        <v>126</v>
      </c>
      <c r="I1" s="18" t="s">
        <v>5</v>
      </c>
    </row>
    <row r="2" spans="1:9" x14ac:dyDescent="0.25">
      <c r="A2" s="2">
        <v>1</v>
      </c>
      <c r="B2" s="2" t="s">
        <v>150</v>
      </c>
      <c r="C2" s="2" t="s">
        <v>151</v>
      </c>
      <c r="D2" s="2" t="s">
        <v>152</v>
      </c>
      <c r="E2" s="21" t="s">
        <v>153</v>
      </c>
      <c r="F2" s="2">
        <v>2</v>
      </c>
      <c r="G2" s="33"/>
      <c r="H2" s="34">
        <f t="shared" ref="H2:H22" si="0">F2*G2</f>
        <v>0</v>
      </c>
      <c r="I2" s="4"/>
    </row>
    <row r="3" spans="1:9" x14ac:dyDescent="0.25">
      <c r="A3" s="2">
        <v>1</v>
      </c>
      <c r="B3" s="2" t="s">
        <v>150</v>
      </c>
      <c r="C3" s="2" t="s">
        <v>154</v>
      </c>
      <c r="D3" s="2" t="s">
        <v>152</v>
      </c>
      <c r="E3" s="21"/>
      <c r="F3" s="2">
        <v>2</v>
      </c>
      <c r="G3" s="33"/>
      <c r="H3" s="34">
        <f t="shared" si="0"/>
        <v>0</v>
      </c>
      <c r="I3" s="4"/>
    </row>
    <row r="4" spans="1:9" x14ac:dyDescent="0.25">
      <c r="A4" s="2">
        <v>1</v>
      </c>
      <c r="B4" s="2" t="s">
        <v>150</v>
      </c>
      <c r="C4" s="2" t="s">
        <v>155</v>
      </c>
      <c r="D4" s="2" t="s">
        <v>156</v>
      </c>
      <c r="E4" s="21" t="s">
        <v>157</v>
      </c>
      <c r="F4" s="2">
        <v>1</v>
      </c>
      <c r="G4" s="33"/>
      <c r="H4" s="34">
        <f t="shared" si="0"/>
        <v>0</v>
      </c>
      <c r="I4" s="4"/>
    </row>
    <row r="5" spans="1:9" x14ac:dyDescent="0.25">
      <c r="A5" s="2">
        <v>1</v>
      </c>
      <c r="B5" s="2" t="s">
        <v>150</v>
      </c>
      <c r="C5" s="2" t="s">
        <v>158</v>
      </c>
      <c r="D5" s="2" t="s">
        <v>156</v>
      </c>
      <c r="E5" s="21" t="s">
        <v>159</v>
      </c>
      <c r="F5" s="2">
        <v>2</v>
      </c>
      <c r="G5" s="33"/>
      <c r="H5" s="34">
        <f t="shared" si="0"/>
        <v>0</v>
      </c>
      <c r="I5" s="4"/>
    </row>
    <row r="6" spans="1:9" x14ac:dyDescent="0.25">
      <c r="A6" s="2">
        <v>1</v>
      </c>
      <c r="B6" s="2" t="s">
        <v>150</v>
      </c>
      <c r="C6" s="2" t="s">
        <v>160</v>
      </c>
      <c r="D6" s="2" t="s">
        <v>156</v>
      </c>
      <c r="E6" s="21" t="s">
        <v>161</v>
      </c>
      <c r="F6" s="2">
        <v>2</v>
      </c>
      <c r="G6" s="33"/>
      <c r="H6" s="34">
        <f t="shared" si="0"/>
        <v>0</v>
      </c>
      <c r="I6" s="4"/>
    </row>
    <row r="7" spans="1:9" x14ac:dyDescent="0.25">
      <c r="A7" s="2">
        <v>1</v>
      </c>
      <c r="B7" s="2" t="s">
        <v>150</v>
      </c>
      <c r="C7" s="2" t="s">
        <v>162</v>
      </c>
      <c r="D7" s="2" t="s">
        <v>156</v>
      </c>
      <c r="E7" s="21" t="s">
        <v>163</v>
      </c>
      <c r="F7" s="2">
        <v>1</v>
      </c>
      <c r="G7" s="33"/>
      <c r="H7" s="34">
        <f t="shared" si="0"/>
        <v>0</v>
      </c>
      <c r="I7" s="4"/>
    </row>
    <row r="8" spans="1:9" x14ac:dyDescent="0.25">
      <c r="A8" s="2">
        <v>1</v>
      </c>
      <c r="B8" s="2" t="s">
        <v>150</v>
      </c>
      <c r="C8" s="2" t="s">
        <v>164</v>
      </c>
      <c r="D8" s="2" t="s">
        <v>156</v>
      </c>
      <c r="E8" s="21" t="s">
        <v>165</v>
      </c>
      <c r="F8" s="2">
        <v>3</v>
      </c>
      <c r="G8" s="33"/>
      <c r="H8" s="34">
        <f t="shared" si="0"/>
        <v>0</v>
      </c>
      <c r="I8" s="4"/>
    </row>
    <row r="9" spans="1:9" x14ac:dyDescent="0.25">
      <c r="A9" s="2">
        <v>1</v>
      </c>
      <c r="B9" s="2" t="s">
        <v>150</v>
      </c>
      <c r="C9" s="2" t="s">
        <v>166</v>
      </c>
      <c r="D9" s="2" t="s">
        <v>156</v>
      </c>
      <c r="E9" s="21" t="s">
        <v>167</v>
      </c>
      <c r="F9" s="2">
        <v>2</v>
      </c>
      <c r="G9" s="33"/>
      <c r="H9" s="34">
        <f t="shared" si="0"/>
        <v>0</v>
      </c>
      <c r="I9" s="4"/>
    </row>
    <row r="10" spans="1:9" x14ac:dyDescent="0.25">
      <c r="A10" s="2">
        <v>1</v>
      </c>
      <c r="B10" s="2" t="s">
        <v>150</v>
      </c>
      <c r="C10" s="2" t="s">
        <v>168</v>
      </c>
      <c r="D10" s="2" t="s">
        <v>156</v>
      </c>
      <c r="E10" s="21" t="s">
        <v>169</v>
      </c>
      <c r="F10" s="2">
        <v>1</v>
      </c>
      <c r="G10" s="33"/>
      <c r="H10" s="34">
        <f t="shared" si="0"/>
        <v>0</v>
      </c>
      <c r="I10" s="4"/>
    </row>
    <row r="11" spans="1:9" x14ac:dyDescent="0.25">
      <c r="A11" s="2">
        <v>1</v>
      </c>
      <c r="B11" s="2" t="s">
        <v>150</v>
      </c>
      <c r="C11" s="2" t="s">
        <v>170</v>
      </c>
      <c r="D11" s="2" t="s">
        <v>156</v>
      </c>
      <c r="E11" s="21" t="s">
        <v>171</v>
      </c>
      <c r="F11" s="2">
        <v>1</v>
      </c>
      <c r="G11" s="33"/>
      <c r="H11" s="34">
        <f t="shared" si="0"/>
        <v>0</v>
      </c>
      <c r="I11" s="4"/>
    </row>
    <row r="12" spans="1:9" x14ac:dyDescent="0.25">
      <c r="A12" s="2">
        <v>1</v>
      </c>
      <c r="B12" s="2" t="s">
        <v>150</v>
      </c>
      <c r="C12" s="2" t="s">
        <v>172</v>
      </c>
      <c r="D12" s="2" t="s">
        <v>156</v>
      </c>
      <c r="E12" s="21" t="s">
        <v>173</v>
      </c>
      <c r="F12" s="2">
        <v>4</v>
      </c>
      <c r="G12" s="33"/>
      <c r="H12" s="34">
        <f t="shared" si="0"/>
        <v>0</v>
      </c>
      <c r="I12" s="4"/>
    </row>
    <row r="13" spans="1:9" x14ac:dyDescent="0.25">
      <c r="A13" s="2">
        <v>1</v>
      </c>
      <c r="B13" s="2" t="s">
        <v>150</v>
      </c>
      <c r="C13" s="2" t="s">
        <v>174</v>
      </c>
      <c r="D13" s="2" t="s">
        <v>156</v>
      </c>
      <c r="E13" s="21" t="s">
        <v>175</v>
      </c>
      <c r="F13" s="2">
        <v>4</v>
      </c>
      <c r="G13" s="33"/>
      <c r="H13" s="34">
        <f t="shared" si="0"/>
        <v>0</v>
      </c>
      <c r="I13" s="4"/>
    </row>
    <row r="14" spans="1:9" x14ac:dyDescent="0.25">
      <c r="A14" s="2">
        <v>1</v>
      </c>
      <c r="B14" s="2" t="s">
        <v>150</v>
      </c>
      <c r="C14" s="2" t="s">
        <v>176</v>
      </c>
      <c r="D14" s="2" t="s">
        <v>177</v>
      </c>
      <c r="E14" s="21">
        <v>509370</v>
      </c>
      <c r="F14" s="2">
        <v>1</v>
      </c>
      <c r="G14" s="33"/>
      <c r="H14" s="34">
        <f t="shared" si="0"/>
        <v>0</v>
      </c>
      <c r="I14" s="4"/>
    </row>
    <row r="15" spans="1:9" x14ac:dyDescent="0.25">
      <c r="A15" s="2">
        <v>1</v>
      </c>
      <c r="B15" s="2" t="s">
        <v>150</v>
      </c>
      <c r="C15" s="3" t="s">
        <v>178</v>
      </c>
      <c r="D15" s="2" t="s">
        <v>177</v>
      </c>
      <c r="E15" s="21">
        <v>509426</v>
      </c>
      <c r="F15" s="2">
        <v>2</v>
      </c>
      <c r="G15" s="33"/>
      <c r="H15" s="34">
        <f t="shared" si="0"/>
        <v>0</v>
      </c>
      <c r="I15" s="4"/>
    </row>
    <row r="16" spans="1:9" x14ac:dyDescent="0.25">
      <c r="A16" s="2">
        <v>1</v>
      </c>
      <c r="B16" s="2" t="s">
        <v>150</v>
      </c>
      <c r="C16" s="3" t="s">
        <v>179</v>
      </c>
      <c r="D16" s="2" t="s">
        <v>177</v>
      </c>
      <c r="E16" s="21">
        <v>502575</v>
      </c>
      <c r="F16" s="2">
        <v>2</v>
      </c>
      <c r="G16" s="33"/>
      <c r="H16" s="34">
        <f t="shared" si="0"/>
        <v>0</v>
      </c>
      <c r="I16" s="4"/>
    </row>
    <row r="17" spans="1:9" x14ac:dyDescent="0.25">
      <c r="A17" s="2">
        <v>1</v>
      </c>
      <c r="B17" s="2" t="s">
        <v>150</v>
      </c>
      <c r="C17" s="2" t="s">
        <v>180</v>
      </c>
      <c r="D17" s="2" t="s">
        <v>177</v>
      </c>
      <c r="E17" s="21">
        <v>509384</v>
      </c>
      <c r="F17" s="2">
        <v>2</v>
      </c>
      <c r="G17" s="33"/>
      <c r="H17" s="34">
        <f t="shared" si="0"/>
        <v>0</v>
      </c>
      <c r="I17" s="4"/>
    </row>
    <row r="18" spans="1:9" x14ac:dyDescent="0.25">
      <c r="A18" s="2">
        <v>1</v>
      </c>
      <c r="B18" s="2" t="s">
        <v>150</v>
      </c>
      <c r="C18" s="2" t="s">
        <v>181</v>
      </c>
      <c r="D18" s="2" t="s">
        <v>177</v>
      </c>
      <c r="E18" s="21">
        <v>508928</v>
      </c>
      <c r="F18" s="2">
        <v>2</v>
      </c>
      <c r="G18" s="33"/>
      <c r="H18" s="34">
        <f t="shared" si="0"/>
        <v>0</v>
      </c>
      <c r="I18" s="4"/>
    </row>
    <row r="19" spans="1:9" x14ac:dyDescent="0.25">
      <c r="A19" s="2">
        <v>1</v>
      </c>
      <c r="B19" s="2" t="s">
        <v>150</v>
      </c>
      <c r="C19" s="2" t="s">
        <v>182</v>
      </c>
      <c r="D19" s="2" t="s">
        <v>177</v>
      </c>
      <c r="E19" s="21">
        <v>508860</v>
      </c>
      <c r="F19" s="2">
        <v>4</v>
      </c>
      <c r="G19" s="33"/>
      <c r="H19" s="34">
        <f t="shared" si="0"/>
        <v>0</v>
      </c>
      <c r="I19" s="4"/>
    </row>
    <row r="20" spans="1:9" x14ac:dyDescent="0.25">
      <c r="A20" s="2">
        <v>1</v>
      </c>
      <c r="B20" s="2" t="s">
        <v>150</v>
      </c>
      <c r="C20" s="2" t="s">
        <v>183</v>
      </c>
      <c r="D20" s="2" t="s">
        <v>177</v>
      </c>
      <c r="E20" s="21">
        <v>700333</v>
      </c>
      <c r="F20" s="2">
        <v>2</v>
      </c>
      <c r="G20" s="33"/>
      <c r="H20" s="34">
        <f t="shared" si="0"/>
        <v>0</v>
      </c>
      <c r="I20" s="4"/>
    </row>
    <row r="21" spans="1:9" x14ac:dyDescent="0.25">
      <c r="A21" s="2">
        <v>1</v>
      </c>
      <c r="B21" s="2" t="s">
        <v>150</v>
      </c>
      <c r="C21" s="2" t="s">
        <v>184</v>
      </c>
      <c r="D21" s="2" t="s">
        <v>156</v>
      </c>
      <c r="E21" s="21" t="s">
        <v>185</v>
      </c>
      <c r="F21" s="2">
        <v>2</v>
      </c>
      <c r="G21" s="33"/>
      <c r="H21" s="34">
        <f t="shared" si="0"/>
        <v>0</v>
      </c>
      <c r="I21" s="4"/>
    </row>
    <row r="22" spans="1:9" x14ac:dyDescent="0.25">
      <c r="A22" s="2">
        <v>1</v>
      </c>
      <c r="B22" s="2" t="s">
        <v>150</v>
      </c>
      <c r="C22" s="2" t="s">
        <v>186</v>
      </c>
      <c r="D22" s="2" t="s">
        <v>187</v>
      </c>
      <c r="E22" s="21" t="s">
        <v>188</v>
      </c>
      <c r="F22" s="2">
        <v>2</v>
      </c>
      <c r="G22" s="33"/>
      <c r="H22" s="34">
        <f t="shared" si="0"/>
        <v>0</v>
      </c>
      <c r="I22" s="4"/>
    </row>
    <row r="23" spans="1:9" x14ac:dyDescent="0.25">
      <c r="A23" s="26"/>
      <c r="B23" s="26"/>
      <c r="C23" s="26"/>
      <c r="D23" s="26"/>
      <c r="E23" s="26"/>
      <c r="F23" s="26"/>
      <c r="G23" s="28">
        <f>SUM(G2:G22)</f>
        <v>0</v>
      </c>
      <c r="H23" s="29">
        <f>SUM(H2:H22)</f>
        <v>0</v>
      </c>
      <c r="I23" s="26"/>
    </row>
  </sheetData>
  <autoFilter ref="A1:I22" xr:uid="{C582F5F4-9C44-4E26-8445-E00C6A5AB9DE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ED5B-DAE9-432D-8667-360197CFA42C}">
  <dimension ref="A1:I15"/>
  <sheetViews>
    <sheetView zoomScaleNormal="100" workbookViewId="0">
      <pane ySplit="1" topLeftCell="A2" activePane="bottomLeft" state="frozen"/>
      <selection pane="bottomLeft" activeCell="H2" sqref="H2"/>
    </sheetView>
  </sheetViews>
  <sheetFormatPr baseColWidth="10" defaultRowHeight="15" x14ac:dyDescent="0.25"/>
  <cols>
    <col min="4" max="4" width="27.7109375" bestFit="1" customWidth="1"/>
    <col min="5" max="5" width="23.28515625" customWidth="1"/>
    <col min="8" max="8" width="29" customWidth="1"/>
    <col min="9" max="9" width="14" bestFit="1" customWidth="1"/>
  </cols>
  <sheetData>
    <row r="1" spans="1:9" x14ac:dyDescent="0.25">
      <c r="A1" s="18" t="s">
        <v>124</v>
      </c>
      <c r="B1" s="18" t="s">
        <v>0</v>
      </c>
      <c r="C1" s="19" t="s">
        <v>1</v>
      </c>
      <c r="D1" s="18" t="s">
        <v>125</v>
      </c>
      <c r="E1" s="18" t="s">
        <v>2</v>
      </c>
      <c r="F1" s="18" t="s">
        <v>3</v>
      </c>
      <c r="G1" s="18" t="s">
        <v>4</v>
      </c>
      <c r="H1" s="18" t="s">
        <v>126</v>
      </c>
      <c r="I1" s="18" t="s">
        <v>5</v>
      </c>
    </row>
    <row r="2" spans="1:9" ht="285" x14ac:dyDescent="0.25">
      <c r="A2" s="16">
        <v>1</v>
      </c>
      <c r="B2" s="16" t="s">
        <v>6</v>
      </c>
      <c r="C2" s="20" t="s">
        <v>127</v>
      </c>
      <c r="D2" s="20" t="s">
        <v>128</v>
      </c>
      <c r="E2" s="20" t="s">
        <v>235</v>
      </c>
      <c r="F2" s="16">
        <v>6</v>
      </c>
      <c r="G2" s="24"/>
      <c r="H2" s="24">
        <f>G2*F2</f>
        <v>0</v>
      </c>
      <c r="I2" s="30"/>
    </row>
    <row r="3" spans="1:9" ht="315" x14ac:dyDescent="0.25">
      <c r="A3" s="16">
        <v>1</v>
      </c>
      <c r="B3" s="16" t="s">
        <v>6</v>
      </c>
      <c r="C3" s="20" t="s">
        <v>129</v>
      </c>
      <c r="D3" s="20" t="s">
        <v>130</v>
      </c>
      <c r="E3" s="20" t="s">
        <v>236</v>
      </c>
      <c r="F3" s="16">
        <v>2</v>
      </c>
      <c r="G3" s="24"/>
      <c r="H3" s="24">
        <f t="shared" ref="H3:H13" si="0">G3*F3</f>
        <v>0</v>
      </c>
      <c r="I3" s="30"/>
    </row>
    <row r="4" spans="1:9" ht="75" x14ac:dyDescent="0.25">
      <c r="A4" s="16">
        <v>1</v>
      </c>
      <c r="B4" s="16" t="s">
        <v>6</v>
      </c>
      <c r="C4" s="20" t="s">
        <v>131</v>
      </c>
      <c r="D4" s="20" t="s">
        <v>132</v>
      </c>
      <c r="E4" s="16"/>
      <c r="F4" s="16">
        <v>6</v>
      </c>
      <c r="G4" s="24"/>
      <c r="H4" s="24">
        <f t="shared" si="0"/>
        <v>0</v>
      </c>
      <c r="I4" s="30"/>
    </row>
    <row r="5" spans="1:9" ht="90" x14ac:dyDescent="0.25">
      <c r="A5" s="16">
        <v>1</v>
      </c>
      <c r="B5" s="16" t="s">
        <v>6</v>
      </c>
      <c r="C5" s="20" t="s">
        <v>133</v>
      </c>
      <c r="D5" s="20" t="s">
        <v>133</v>
      </c>
      <c r="E5" s="16"/>
      <c r="F5" s="16">
        <v>8</v>
      </c>
      <c r="G5" s="24"/>
      <c r="H5" s="24">
        <f t="shared" si="0"/>
        <v>0</v>
      </c>
      <c r="I5" s="30"/>
    </row>
    <row r="6" spans="1:9" ht="105" x14ac:dyDescent="0.25">
      <c r="A6" s="16">
        <v>1</v>
      </c>
      <c r="B6" s="16" t="s">
        <v>6</v>
      </c>
      <c r="C6" s="20" t="s">
        <v>134</v>
      </c>
      <c r="D6" s="20" t="s">
        <v>135</v>
      </c>
      <c r="E6" s="20" t="s">
        <v>136</v>
      </c>
      <c r="F6" s="16">
        <v>8</v>
      </c>
      <c r="G6" s="24"/>
      <c r="H6" s="24">
        <f t="shared" si="0"/>
        <v>0</v>
      </c>
      <c r="I6" s="30"/>
    </row>
    <row r="7" spans="1:9" ht="120" x14ac:dyDescent="0.25">
      <c r="A7" s="16">
        <v>1</v>
      </c>
      <c r="B7" s="16" t="s">
        <v>6</v>
      </c>
      <c r="C7" s="20" t="s">
        <v>137</v>
      </c>
      <c r="D7" s="20" t="s">
        <v>138</v>
      </c>
      <c r="E7" s="20" t="s">
        <v>139</v>
      </c>
      <c r="F7" s="16">
        <v>8</v>
      </c>
      <c r="G7" s="24"/>
      <c r="H7" s="24">
        <f t="shared" si="0"/>
        <v>0</v>
      </c>
      <c r="I7" s="30"/>
    </row>
    <row r="8" spans="1:9" ht="75" x14ac:dyDescent="0.25">
      <c r="A8" s="16">
        <v>1</v>
      </c>
      <c r="B8" s="16" t="s">
        <v>6</v>
      </c>
      <c r="C8" s="20" t="s">
        <v>140</v>
      </c>
      <c r="D8" s="20" t="s">
        <v>141</v>
      </c>
      <c r="E8" s="20" t="s">
        <v>142</v>
      </c>
      <c r="F8" s="16">
        <v>8</v>
      </c>
      <c r="G8" s="24"/>
      <c r="H8" s="24">
        <f t="shared" si="0"/>
        <v>0</v>
      </c>
      <c r="I8" s="30"/>
    </row>
    <row r="9" spans="1:9" ht="45" x14ac:dyDescent="0.25">
      <c r="A9" s="16">
        <v>1</v>
      </c>
      <c r="B9" s="16" t="s">
        <v>6</v>
      </c>
      <c r="C9" s="20" t="s">
        <v>143</v>
      </c>
      <c r="D9" s="2"/>
      <c r="E9" s="20" t="s">
        <v>222</v>
      </c>
      <c r="F9" s="16">
        <v>1</v>
      </c>
      <c r="G9" s="24"/>
      <c r="H9" s="24">
        <f t="shared" si="0"/>
        <v>0</v>
      </c>
      <c r="I9" s="30"/>
    </row>
    <row r="10" spans="1:9" ht="60" x14ac:dyDescent="0.25">
      <c r="A10" s="16">
        <v>1</v>
      </c>
      <c r="B10" s="16" t="s">
        <v>6</v>
      </c>
      <c r="C10" s="20" t="s">
        <v>143</v>
      </c>
      <c r="D10" s="16"/>
      <c r="E10" s="20" t="s">
        <v>144</v>
      </c>
      <c r="F10" s="16">
        <v>1</v>
      </c>
      <c r="G10" s="24"/>
      <c r="H10" s="24">
        <f t="shared" si="0"/>
        <v>0</v>
      </c>
      <c r="I10" s="30"/>
    </row>
    <row r="11" spans="1:9" ht="60" x14ac:dyDescent="0.25">
      <c r="A11" s="16">
        <v>1</v>
      </c>
      <c r="B11" s="16" t="s">
        <v>6</v>
      </c>
      <c r="C11" s="20" t="s">
        <v>145</v>
      </c>
      <c r="D11" s="16"/>
      <c r="E11" s="20" t="s">
        <v>237</v>
      </c>
      <c r="F11" s="36">
        <v>8</v>
      </c>
      <c r="G11" s="24"/>
      <c r="H11" s="24">
        <f t="shared" si="0"/>
        <v>0</v>
      </c>
      <c r="I11" s="30"/>
    </row>
    <row r="12" spans="1:9" ht="135" x14ac:dyDescent="0.25">
      <c r="A12" s="16">
        <v>1</v>
      </c>
      <c r="B12" s="16" t="s">
        <v>6</v>
      </c>
      <c r="C12" s="20" t="s">
        <v>146</v>
      </c>
      <c r="D12" s="16"/>
      <c r="E12" s="20" t="s">
        <v>147</v>
      </c>
      <c r="F12" s="36">
        <v>8</v>
      </c>
      <c r="G12" s="24"/>
      <c r="H12" s="24">
        <f t="shared" si="0"/>
        <v>0</v>
      </c>
      <c r="I12" s="30"/>
    </row>
    <row r="13" spans="1:9" ht="90" x14ac:dyDescent="0.25">
      <c r="A13" s="16">
        <v>1</v>
      </c>
      <c r="B13" s="16" t="s">
        <v>6</v>
      </c>
      <c r="C13" s="20" t="s">
        <v>148</v>
      </c>
      <c r="D13" s="16"/>
      <c r="E13" s="20" t="s">
        <v>149</v>
      </c>
      <c r="F13" s="16">
        <v>1</v>
      </c>
      <c r="G13" s="24"/>
      <c r="H13" s="24">
        <f t="shared" si="0"/>
        <v>0</v>
      </c>
      <c r="I13" s="30"/>
    </row>
    <row r="14" spans="1:9" x14ac:dyDescent="0.25">
      <c r="A14" s="26"/>
      <c r="B14" s="26"/>
      <c r="C14" s="26"/>
      <c r="D14" s="26"/>
      <c r="E14" s="26"/>
      <c r="F14" s="26"/>
      <c r="G14" s="27">
        <f>SUM(G2:G13)</f>
        <v>0</v>
      </c>
      <c r="H14" s="25">
        <f>SUM(H1:H12)</f>
        <v>0</v>
      </c>
      <c r="I14" s="26"/>
    </row>
    <row r="15" spans="1:9" x14ac:dyDescent="0.25">
      <c r="H15" s="31"/>
    </row>
  </sheetData>
  <autoFilter ref="A1:I13" xr:uid="{DC60ED5B-DAE9-432D-8667-360197CFA42C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workbookViewId="0">
      <pane ySplit="1" topLeftCell="A2" activePane="bottomLeft" state="frozen"/>
      <selection pane="bottomLeft" activeCell="D23" sqref="D23"/>
    </sheetView>
  </sheetViews>
  <sheetFormatPr baseColWidth="10" defaultColWidth="9.140625" defaultRowHeight="15" x14ac:dyDescent="0.25"/>
  <cols>
    <col min="1" max="1" width="28" customWidth="1"/>
    <col min="2" max="2" width="22" customWidth="1"/>
    <col min="3" max="3" width="18" bestFit="1" customWidth="1"/>
    <col min="4" max="6" width="22" customWidth="1"/>
    <col min="7" max="7" width="24.5703125" customWidth="1"/>
    <col min="8" max="8" width="20" customWidth="1"/>
    <col min="9" max="9" width="12" customWidth="1"/>
    <col min="11" max="11" width="34" customWidth="1"/>
    <col min="12" max="12" width="26" customWidth="1"/>
  </cols>
  <sheetData>
    <row r="1" spans="1:11" x14ac:dyDescent="0.25">
      <c r="A1" s="12" t="s">
        <v>106</v>
      </c>
      <c r="B1" s="13" t="s">
        <v>119</v>
      </c>
      <c r="C1" s="12" t="s">
        <v>107</v>
      </c>
      <c r="D1" s="13" t="s">
        <v>113</v>
      </c>
      <c r="E1" s="13" t="s">
        <v>120</v>
      </c>
      <c r="F1" s="13" t="s">
        <v>114</v>
      </c>
      <c r="G1" s="13" t="s">
        <v>121</v>
      </c>
      <c r="H1" s="12" t="s">
        <v>115</v>
      </c>
      <c r="I1" s="12" t="s">
        <v>108</v>
      </c>
    </row>
    <row r="2" spans="1:11" x14ac:dyDescent="0.25">
      <c r="A2" s="2">
        <f>'Preisblatt 12737746 Los 1'!A2</f>
        <v>1</v>
      </c>
      <c r="B2" s="11"/>
      <c r="C2" s="14"/>
      <c r="D2" s="15"/>
      <c r="E2" s="15">
        <f>D2*0.8</f>
        <v>0</v>
      </c>
      <c r="F2" s="15"/>
      <c r="G2" s="17">
        <f>F2*0.2</f>
        <v>0</v>
      </c>
      <c r="H2" s="15">
        <f>E2+G2</f>
        <v>0</v>
      </c>
      <c r="I2" s="16"/>
      <c r="K2" s="5"/>
    </row>
    <row r="3" spans="1:11" x14ac:dyDescent="0.25">
      <c r="A3" s="2">
        <v>2</v>
      </c>
      <c r="B3" s="11"/>
      <c r="C3" s="14"/>
      <c r="D3" s="15"/>
      <c r="E3" s="15">
        <f t="shared" ref="E3:E7" si="0">D3*0.8</f>
        <v>0</v>
      </c>
      <c r="F3" s="15"/>
      <c r="G3" s="17">
        <f t="shared" ref="G3:G7" si="1">F3*0.2</f>
        <v>0</v>
      </c>
      <c r="H3" s="15">
        <f t="shared" ref="H3:H7" si="2">E3+G3</f>
        <v>0</v>
      </c>
      <c r="I3" s="16"/>
      <c r="K3" s="5"/>
    </row>
    <row r="4" spans="1:11" x14ac:dyDescent="0.25">
      <c r="A4" s="2">
        <v>3</v>
      </c>
      <c r="B4" s="11"/>
      <c r="C4" s="14"/>
      <c r="D4" s="15"/>
      <c r="E4" s="15">
        <f t="shared" si="0"/>
        <v>0</v>
      </c>
      <c r="F4" s="15"/>
      <c r="G4" s="17">
        <f t="shared" si="1"/>
        <v>0</v>
      </c>
      <c r="H4" s="15">
        <f t="shared" si="2"/>
        <v>0</v>
      </c>
      <c r="I4" s="16"/>
    </row>
    <row r="5" spans="1:11" x14ac:dyDescent="0.25">
      <c r="A5" s="2">
        <v>4</v>
      </c>
      <c r="B5" s="11"/>
      <c r="C5" s="14"/>
      <c r="D5" s="15"/>
      <c r="E5" s="15">
        <f t="shared" si="0"/>
        <v>0</v>
      </c>
      <c r="F5" s="15"/>
      <c r="G5" s="17">
        <f t="shared" si="1"/>
        <v>0</v>
      </c>
      <c r="H5" s="15">
        <f t="shared" si="2"/>
        <v>0</v>
      </c>
      <c r="I5" s="16"/>
      <c r="K5" s="5"/>
    </row>
    <row r="6" spans="1:11" x14ac:dyDescent="0.25">
      <c r="A6" s="2">
        <v>5</v>
      </c>
      <c r="B6" s="11"/>
      <c r="C6" s="14"/>
      <c r="D6" s="15"/>
      <c r="E6" s="15">
        <f t="shared" si="0"/>
        <v>0</v>
      </c>
      <c r="F6" s="15"/>
      <c r="G6" s="17">
        <f t="shared" si="1"/>
        <v>0</v>
      </c>
      <c r="H6" s="15">
        <f t="shared" si="2"/>
        <v>0</v>
      </c>
      <c r="I6" s="16"/>
      <c r="K6" s="5"/>
    </row>
    <row r="7" spans="1:11" x14ac:dyDescent="0.25">
      <c r="A7" s="2">
        <v>6</v>
      </c>
      <c r="B7" s="11"/>
      <c r="C7" s="14"/>
      <c r="D7" s="15"/>
      <c r="E7" s="15">
        <f t="shared" si="0"/>
        <v>0</v>
      </c>
      <c r="F7" s="15"/>
      <c r="G7" s="17">
        <f t="shared" si="1"/>
        <v>0</v>
      </c>
      <c r="H7" s="15">
        <f t="shared" si="2"/>
        <v>0</v>
      </c>
      <c r="I7" s="16"/>
    </row>
    <row r="14" spans="1:11" ht="15.75" thickBot="1" x14ac:dyDescent="0.3">
      <c r="A14" t="s">
        <v>224</v>
      </c>
      <c r="D14" t="s">
        <v>225</v>
      </c>
    </row>
    <row r="15" spans="1:11" ht="15.75" thickBot="1" x14ac:dyDescent="0.3">
      <c r="A15" s="6" t="s">
        <v>226</v>
      </c>
      <c r="B15" s="7" t="s">
        <v>116</v>
      </c>
      <c r="D15" s="6" t="s">
        <v>226</v>
      </c>
      <c r="E15" s="7" t="s">
        <v>116</v>
      </c>
    </row>
    <row r="16" spans="1:11" ht="15.75" thickBot="1" x14ac:dyDescent="0.3">
      <c r="A16" s="8" t="s">
        <v>227</v>
      </c>
      <c r="B16" s="9">
        <v>100</v>
      </c>
      <c r="D16" s="8" t="s">
        <v>230</v>
      </c>
      <c r="E16" s="9">
        <v>100</v>
      </c>
    </row>
    <row r="17" spans="1:5" ht="15.75" thickBot="1" x14ac:dyDescent="0.3">
      <c r="A17" s="8" t="s">
        <v>117</v>
      </c>
      <c r="B17" s="9">
        <v>80</v>
      </c>
      <c r="D17" s="8" t="s">
        <v>231</v>
      </c>
      <c r="E17" s="9">
        <v>80</v>
      </c>
    </row>
    <row r="18" spans="1:5" ht="15.75" thickBot="1" x14ac:dyDescent="0.3">
      <c r="A18" s="8" t="s">
        <v>118</v>
      </c>
      <c r="B18" s="9">
        <v>60</v>
      </c>
      <c r="D18" s="8" t="s">
        <v>232</v>
      </c>
      <c r="E18" s="9">
        <v>60</v>
      </c>
    </row>
    <row r="19" spans="1:5" ht="15.75" thickBot="1" x14ac:dyDescent="0.3">
      <c r="A19" s="8" t="s">
        <v>228</v>
      </c>
      <c r="B19" s="9">
        <v>40</v>
      </c>
      <c r="D19" s="8" t="s">
        <v>233</v>
      </c>
      <c r="E19" s="9">
        <v>40</v>
      </c>
    </row>
    <row r="20" spans="1:5" ht="15.75" thickBot="1" x14ac:dyDescent="0.3">
      <c r="A20" s="8" t="s">
        <v>229</v>
      </c>
      <c r="B20" s="9">
        <v>20</v>
      </c>
      <c r="D20" s="8" t="s">
        <v>234</v>
      </c>
      <c r="E20" s="9">
        <v>20</v>
      </c>
    </row>
    <row r="21" spans="1:5" x14ac:dyDescent="0.25">
      <c r="A21" s="10"/>
    </row>
    <row r="24" spans="1:5" x14ac:dyDescent="0.25">
      <c r="A24" t="s">
        <v>122</v>
      </c>
      <c r="B24" t="s">
        <v>123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Preisblatt 12737746 Los 1</vt:lpstr>
      <vt:lpstr>Preisblatt 12740355 Los 2</vt:lpstr>
      <vt:lpstr>Preisblatt 12739532 Los 3</vt:lpstr>
      <vt:lpstr>Preisblatt 12737628 Los 4</vt:lpstr>
      <vt:lpstr>Auswertungsbeispiel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Schnase, Maike</dc:creator>
  <cp:lastModifiedBy>Lübbers, Mira</cp:lastModifiedBy>
  <dcterms:created xsi:type="dcterms:W3CDTF">2025-10-17T07:02:11Z</dcterms:created>
  <dcterms:modified xsi:type="dcterms:W3CDTF">2025-12-04T13:19:03Z</dcterms:modified>
</cp:coreProperties>
</file>