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15ZVM\32\Akte im VMS\2026-0325-32 Amt 50 Flüchtlings-, Wohnungslosenunterkünfte  ab 31.07.26-31.12.27, +Option 28\02 Vom Untern. auszufüllen\"/>
    </mc:Choice>
  </mc:AlternateContent>
  <xr:revisionPtr revIDLastSave="0" documentId="13_ncr:1_{D9B68243-9BDD-4D06-99B1-EE93B21E0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terkünft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5" l="1"/>
  <c r="F56" i="5"/>
  <c r="F59" i="5" s="1"/>
  <c r="F39" i="5"/>
  <c r="F42" i="5" s="1"/>
  <c r="F23" i="5"/>
  <c r="F26" i="5" s="1"/>
  <c r="C55" i="5"/>
  <c r="F55" i="5" s="1"/>
  <c r="C54" i="5"/>
  <c r="F54" i="5" s="1"/>
  <c r="C53" i="5"/>
  <c r="F53" i="5" s="1"/>
  <c r="C52" i="5"/>
  <c r="F52" i="5"/>
  <c r="C21" i="5"/>
  <c r="F21" i="5" s="1"/>
  <c r="C22" i="5"/>
  <c r="F22" i="5" s="1"/>
  <c r="C20" i="5"/>
  <c r="F20" i="5" s="1"/>
  <c r="C19" i="5"/>
  <c r="F19" i="5" s="1"/>
  <c r="F38" i="5"/>
  <c r="F37" i="5"/>
  <c r="F36" i="5"/>
  <c r="F35" i="5"/>
  <c r="F73" i="5"/>
  <c r="F72" i="5"/>
  <c r="F71" i="5"/>
  <c r="F70" i="5"/>
  <c r="F65" i="5" l="1"/>
  <c r="F43" i="5"/>
  <c r="F44" i="5" s="1"/>
  <c r="F27" i="5"/>
  <c r="F28" i="5" s="1"/>
  <c r="F60" i="5"/>
  <c r="F61" i="5" s="1"/>
  <c r="F66" i="5" l="1"/>
  <c r="F67" i="5" l="1"/>
</calcChain>
</file>

<file path=xl/sharedStrings.xml><?xml version="1.0" encoding="utf-8"?>
<sst xmlns="http://schemas.openxmlformats.org/spreadsheetml/2006/main" count="128" uniqueCount="53">
  <si>
    <t>Einzelpreis/ Std. (NETTO in €)</t>
  </si>
  <si>
    <t>Gesamt (NETTO in €)</t>
  </si>
  <si>
    <t>(bitte eintragen)</t>
  </si>
  <si>
    <t xml:space="preserve">Wochentage und Uhrzeiten </t>
  </si>
  <si>
    <t>(pauschal pro Auftrag)</t>
  </si>
  <si>
    <t>Stunden</t>
  </si>
  <si>
    <t>Gesamtpreis (NETTO)</t>
  </si>
  <si>
    <t>Ziffer 1</t>
  </si>
  <si>
    <t>zuzgl. 19 % MwSt.</t>
  </si>
  <si>
    <t>Gesamt-Preis-Brutto</t>
  </si>
  <si>
    <t>Vergabenummer:</t>
  </si>
  <si>
    <t>Bezeichnung:</t>
  </si>
  <si>
    <t>Ausführungsfrist /</t>
  </si>
  <si>
    <t>Einsatzort:</t>
  </si>
  <si>
    <t>Ordnungszahl</t>
  </si>
  <si>
    <t>Bezeichnung</t>
  </si>
  <si>
    <t xml:space="preserve">Menge </t>
  </si>
  <si>
    <t>Einheit</t>
  </si>
  <si>
    <t>Einzelpreis</t>
  </si>
  <si>
    <t>Gesamtpreis</t>
  </si>
  <si>
    <t>Preisblatt</t>
  </si>
  <si>
    <t>Mo-So 06:00 - 22:00</t>
  </si>
  <si>
    <t>Mo-So 22:00 - 6:00 Uhr 10 % Nachtzuschlag</t>
  </si>
  <si>
    <t>Sonntagszuschlag 50 %</t>
  </si>
  <si>
    <t>Feiertagszuschlag 100 %</t>
  </si>
  <si>
    <t>Nur die Stunden inkl. Sonntagszuschlag 50 %  vom entsprechenden Stundensatz</t>
  </si>
  <si>
    <t>Nur die Stunden inkl. Feiertagszuschlag 100 % vom entsprechenden Stundensatz</t>
  </si>
  <si>
    <t>a</t>
  </si>
  <si>
    <t>b</t>
  </si>
  <si>
    <t>c</t>
  </si>
  <si>
    <t>d</t>
  </si>
  <si>
    <t>Mo-So 22:00 - 6:00 Uhr inkl. 10 % Nachtzuschlag</t>
  </si>
  <si>
    <t>Mo-So von 06:00 bis 22:00</t>
  </si>
  <si>
    <t>Ziffer 2</t>
  </si>
  <si>
    <t xml:space="preserve">Fixer Zeitraum: </t>
  </si>
  <si>
    <t>Optionale Verlängerung:</t>
  </si>
  <si>
    <t>Sicherheitsdienst für städtische Übergangseinrichtungen für Flüchtlinge und Wohnungslose</t>
  </si>
  <si>
    <t>mehrere Standorte im Stadtgebiet Münster</t>
  </si>
  <si>
    <t>Ziffer 3</t>
  </si>
  <si>
    <t>Ziffer 1+2+3</t>
  </si>
  <si>
    <t>Der Einsatz des Sicherheitsunternehmens erfolgt in der Zeit 30.07.2026 bis zum 31.12.2027 mit der Option der Verlängerungen bis zum 31.12.2028</t>
  </si>
  <si>
    <t>30.07.2026 (09:00 Uhr) - 31.12.2027</t>
  </si>
  <si>
    <t xml:space="preserve">Optionaler Zeitraum: </t>
  </si>
  <si>
    <t>30.07.2026 - 31.12.2027</t>
  </si>
  <si>
    <t>fixer Zeitraum</t>
  </si>
  <si>
    <t>01.01.2028 - 30.06.2028</t>
  </si>
  <si>
    <t>01.07.2028 - 31.12.2028</t>
  </si>
  <si>
    <t>01.01.2028 - 30.06.2028; 01.07.2028 - 31.12.2028</t>
  </si>
  <si>
    <t>e</t>
  </si>
  <si>
    <t>Einrichtung und Nutzung Wächterkontrollsystem</t>
  </si>
  <si>
    <t>Stück</t>
  </si>
  <si>
    <t>Pauschalkosten für die (Einrichtung und) Nutzung des Wächterkontrollsystems</t>
  </si>
  <si>
    <t>2026-0325-32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</si>
</sst>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7]_-;\-* #,##0.00\ [$€-407]_-;_-* &quot;-&quot;??\ [$€-407]_-;_-@_-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u/>
      <sz val="14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A3AE44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79">
    <xf numFmtId="0" fontId="0" fillId="0" borderId="0" xfId="0"/>
    <xf numFmtId="164" fontId="0" fillId="0" borderId="0" xfId="1" applyNumberFormat="1" applyFont="1" applyFill="1" applyBorder="1"/>
    <xf numFmtId="49" fontId="2" fillId="0" borderId="0" xfId="0" applyNumberFormat="1" applyFont="1"/>
    <xf numFmtId="165" fontId="0" fillId="0" borderId="0" xfId="1" applyNumberFormat="1" applyFont="1"/>
    <xf numFmtId="49" fontId="0" fillId="0" borderId="0" xfId="0" applyNumberFormat="1" applyFont="1"/>
    <xf numFmtId="49" fontId="6" fillId="0" borderId="0" xfId="2" applyNumberFormat="1" applyFont="1" applyFill="1"/>
    <xf numFmtId="49" fontId="6" fillId="3" borderId="0" xfId="2" applyNumberFormat="1" applyFont="1" applyFill="1"/>
    <xf numFmtId="164" fontId="3" fillId="3" borderId="2" xfId="0" applyNumberFormat="1" applyFont="1" applyFill="1" applyBorder="1" applyAlignment="1">
      <alignment horizontal="center"/>
    </xf>
    <xf numFmtId="164" fontId="4" fillId="3" borderId="6" xfId="0" applyNumberFormat="1" applyFont="1" applyFill="1" applyBorder="1"/>
    <xf numFmtId="164" fontId="0" fillId="3" borderId="9" xfId="1" applyNumberFormat="1" applyFont="1" applyFill="1" applyBorder="1"/>
    <xf numFmtId="164" fontId="0" fillId="3" borderId="2" xfId="1" applyNumberFormat="1" applyFont="1" applyFill="1" applyBorder="1"/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165" fontId="7" fillId="4" borderId="1" xfId="1" applyNumberFormat="1" applyFont="1" applyFill="1" applyBorder="1" applyAlignment="1">
      <alignment horizontal="center"/>
    </xf>
    <xf numFmtId="49" fontId="8" fillId="3" borderId="0" xfId="2" applyNumberFormat="1" applyFont="1" applyFill="1"/>
    <xf numFmtId="0" fontId="8" fillId="3" borderId="0" xfId="2" applyFont="1" applyFill="1" applyAlignment="1">
      <alignment horizontal="center"/>
    </xf>
    <xf numFmtId="49" fontId="8" fillId="0" borderId="0" xfId="2" applyNumberFormat="1" applyFont="1" applyFill="1"/>
    <xf numFmtId="0" fontId="8" fillId="0" borderId="0" xfId="2" applyFont="1" applyFill="1" applyAlignment="1">
      <alignment horizontal="center"/>
    </xf>
    <xf numFmtId="165" fontId="8" fillId="0" borderId="0" xfId="2" applyNumberFormat="1" applyFont="1" applyFill="1" applyAlignment="1">
      <alignment horizontal="right"/>
    </xf>
    <xf numFmtId="14" fontId="8" fillId="0" borderId="0" xfId="2" applyNumberFormat="1" applyFont="1" applyFill="1"/>
    <xf numFmtId="0" fontId="0" fillId="0" borderId="0" xfId="0" applyFont="1" applyAlignment="1">
      <alignment horizontal="center"/>
    </xf>
    <xf numFmtId="165" fontId="0" fillId="0" borderId="0" xfId="0" applyNumberFormat="1" applyFont="1"/>
    <xf numFmtId="0" fontId="0" fillId="0" borderId="0" xfId="0" applyFont="1"/>
    <xf numFmtId="0" fontId="0" fillId="0" borderId="0" xfId="0" applyFont="1" applyBorder="1"/>
    <xf numFmtId="164" fontId="0" fillId="3" borderId="2" xfId="0" applyNumberFormat="1" applyFont="1" applyFill="1" applyBorder="1" applyAlignment="1">
      <alignment horizontal="center"/>
    </xf>
    <xf numFmtId="164" fontId="0" fillId="3" borderId="2" xfId="0" applyNumberFormat="1" applyFont="1" applyFill="1" applyBorder="1"/>
    <xf numFmtId="164" fontId="0" fillId="3" borderId="3" xfId="0" applyNumberFormat="1" applyFont="1" applyFill="1" applyBorder="1"/>
    <xf numFmtId="0" fontId="0" fillId="3" borderId="2" xfId="0" applyFont="1" applyFill="1" applyBorder="1"/>
    <xf numFmtId="164" fontId="0" fillId="0" borderId="0" xfId="0" applyNumberFormat="1" applyFont="1"/>
    <xf numFmtId="164" fontId="0" fillId="3" borderId="4" xfId="0" applyNumberFormat="1" applyFont="1" applyFill="1" applyBorder="1"/>
    <xf numFmtId="164" fontId="0" fillId="3" borderId="5" xfId="0" applyNumberFormat="1" applyFont="1" applyFill="1" applyBorder="1"/>
    <xf numFmtId="164" fontId="0" fillId="3" borderId="7" xfId="0" applyNumberFormat="1" applyFont="1" applyFill="1" applyBorder="1"/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4" fillId="0" borderId="0" xfId="0" applyFont="1" applyFill="1" applyBorder="1"/>
    <xf numFmtId="0" fontId="10" fillId="0" borderId="0" xfId="0" applyFont="1"/>
    <xf numFmtId="0" fontId="11" fillId="0" borderId="0" xfId="0" applyFont="1"/>
    <xf numFmtId="0" fontId="2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/>
    <xf numFmtId="164" fontId="2" fillId="5" borderId="2" xfId="1" applyNumberFormat="1" applyFont="1" applyFill="1" applyBorder="1"/>
    <xf numFmtId="164" fontId="0" fillId="5" borderId="2" xfId="1" applyNumberFormat="1" applyFont="1" applyFill="1" applyBorder="1"/>
    <xf numFmtId="0" fontId="0" fillId="5" borderId="2" xfId="0" applyFill="1" applyBorder="1"/>
    <xf numFmtId="49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165" fontId="4" fillId="0" borderId="0" xfId="1" applyNumberFormat="1" applyFont="1"/>
    <xf numFmtId="44" fontId="0" fillId="0" borderId="0" xfId="1" applyFont="1" applyAlignment="1">
      <alignment horizontal="center"/>
    </xf>
    <xf numFmtId="164" fontId="9" fillId="5" borderId="2" xfId="1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4" fillId="0" borderId="0" xfId="0" applyFont="1"/>
    <xf numFmtId="0" fontId="4" fillId="3" borderId="10" xfId="0" applyFont="1" applyFill="1" applyBorder="1"/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164" fontId="9" fillId="3" borderId="6" xfId="0" applyNumberFormat="1" applyFont="1" applyFill="1" applyBorder="1"/>
    <xf numFmtId="164" fontId="2" fillId="3" borderId="4" xfId="0" applyNumberFormat="1" applyFont="1" applyFill="1" applyBorder="1"/>
    <xf numFmtId="164" fontId="0" fillId="0" borderId="0" xfId="0" applyNumberFormat="1" applyFont="1" applyFill="1" applyBorder="1"/>
    <xf numFmtId="0" fontId="2" fillId="0" borderId="0" xfId="0" applyFont="1"/>
    <xf numFmtId="3" fontId="0" fillId="0" borderId="0" xfId="0" applyNumberFormat="1" applyFont="1" applyAlignment="1">
      <alignment horizontal="center"/>
    </xf>
    <xf numFmtId="164" fontId="0" fillId="0" borderId="0" xfId="0" applyNumberFormat="1"/>
    <xf numFmtId="49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Border="1"/>
    <xf numFmtId="0" fontId="0" fillId="3" borderId="2" xfId="0" applyFill="1" applyBorder="1"/>
    <xf numFmtId="0" fontId="0" fillId="5" borderId="2" xfId="0" applyFill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165" fontId="7" fillId="3" borderId="0" xfId="2" applyNumberFormat="1" applyFont="1" applyFill="1" applyAlignment="1">
      <alignment horizontal="right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vertical="center"/>
    </xf>
  </cellXfs>
  <cellStyles count="3">
    <cellStyle name="Akzent3" xfId="2" builtinId="3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A3AE44"/>
      <color rgb="FF006666"/>
      <color rgb="FF008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1104900</xdr:colOff>
      <xdr:row>0</xdr:row>
      <xdr:rowOff>38100</xdr:rowOff>
    </xdr:from>
    <xdr:ext cx="2442410" cy="533400"/>
    <xdr:pic>
      <xdr:nvPicPr>
        <xdr:cNvPr id="2" name="Grafik 1">
          <a:extLst>
            <a:ext uri="{FF2B5EF4-FFF2-40B4-BE49-F238E27FC236}">
              <a16:creationId xmlns:a16="http://schemas.microsoft.com/office/drawing/2014/main" id="{192A467F-0940-489E-B3AF-E93BB0A152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10515600" y="38100"/>
          <a:ext cx="2442410" cy="533400"/>
        </a:xfrm>
        <a:prstGeom prst="rect">
          <a:avLst/>
        </a:prstGeom>
        <a:solidFill>
          <a:schemeClr val="accent2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C239-04D4-49C7-BBE8-EB1707F106E5}">
  <dimension ref="A1:I74"/>
  <sheetViews>
    <sheetView tabSelected="1" workbookViewId="0">
      <selection activeCell="B4" sqref="B4:F4"/>
    </sheetView>
  </sheetViews>
  <sheetFormatPr baseColWidth="10" defaultRowHeight="14.25" x14ac:dyDescent="0.2"/>
  <cols>
    <col min="1" max="1" width="24.25" customWidth="1"/>
    <col min="2" max="2" width="75.125" customWidth="1"/>
    <col min="3" max="3" width="13.125" customWidth="1"/>
    <col min="5" max="5" width="28.25" customWidth="1"/>
    <col min="6" max="6" width="18.25" customWidth="1"/>
    <col min="7" max="8" width="11.375" bestFit="1" customWidth="1"/>
    <col min="9" max="9" width="11.625" bestFit="1" customWidth="1"/>
  </cols>
  <sheetData>
    <row r="1" spans="1:6" ht="52.5" customHeight="1" x14ac:dyDescent="0.2">
      <c r="A1" s="74"/>
      <c r="B1" s="74"/>
      <c r="C1" s="74"/>
      <c r="D1" s="74"/>
      <c r="E1" s="74"/>
      <c r="F1" s="74"/>
    </row>
    <row r="2" spans="1:6" ht="15.75" x14ac:dyDescent="0.25">
      <c r="A2" s="6" t="s">
        <v>20</v>
      </c>
      <c r="B2" s="15"/>
      <c r="C2" s="16"/>
      <c r="D2" s="16"/>
      <c r="E2" s="75"/>
      <c r="F2" s="75"/>
    </row>
    <row r="3" spans="1:6" ht="15.75" x14ac:dyDescent="0.25">
      <c r="A3" s="5"/>
      <c r="B3" s="17"/>
      <c r="C3" s="18"/>
      <c r="D3" s="18"/>
      <c r="E3" s="19"/>
      <c r="F3" s="20"/>
    </row>
    <row r="4" spans="1:6" ht="15" x14ac:dyDescent="0.25">
      <c r="A4" s="2" t="s">
        <v>10</v>
      </c>
      <c r="B4" s="76" t="s">
        <v>52</v>
      </c>
      <c r="C4" s="76"/>
      <c r="D4" s="76"/>
      <c r="E4" s="76"/>
      <c r="F4" s="76"/>
    </row>
    <row r="5" spans="1:6" x14ac:dyDescent="0.2">
      <c r="A5" s="4"/>
      <c r="B5" s="4"/>
      <c r="C5" s="21"/>
      <c r="D5" s="21"/>
      <c r="E5" s="22"/>
      <c r="F5" s="3"/>
    </row>
    <row r="6" spans="1:6" ht="30.75" customHeight="1" x14ac:dyDescent="0.25">
      <c r="A6" s="2" t="s">
        <v>11</v>
      </c>
      <c r="B6" s="77" t="s">
        <v>36</v>
      </c>
      <c r="C6" s="73"/>
      <c r="D6" s="73"/>
      <c r="E6" s="73"/>
      <c r="F6" s="73"/>
    </row>
    <row r="7" spans="1:6" x14ac:dyDescent="0.2">
      <c r="A7" s="4"/>
      <c r="B7" s="49"/>
      <c r="C7" s="50"/>
      <c r="D7" s="50"/>
      <c r="E7" s="51"/>
      <c r="F7" s="52"/>
    </row>
    <row r="8" spans="1:6" ht="15" x14ac:dyDescent="0.25">
      <c r="A8" s="2" t="s">
        <v>12</v>
      </c>
      <c r="B8" s="78" t="s">
        <v>40</v>
      </c>
      <c r="C8" s="78"/>
      <c r="D8" s="78"/>
      <c r="E8" s="78"/>
      <c r="F8" s="78"/>
    </row>
    <row r="9" spans="1:6" ht="15" x14ac:dyDescent="0.25">
      <c r="A9" s="2" t="s">
        <v>13</v>
      </c>
      <c r="B9" s="73" t="s">
        <v>37</v>
      </c>
      <c r="C9" s="73"/>
      <c r="D9" s="73"/>
      <c r="E9" s="73"/>
      <c r="F9" s="73"/>
    </row>
    <row r="10" spans="1:6" ht="15" x14ac:dyDescent="0.25">
      <c r="A10" s="2"/>
      <c r="B10" s="66"/>
      <c r="C10" s="66"/>
      <c r="D10" s="56"/>
      <c r="E10" s="66"/>
      <c r="F10" s="66"/>
    </row>
    <row r="11" spans="1:6" ht="15" x14ac:dyDescent="0.25">
      <c r="A11" s="2" t="s">
        <v>34</v>
      </c>
      <c r="B11" s="56" t="s">
        <v>41</v>
      </c>
      <c r="C11" s="50"/>
      <c r="D11" s="56"/>
      <c r="E11" s="56"/>
      <c r="F11" s="56"/>
    </row>
    <row r="12" spans="1:6" ht="15" x14ac:dyDescent="0.25">
      <c r="A12" s="2" t="s">
        <v>42</v>
      </c>
      <c r="B12" s="56" t="s">
        <v>47</v>
      </c>
      <c r="C12" s="50"/>
      <c r="D12" s="56"/>
      <c r="E12" s="56"/>
      <c r="F12" s="56"/>
    </row>
    <row r="13" spans="1:6" x14ac:dyDescent="0.2">
      <c r="A13" s="23"/>
      <c r="B13" s="24"/>
      <c r="C13" s="21"/>
      <c r="D13" s="23"/>
      <c r="E13" s="23"/>
      <c r="F13" s="23"/>
    </row>
    <row r="14" spans="1:6" ht="15.75" thickBot="1" x14ac:dyDescent="0.3">
      <c r="A14" s="2" t="s">
        <v>44</v>
      </c>
      <c r="B14" s="70" t="s">
        <v>43</v>
      </c>
      <c r="C14" s="21"/>
      <c r="D14" s="23"/>
      <c r="E14" s="23"/>
      <c r="F14" s="23"/>
    </row>
    <row r="15" spans="1:6" ht="13.5" customHeight="1" thickBot="1" x14ac:dyDescent="0.3">
      <c r="A15" s="11" t="s">
        <v>14</v>
      </c>
      <c r="B15" s="11" t="s">
        <v>15</v>
      </c>
      <c r="C15" s="12" t="s">
        <v>16</v>
      </c>
      <c r="D15" s="12" t="s">
        <v>17</v>
      </c>
      <c r="E15" s="13" t="s">
        <v>18</v>
      </c>
      <c r="F15" s="14" t="s">
        <v>19</v>
      </c>
    </row>
    <row r="16" spans="1:6" x14ac:dyDescent="0.2">
      <c r="A16" s="23"/>
      <c r="B16" s="23"/>
      <c r="C16" s="21"/>
      <c r="D16" s="23"/>
      <c r="E16" s="25" t="s">
        <v>0</v>
      </c>
      <c r="F16" s="25" t="s">
        <v>1</v>
      </c>
    </row>
    <row r="17" spans="1:9" ht="18" x14ac:dyDescent="0.25">
      <c r="A17" s="37">
        <v>1</v>
      </c>
      <c r="B17" s="38" t="s">
        <v>3</v>
      </c>
      <c r="C17" s="55"/>
      <c r="D17" s="23"/>
      <c r="E17" s="7" t="s">
        <v>2</v>
      </c>
      <c r="F17" s="26"/>
    </row>
    <row r="18" spans="1:9" x14ac:dyDescent="0.2">
      <c r="B18" s="56"/>
      <c r="C18" s="50"/>
      <c r="E18" s="26" t="s">
        <v>4</v>
      </c>
      <c r="F18" s="27"/>
    </row>
    <row r="19" spans="1:9" ht="15" x14ac:dyDescent="0.25">
      <c r="A19" s="36" t="s">
        <v>27</v>
      </c>
      <c r="B19" s="57" t="s">
        <v>32</v>
      </c>
      <c r="C19" s="58">
        <f>29748+1216+70080+2176</f>
        <v>103220</v>
      </c>
      <c r="D19" s="28" t="s">
        <v>5</v>
      </c>
      <c r="E19" s="10"/>
      <c r="F19" s="10">
        <f>C19*E19</f>
        <v>0</v>
      </c>
      <c r="I19" s="53"/>
    </row>
    <row r="20" spans="1:9" ht="15" x14ac:dyDescent="0.25">
      <c r="A20" s="35" t="s">
        <v>28</v>
      </c>
      <c r="B20" s="59" t="s">
        <v>31</v>
      </c>
      <c r="C20" s="58">
        <f>14784+608+35040+1088</f>
        <v>51520</v>
      </c>
      <c r="D20" s="28" t="s">
        <v>5</v>
      </c>
      <c r="E20" s="10"/>
      <c r="F20" s="10">
        <f>C20*E20</f>
        <v>0</v>
      </c>
      <c r="I20" s="53"/>
    </row>
    <row r="21" spans="1:9" ht="15" x14ac:dyDescent="0.25">
      <c r="A21" s="35" t="s">
        <v>29</v>
      </c>
      <c r="B21" s="59" t="s">
        <v>23</v>
      </c>
      <c r="C21" s="58">
        <f>6048+288+14400+480</f>
        <v>21216</v>
      </c>
      <c r="D21" s="28" t="s">
        <v>5</v>
      </c>
      <c r="E21" s="10"/>
      <c r="F21" s="10">
        <f>C21*E21</f>
        <v>0</v>
      </c>
      <c r="I21" s="53"/>
    </row>
    <row r="22" spans="1:9" ht="15" x14ac:dyDescent="0.25">
      <c r="A22" s="35" t="s">
        <v>30</v>
      </c>
      <c r="B22" s="59" t="s">
        <v>24</v>
      </c>
      <c r="C22" s="58">
        <f>1152+0+2880+0</f>
        <v>4032</v>
      </c>
      <c r="D22" s="28" t="s">
        <v>5</v>
      </c>
      <c r="E22" s="10"/>
      <c r="F22" s="10">
        <f>C22*E22</f>
        <v>0</v>
      </c>
      <c r="I22" s="53"/>
    </row>
    <row r="23" spans="1:9" ht="15" x14ac:dyDescent="0.25">
      <c r="A23" s="35" t="s">
        <v>48</v>
      </c>
      <c r="B23" s="59" t="s">
        <v>49</v>
      </c>
      <c r="C23" s="58">
        <v>1</v>
      </c>
      <c r="D23" s="71" t="s">
        <v>50</v>
      </c>
      <c r="E23" s="10"/>
      <c r="F23" s="10">
        <f>C23*E23</f>
        <v>0</v>
      </c>
      <c r="I23" s="53"/>
    </row>
    <row r="24" spans="1:9" ht="15" thickBot="1" x14ac:dyDescent="0.25">
      <c r="A24" s="23"/>
      <c r="B24" s="39"/>
      <c r="C24" s="64"/>
      <c r="D24" s="23"/>
      <c r="E24" s="29"/>
      <c r="F24" s="29"/>
    </row>
    <row r="25" spans="1:9" ht="15" x14ac:dyDescent="0.25">
      <c r="A25" s="37"/>
      <c r="B25" s="39"/>
      <c r="C25" s="21"/>
      <c r="D25" s="23"/>
      <c r="E25" s="30" t="s">
        <v>6</v>
      </c>
      <c r="F25" s="31"/>
    </row>
    <row r="26" spans="1:9" ht="15.75" thickBot="1" x14ac:dyDescent="0.3">
      <c r="A26" s="37"/>
      <c r="B26" s="39"/>
      <c r="C26" s="21"/>
      <c r="D26" s="23"/>
      <c r="E26" s="8" t="s">
        <v>7</v>
      </c>
      <c r="F26" s="32">
        <f>SUM(F19:F23)</f>
        <v>0</v>
      </c>
    </row>
    <row r="27" spans="1:9" ht="15.75" thickBot="1" x14ac:dyDescent="0.3">
      <c r="A27" s="37"/>
      <c r="B27" s="39"/>
      <c r="C27" s="21"/>
      <c r="D27" s="23"/>
      <c r="E27" s="33" t="s">
        <v>8</v>
      </c>
      <c r="F27" s="34">
        <f>SUM(F26*0.19)</f>
        <v>0</v>
      </c>
    </row>
    <row r="28" spans="1:9" ht="15.75" thickBot="1" x14ac:dyDescent="0.3">
      <c r="A28" s="37"/>
      <c r="B28" s="39"/>
      <c r="C28" s="21"/>
      <c r="D28" s="23"/>
      <c r="E28" s="33" t="s">
        <v>9</v>
      </c>
      <c r="F28" s="9">
        <f>SUM(F26+F27)</f>
        <v>0</v>
      </c>
    </row>
    <row r="29" spans="1:9" ht="14.25" customHeight="1" x14ac:dyDescent="0.25">
      <c r="A29" s="40"/>
      <c r="B29" s="41"/>
      <c r="E29" s="62"/>
      <c r="F29" s="1"/>
      <c r="G29" s="65"/>
    </row>
    <row r="30" spans="1:9" ht="15.75" thickBot="1" x14ac:dyDescent="0.3">
      <c r="A30" s="63" t="s">
        <v>35</v>
      </c>
      <c r="B30" s="38" t="s">
        <v>45</v>
      </c>
      <c r="G30" s="65"/>
    </row>
    <row r="31" spans="1:9" ht="15.75" thickBot="1" x14ac:dyDescent="0.3">
      <c r="A31" s="11" t="s">
        <v>14</v>
      </c>
      <c r="B31" s="11" t="s">
        <v>15</v>
      </c>
      <c r="C31" s="12" t="s">
        <v>16</v>
      </c>
      <c r="D31" s="12" t="s">
        <v>17</v>
      </c>
      <c r="E31" s="13" t="s">
        <v>18</v>
      </c>
      <c r="F31" s="14" t="s">
        <v>19</v>
      </c>
      <c r="G31" s="65"/>
    </row>
    <row r="32" spans="1:9" x14ac:dyDescent="0.2">
      <c r="A32" s="23"/>
      <c r="B32" s="23"/>
      <c r="C32" s="21"/>
      <c r="D32" s="23"/>
      <c r="E32" s="25" t="s">
        <v>0</v>
      </c>
      <c r="F32" s="25" t="s">
        <v>1</v>
      </c>
      <c r="G32" s="65"/>
    </row>
    <row r="33" spans="1:9" ht="18" x14ac:dyDescent="0.25">
      <c r="A33" s="37">
        <v>2</v>
      </c>
      <c r="B33" s="38" t="s">
        <v>3</v>
      </c>
      <c r="C33" s="50"/>
      <c r="D33" s="23"/>
      <c r="E33" s="7" t="s">
        <v>2</v>
      </c>
      <c r="F33" s="26"/>
      <c r="G33" s="65"/>
    </row>
    <row r="34" spans="1:9" x14ac:dyDescent="0.2">
      <c r="B34" s="56"/>
      <c r="C34" s="67"/>
      <c r="D34" s="55"/>
      <c r="E34" s="26" t="s">
        <v>4</v>
      </c>
      <c r="F34" s="27"/>
      <c r="G34" s="65"/>
    </row>
    <row r="35" spans="1:9" ht="15" x14ac:dyDescent="0.25">
      <c r="A35" s="36" t="s">
        <v>27</v>
      </c>
      <c r="B35" s="57" t="s">
        <v>32</v>
      </c>
      <c r="C35" s="58">
        <v>34944</v>
      </c>
      <c r="D35" s="28" t="s">
        <v>5</v>
      </c>
      <c r="E35" s="10"/>
      <c r="F35" s="10">
        <f>C35*E35</f>
        <v>0</v>
      </c>
      <c r="G35" s="65"/>
    </row>
    <row r="36" spans="1:9" ht="15" x14ac:dyDescent="0.25">
      <c r="A36" s="35" t="s">
        <v>28</v>
      </c>
      <c r="B36" s="59" t="s">
        <v>31</v>
      </c>
      <c r="C36" s="58">
        <v>17472</v>
      </c>
      <c r="D36" s="28" t="s">
        <v>5</v>
      </c>
      <c r="E36" s="10"/>
      <c r="F36" s="10">
        <f>C36*E36</f>
        <v>0</v>
      </c>
      <c r="G36" s="65"/>
    </row>
    <row r="37" spans="1:9" ht="15" x14ac:dyDescent="0.25">
      <c r="A37" s="35" t="s">
        <v>29</v>
      </c>
      <c r="B37" s="59" t="s">
        <v>23</v>
      </c>
      <c r="C37" s="58">
        <v>7488</v>
      </c>
      <c r="D37" s="28" t="s">
        <v>5</v>
      </c>
      <c r="E37" s="10"/>
      <c r="F37" s="10">
        <f>C37*E37</f>
        <v>0</v>
      </c>
      <c r="G37" s="65"/>
    </row>
    <row r="38" spans="1:9" ht="15" x14ac:dyDescent="0.25">
      <c r="A38" s="35" t="s">
        <v>30</v>
      </c>
      <c r="B38" s="59" t="s">
        <v>24</v>
      </c>
      <c r="C38" s="58">
        <v>2016</v>
      </c>
      <c r="D38" s="28" t="s">
        <v>5</v>
      </c>
      <c r="E38" s="10"/>
      <c r="F38" s="10">
        <f>C38*E38</f>
        <v>0</v>
      </c>
      <c r="G38" s="65"/>
    </row>
    <row r="39" spans="1:9" ht="15" x14ac:dyDescent="0.25">
      <c r="A39" s="35" t="s">
        <v>48</v>
      </c>
      <c r="B39" s="59" t="s">
        <v>49</v>
      </c>
      <c r="C39" s="58">
        <v>1</v>
      </c>
      <c r="D39" s="71" t="s">
        <v>50</v>
      </c>
      <c r="E39" s="10"/>
      <c r="F39" s="10">
        <f>C39*E39</f>
        <v>0</v>
      </c>
      <c r="I39" s="53"/>
    </row>
    <row r="40" spans="1:9" ht="15" thickBot="1" x14ac:dyDescent="0.25">
      <c r="A40" s="23"/>
      <c r="B40" s="39"/>
      <c r="C40" s="21"/>
      <c r="D40" s="23"/>
      <c r="E40" s="29"/>
      <c r="F40" s="29"/>
      <c r="G40" s="65"/>
    </row>
    <row r="41" spans="1:9" ht="15" x14ac:dyDescent="0.25">
      <c r="A41" s="37"/>
      <c r="B41" s="69"/>
      <c r="C41" s="21"/>
      <c r="D41" s="23"/>
      <c r="E41" s="30" t="s">
        <v>6</v>
      </c>
      <c r="F41" s="31"/>
      <c r="G41" s="65"/>
    </row>
    <row r="42" spans="1:9" ht="15.75" thickBot="1" x14ac:dyDescent="0.3">
      <c r="A42" s="37"/>
      <c r="B42" s="69"/>
      <c r="C42" s="21"/>
      <c r="D42" s="23"/>
      <c r="E42" s="8" t="s">
        <v>33</v>
      </c>
      <c r="F42" s="32">
        <f>SUM(F35:F39)</f>
        <v>0</v>
      </c>
      <c r="G42" s="65"/>
    </row>
    <row r="43" spans="1:9" ht="15.75" thickBot="1" x14ac:dyDescent="0.3">
      <c r="A43" s="37"/>
      <c r="B43" s="69"/>
      <c r="C43" s="21"/>
      <c r="D43" s="23"/>
      <c r="E43" s="33" t="s">
        <v>8</v>
      </c>
      <c r="F43" s="34">
        <f>SUM(F42*0.19)</f>
        <v>0</v>
      </c>
      <c r="G43" s="65"/>
    </row>
    <row r="44" spans="1:9" ht="15.75" thickBot="1" x14ac:dyDescent="0.3">
      <c r="A44" s="68"/>
      <c r="B44" s="69"/>
      <c r="C44" s="21"/>
      <c r="D44" s="23"/>
      <c r="E44" s="33" t="s">
        <v>9</v>
      </c>
      <c r="F44" s="9">
        <f>SUM(F42+F43)</f>
        <v>0</v>
      </c>
      <c r="G44" s="65"/>
    </row>
    <row r="45" spans="1:9" x14ac:dyDescent="0.2">
      <c r="G45" s="65"/>
    </row>
    <row r="46" spans="1:9" x14ac:dyDescent="0.2">
      <c r="G46" s="65"/>
    </row>
    <row r="47" spans="1:9" ht="15.75" thickBot="1" x14ac:dyDescent="0.3">
      <c r="A47" s="63" t="s">
        <v>35</v>
      </c>
      <c r="B47" s="38" t="s">
        <v>46</v>
      </c>
    </row>
    <row r="48" spans="1:9" ht="15.75" thickBot="1" x14ac:dyDescent="0.3">
      <c r="A48" s="11" t="s">
        <v>14</v>
      </c>
      <c r="B48" s="11" t="s">
        <v>15</v>
      </c>
      <c r="C48" s="12" t="s">
        <v>16</v>
      </c>
      <c r="D48" s="12" t="s">
        <v>17</v>
      </c>
      <c r="E48" s="13" t="s">
        <v>18</v>
      </c>
      <c r="F48" s="14" t="s">
        <v>19</v>
      </c>
    </row>
    <row r="49" spans="1:9" x14ac:dyDescent="0.2">
      <c r="A49" s="23"/>
      <c r="B49" s="23"/>
      <c r="C49" s="21"/>
      <c r="D49" s="23"/>
      <c r="E49" s="25" t="s">
        <v>0</v>
      </c>
      <c r="F49" s="25" t="s">
        <v>1</v>
      </c>
    </row>
    <row r="50" spans="1:9" ht="18" x14ac:dyDescent="0.25">
      <c r="A50" s="37">
        <v>3</v>
      </c>
      <c r="B50" s="38" t="s">
        <v>3</v>
      </c>
      <c r="C50" s="50"/>
      <c r="D50" s="23"/>
      <c r="E50" s="7" t="s">
        <v>2</v>
      </c>
      <c r="F50" s="26"/>
    </row>
    <row r="51" spans="1:9" x14ac:dyDescent="0.2">
      <c r="B51" s="56"/>
      <c r="C51" s="67"/>
      <c r="D51" s="55"/>
      <c r="E51" s="26" t="s">
        <v>4</v>
      </c>
      <c r="F51" s="27"/>
    </row>
    <row r="52" spans="1:9" ht="15" x14ac:dyDescent="0.25">
      <c r="A52" s="36" t="s">
        <v>27</v>
      </c>
      <c r="B52" s="57" t="s">
        <v>32</v>
      </c>
      <c r="C52" s="58">
        <f>35328+1984</f>
        <v>37312</v>
      </c>
      <c r="D52" s="28" t="s">
        <v>5</v>
      </c>
      <c r="E52" s="10"/>
      <c r="F52" s="10">
        <f>C52*E52</f>
        <v>0</v>
      </c>
    </row>
    <row r="53" spans="1:9" ht="15" x14ac:dyDescent="0.25">
      <c r="A53" s="35" t="s">
        <v>28</v>
      </c>
      <c r="B53" s="59" t="s">
        <v>31</v>
      </c>
      <c r="C53" s="58">
        <f>17664+992</f>
        <v>18656</v>
      </c>
      <c r="D53" s="28" t="s">
        <v>5</v>
      </c>
      <c r="E53" s="10"/>
      <c r="F53" s="10">
        <f>C53*E53</f>
        <v>0</v>
      </c>
    </row>
    <row r="54" spans="1:9" ht="15" x14ac:dyDescent="0.25">
      <c r="A54" s="35" t="s">
        <v>29</v>
      </c>
      <c r="B54" s="59" t="s">
        <v>23</v>
      </c>
      <c r="C54" s="58">
        <f>7776+432</f>
        <v>8208</v>
      </c>
      <c r="D54" s="28" t="s">
        <v>5</v>
      </c>
      <c r="E54" s="10"/>
      <c r="F54" s="10">
        <f>C54*E54</f>
        <v>0</v>
      </c>
    </row>
    <row r="55" spans="1:9" ht="15" x14ac:dyDescent="0.25">
      <c r="A55" s="35" t="s">
        <v>30</v>
      </c>
      <c r="B55" s="59" t="s">
        <v>24</v>
      </c>
      <c r="C55" s="58">
        <f>1152+0</f>
        <v>1152</v>
      </c>
      <c r="D55" s="28" t="s">
        <v>5</v>
      </c>
      <c r="E55" s="10"/>
      <c r="F55" s="10">
        <f>C55*E55</f>
        <v>0</v>
      </c>
    </row>
    <row r="56" spans="1:9" ht="15" x14ac:dyDescent="0.25">
      <c r="A56" s="35" t="s">
        <v>48</v>
      </c>
      <c r="B56" s="59" t="s">
        <v>49</v>
      </c>
      <c r="C56" s="58">
        <v>1</v>
      </c>
      <c r="D56" s="71" t="s">
        <v>50</v>
      </c>
      <c r="E56" s="10"/>
      <c r="F56" s="10">
        <f>C56*E56</f>
        <v>0</v>
      </c>
      <c r="I56" s="53"/>
    </row>
    <row r="57" spans="1:9" ht="15" thickBot="1" x14ac:dyDescent="0.25">
      <c r="A57" s="23"/>
      <c r="B57" s="39"/>
      <c r="C57" s="21"/>
      <c r="D57" s="23"/>
      <c r="E57" s="29"/>
      <c r="F57" s="29"/>
    </row>
    <row r="58" spans="1:9" ht="15" x14ac:dyDescent="0.25">
      <c r="A58" s="37"/>
      <c r="B58" s="39"/>
      <c r="C58" s="21"/>
      <c r="D58" s="23"/>
      <c r="E58" s="30" t="s">
        <v>6</v>
      </c>
      <c r="F58" s="31"/>
    </row>
    <row r="59" spans="1:9" ht="15.75" thickBot="1" x14ac:dyDescent="0.3">
      <c r="A59" s="37"/>
      <c r="B59" s="39"/>
      <c r="C59" s="21"/>
      <c r="D59" s="23"/>
      <c r="E59" s="8" t="s">
        <v>38</v>
      </c>
      <c r="F59" s="32">
        <f>SUM(F52:F56)</f>
        <v>0</v>
      </c>
    </row>
    <row r="60" spans="1:9" ht="15.75" thickBot="1" x14ac:dyDescent="0.3">
      <c r="A60" s="37"/>
      <c r="B60" s="39"/>
      <c r="C60" s="21"/>
      <c r="D60" s="23"/>
      <c r="E60" s="33" t="s">
        <v>8</v>
      </c>
      <c r="F60" s="34">
        <f>SUM(F59*0.19)</f>
        <v>0</v>
      </c>
    </row>
    <row r="61" spans="1:9" ht="15.75" thickBot="1" x14ac:dyDescent="0.3">
      <c r="A61" s="68"/>
      <c r="B61" s="39"/>
      <c r="C61" s="21"/>
      <c r="D61" s="23"/>
      <c r="E61" s="33" t="s">
        <v>9</v>
      </c>
      <c r="F61" s="9">
        <f>SUM(F59+F60)</f>
        <v>0</v>
      </c>
    </row>
    <row r="63" spans="1:9" ht="15" thickBot="1" x14ac:dyDescent="0.25"/>
    <row r="64" spans="1:9" ht="15" x14ac:dyDescent="0.25">
      <c r="B64" s="39"/>
      <c r="E64" s="61" t="s">
        <v>6</v>
      </c>
      <c r="F64" s="31"/>
    </row>
    <row r="65" spans="1:6" ht="15.75" thickBot="1" x14ac:dyDescent="0.3">
      <c r="B65" s="39"/>
      <c r="E65" s="60" t="s">
        <v>39</v>
      </c>
      <c r="F65" s="32">
        <f>F26+F42+F59</f>
        <v>0</v>
      </c>
    </row>
    <row r="66" spans="1:6" ht="15" thickBot="1" x14ac:dyDescent="0.25">
      <c r="B66" s="39"/>
      <c r="E66" s="33" t="s">
        <v>8</v>
      </c>
      <c r="F66" s="34">
        <f>SUM(F65*0.19)</f>
        <v>0</v>
      </c>
    </row>
    <row r="67" spans="1:6" ht="18.75" thickBot="1" x14ac:dyDescent="0.3">
      <c r="A67" s="40"/>
      <c r="B67" s="41"/>
      <c r="E67" s="33" t="s">
        <v>9</v>
      </c>
      <c r="F67" s="9">
        <f>SUM(F65+F66)</f>
        <v>0</v>
      </c>
    </row>
    <row r="70" spans="1:6" ht="15" x14ac:dyDescent="0.25">
      <c r="A70" s="42" t="s">
        <v>27</v>
      </c>
      <c r="B70" s="43" t="s">
        <v>21</v>
      </c>
      <c r="C70" s="44">
        <v>10</v>
      </c>
      <c r="D70" s="45" t="s">
        <v>5</v>
      </c>
      <c r="E70" s="46">
        <v>9</v>
      </c>
      <c r="F70" s="47">
        <f>C70*E70</f>
        <v>90</v>
      </c>
    </row>
    <row r="71" spans="1:6" ht="15" x14ac:dyDescent="0.25">
      <c r="A71" s="42" t="s">
        <v>28</v>
      </c>
      <c r="B71" s="43" t="s">
        <v>22</v>
      </c>
      <c r="C71" s="44">
        <v>8</v>
      </c>
      <c r="D71" s="48" t="s">
        <v>5</v>
      </c>
      <c r="E71" s="54">
        <v>9.9</v>
      </c>
      <c r="F71" s="47">
        <f>C71*E71</f>
        <v>79.2</v>
      </c>
    </row>
    <row r="72" spans="1:6" ht="15" x14ac:dyDescent="0.25">
      <c r="A72" s="42" t="s">
        <v>29</v>
      </c>
      <c r="B72" s="43" t="s">
        <v>25</v>
      </c>
      <c r="C72" s="44">
        <v>5</v>
      </c>
      <c r="D72" s="45" t="s">
        <v>5</v>
      </c>
      <c r="E72" s="46">
        <v>4.5</v>
      </c>
      <c r="F72" s="47">
        <f>C72*E72</f>
        <v>22.5</v>
      </c>
    </row>
    <row r="73" spans="1:6" ht="15" x14ac:dyDescent="0.25">
      <c r="A73" s="42" t="s">
        <v>30</v>
      </c>
      <c r="B73" s="43" t="s">
        <v>26</v>
      </c>
      <c r="C73" s="44">
        <v>2</v>
      </c>
      <c r="D73" s="45" t="s">
        <v>5</v>
      </c>
      <c r="E73" s="46">
        <v>9</v>
      </c>
      <c r="F73" s="47">
        <f>C73*E73</f>
        <v>18</v>
      </c>
    </row>
    <row r="74" spans="1:6" ht="15" x14ac:dyDescent="0.25">
      <c r="A74" s="42" t="s">
        <v>48</v>
      </c>
      <c r="B74" s="43" t="s">
        <v>51</v>
      </c>
      <c r="C74" s="72">
        <v>1</v>
      </c>
      <c r="D74" s="48" t="s">
        <v>50</v>
      </c>
      <c r="E74" s="46">
        <v>20</v>
      </c>
      <c r="F74" s="47">
        <f>C74*E74</f>
        <v>20</v>
      </c>
    </row>
  </sheetData>
  <mergeCells count="6">
    <mergeCell ref="B9:F9"/>
    <mergeCell ref="A1:F1"/>
    <mergeCell ref="E2:F2"/>
    <mergeCell ref="B4:F4"/>
    <mergeCell ref="B6:F6"/>
    <mergeCell ref="B8:F8"/>
  </mergeCells>
  <pageMargins left="0.7" right="0.7" top="0.78740157499999996" bottom="0.78740157499999996" header="0.3" footer="0.3"/>
  <pageSetup paperSize="9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Unterkünfte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Müller</dc:creator>
  <cp:lastModifiedBy>Jacqueline Löschau</cp:lastModifiedBy>
  <cp:lastPrinted>2026-04-15T07:57:54Z</cp:lastPrinted>
  <dcterms:created xsi:type="dcterms:W3CDTF">2021-07-05T13:15:05Z</dcterms:created>
  <dcterms:modified xsi:type="dcterms:W3CDTF">2026-05-07T08:14:54Z</dcterms:modified>
</cp:coreProperties>
</file>