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Metadata/LabelInfo.xml" ContentType="application/vnd.ms-office.classificationlabels+xml"/>
  <Override PartName="/xl/externalLinks/externalLink1.xml" ContentType="application/vnd.openxmlformats-officedocument.spreadsheetml.externalLink+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61" documentId="8_{0A3F9397-5DB0-481E-9020-35F223CA10B8}" xr6:coauthVersionLast="47" xr6:coauthVersionMax="47" xr10:uidLastSave="{50AF8700-5414-496D-A796-4E0B74C66FE7}"/>
  <bookViews>
    <workbookView xWindow="-120" yWindow="-120" windowWidth="29040" windowHeight="15720" tabRatio="845" firstSheet="1" activeTab="1" xr2:uid="{00000000-000D-0000-FFFF-FFFF00000000}"/>
  </bookViews>
  <sheets>
    <sheet name="B-Kriterien" sheetId="22" state="hidden" r:id="rId1"/>
    <sheet name="Deckblatt Preise" sheetId="14" r:id="rId2"/>
    <sheet name="Erläuterung Preisblatt" sheetId="10" r:id="rId3"/>
    <sheet name="Preisblatt" sheetId="24" r:id="rId4"/>
  </sheets>
  <externalReferences>
    <externalReference r:id="rId5"/>
  </externalReferences>
  <definedNames>
    <definedName name="_xlnm._FilterDatabase" localSheetId="0" hidden="1">'B-Kriterien'!$B$10:$J$36</definedName>
    <definedName name="_Toc172831267" localSheetId="3">Preisblatt!#REF!</definedName>
    <definedName name="AN_1" localSheetId="1">#REF!</definedName>
    <definedName name="AN_1">#REF!</definedName>
    <definedName name="AN_2" localSheetId="1">#REF!</definedName>
    <definedName name="AN_2">#REF!</definedName>
    <definedName name="AN_3" localSheetId="1">#REF!</definedName>
    <definedName name="AN_3">#REF!</definedName>
    <definedName name="AN_4">#REF!</definedName>
    <definedName name="AN_5">#REF!</definedName>
    <definedName name="AN_6">#REF!</definedName>
    <definedName name="AN_7">#REF!</definedName>
    <definedName name="AN_8">#REF!</definedName>
    <definedName name="AN_9">#REF!</definedName>
    <definedName name="an_summe_angebot">#REF!</definedName>
    <definedName name="Anbieter" localSheetId="3">#REF!</definedName>
    <definedName name="Anbieter">[1]Deckblatt!$F$25</definedName>
    <definedName name="AX_3" localSheetId="1">#REF!</definedName>
    <definedName name="AX_3">#REF!</definedName>
    <definedName name="_xlnm.Print_Area" localSheetId="0">'B-Kriterien'!$B$2:$AG$36</definedName>
    <definedName name="_xlnm.Print_Area" localSheetId="1">'Deckblatt Preise'!$B$2:$E$30</definedName>
    <definedName name="_xlnm.Print_Area" localSheetId="2">'Erläuterung Preisblatt'!$A$1:$M$34</definedName>
    <definedName name="_xlnm.Print_Area" localSheetId="3">Preisblatt!$B$2:$L$25</definedName>
    <definedName name="_xlnm.Print_Titles" localSheetId="0">'B-Kriterien'!$B:$N,'B-Kriterien'!$1:$6</definedName>
    <definedName name="_xlnm.Print_Titles" localSheetId="3">Preisblatt!$B:$F,Preisblatt!$1:$5</definedName>
    <definedName name="L1_AN1_DK">#REF!</definedName>
    <definedName name="L1_AN1_KP">#REF!</definedName>
    <definedName name="L2_AN1_DI" localSheetId="1">#REF!</definedName>
    <definedName name="L2_AN1_DI">#REF!</definedName>
    <definedName name="L2_AN1_DK" localSheetId="1">#REF!</definedName>
    <definedName name="L2_AN1_DK">#REF!</definedName>
    <definedName name="L2_AN1_DW" localSheetId="1">#REF!</definedName>
    <definedName name="L2_AN1_DW">#REF!</definedName>
    <definedName name="L2_AN1_IP">#REF!</definedName>
    <definedName name="L2_AN1_KP">#REF!</definedName>
    <definedName name="L2_AN1_WP">#REF!</definedName>
    <definedName name="L3_AN1_DI">#REF!</definedName>
    <definedName name="L3_AN1_DK">#REF!</definedName>
    <definedName name="L3_AN1_DW">#REF!</definedName>
    <definedName name="L3_AN1_IP">#REF!</definedName>
    <definedName name="L3_AN1_KP">#REF!</definedName>
    <definedName name="L3_AN1_WP">#REF!</definedName>
    <definedName name="L4_AN1_DI">#REF!</definedName>
    <definedName name="L4_AN1_DK">#REF!</definedName>
    <definedName name="L4_AN1_DW">#REF!</definedName>
    <definedName name="L4_AN1_IP">#REF!</definedName>
    <definedName name="L4_AN1_KP">#REF!</definedName>
    <definedName name="L4_AN1_WP">#REF!</definedName>
    <definedName name="L5_AN1_DI">#REF!</definedName>
    <definedName name="L5_AN1_DK">#REF!</definedName>
    <definedName name="L5_AN1_DW">#REF!</definedName>
    <definedName name="L5_AN1_IP">#REF!</definedName>
    <definedName name="L5_AN1_KP">#REF!</definedName>
    <definedName name="L5_AN1_WP">#REF!</definedName>
    <definedName name="L6_AN1_DI">#REF!</definedName>
    <definedName name="L6_AN1_DK">#REF!</definedName>
    <definedName name="L6_AN1_DW">#REF!</definedName>
    <definedName name="L6_AN1_IP">#REF!</definedName>
    <definedName name="L6_AN1_KP">#REF!</definedName>
    <definedName name="L6_AN1_WP">#REF!</definedName>
    <definedName name="L7_AN1_DI">#REF!</definedName>
    <definedName name="L7_AN1_DK">#REF!</definedName>
    <definedName name="L7_AN1_DW">#REF!</definedName>
    <definedName name="L7_AN1_IP">#REF!</definedName>
    <definedName name="L7_AN1_KP">#REF!</definedName>
    <definedName name="L7_AN1_WP">#REF!</definedName>
    <definedName name="LZ_24">#REF!</definedName>
    <definedName name="LZ_36">#REF!</definedName>
    <definedName name="LZ_48">#REF!</definedName>
    <definedName name="LZ_60">#REF!</definedName>
    <definedName name="x">#REF!</definedName>
    <definedName name="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24" l="1"/>
  <c r="D2" i="24"/>
  <c r="C2" i="10"/>
  <c r="I10" i="24"/>
  <c r="I9" i="24" s="1"/>
  <c r="I17" i="24"/>
  <c r="I15" i="24"/>
  <c r="I16" i="24"/>
  <c r="I18" i="24"/>
  <c r="Q11" i="22"/>
  <c r="AG11" i="22"/>
  <c r="AG13" i="22"/>
  <c r="AC11" i="22"/>
  <c r="AC13" i="22"/>
  <c r="Y11" i="22"/>
  <c r="Y13" i="22"/>
  <c r="U11" i="22"/>
  <c r="U13" i="22"/>
  <c r="Q13" i="22"/>
  <c r="H8" i="24" l="1"/>
  <c r="E13" i="14" s="1"/>
  <c r="E14" i="14" s="1"/>
  <c r="J35" i="22"/>
  <c r="J33" i="22"/>
  <c r="J31" i="22"/>
  <c r="J29" i="22"/>
  <c r="J27" i="22"/>
  <c r="J25" i="22"/>
  <c r="J23" i="22"/>
  <c r="J21" i="22"/>
  <c r="J19" i="22"/>
  <c r="J17" i="22"/>
  <c r="J15" i="22"/>
  <c r="J13" i="22"/>
  <c r="J11" i="22"/>
  <c r="I24" i="24"/>
  <c r="I23" i="24"/>
  <c r="I14" i="24"/>
  <c r="J10" i="22" l="1"/>
  <c r="I22" i="24"/>
  <c r="I13" i="24"/>
  <c r="H4" i="24" l="1"/>
  <c r="H21" i="24"/>
  <c r="E23" i="14" s="1"/>
  <c r="E24" i="14" s="1"/>
  <c r="H12" i="24"/>
  <c r="E18" i="14" l="1"/>
  <c r="E19" i="14" s="1"/>
  <c r="E27" i="14" s="1"/>
  <c r="E28" i="14" l="1"/>
  <c r="E29" i="14" s="1"/>
  <c r="AE3" i="22"/>
  <c r="AG4" i="22" s="1"/>
  <c r="AA3" i="22"/>
  <c r="AC4" i="22" s="1"/>
  <c r="W3" i="22"/>
  <c r="Y4" i="22" s="1"/>
  <c r="S3" i="22"/>
  <c r="U4" i="22" s="1"/>
  <c r="O3" i="22"/>
  <c r="Q4" i="22" s="1"/>
  <c r="AC29" i="22" l="1"/>
  <c r="Y29" i="22"/>
  <c r="Q29" i="22"/>
  <c r="AG29" i="22"/>
  <c r="U29" i="22"/>
  <c r="AG21" i="22"/>
  <c r="AC21" i="22"/>
  <c r="Y21" i="22"/>
  <c r="U21" i="22"/>
  <c r="Q21" i="22"/>
  <c r="AG23" i="22"/>
  <c r="AC23" i="22"/>
  <c r="Y23" i="22"/>
  <c r="U23" i="22"/>
  <c r="Q23" i="22"/>
  <c r="Q25" i="22"/>
  <c r="AG25" i="22"/>
  <c r="AC25" i="22"/>
  <c r="Y25" i="22"/>
  <c r="U25" i="22"/>
  <c r="Y27" i="22"/>
  <c r="AC27" i="22"/>
  <c r="Q27" i="22"/>
  <c r="AG27" i="22"/>
  <c r="U27" i="22"/>
  <c r="Y31" i="22"/>
  <c r="U31" i="22"/>
  <c r="AC31" i="22"/>
  <c r="AG31" i="22"/>
  <c r="Q31" i="22"/>
  <c r="AG33" i="22"/>
  <c r="AC33" i="22"/>
  <c r="Y33" i="22"/>
  <c r="U33" i="22"/>
  <c r="Q33" i="22"/>
  <c r="Y35" i="22"/>
  <c r="U35" i="22"/>
  <c r="AC35" i="22"/>
  <c r="Q35" i="22"/>
  <c r="AG35" i="22"/>
  <c r="AG19" i="22"/>
  <c r="AC15" i="22"/>
  <c r="Y19" i="22"/>
  <c r="Y15" i="22"/>
  <c r="U19" i="22"/>
  <c r="Q17" i="22"/>
  <c r="Q15" i="22"/>
  <c r="AG17" i="22"/>
  <c r="AG15" i="22"/>
  <c r="AC19" i="22"/>
  <c r="AC17" i="22"/>
  <c r="Y17" i="22"/>
  <c r="U17" i="22"/>
  <c r="U15" i="22"/>
  <c r="Q19" i="22"/>
  <c r="M8" i="22"/>
  <c r="J8" i="22" l="1"/>
  <c r="AG10" i="22"/>
  <c r="AG8" i="22" s="1"/>
  <c r="AC10" i="22"/>
  <c r="AC8" i="22" s="1"/>
  <c r="Y10" i="22"/>
  <c r="Y8" i="22" s="1"/>
  <c r="Q10" i="22"/>
  <c r="Q8" i="22" s="1"/>
  <c r="U10" i="22"/>
  <c r="U8" i="22" s="1"/>
</calcChain>
</file>

<file path=xl/sharedStrings.xml><?xml version="1.0" encoding="utf-8"?>
<sst xmlns="http://schemas.openxmlformats.org/spreadsheetml/2006/main" count="186" uniqueCount="142">
  <si>
    <t>Service-Upgrade AVAYA 2025</t>
  </si>
  <si>
    <t>B-Kriterien</t>
  </si>
  <si>
    <t>Beschaffung</t>
  </si>
  <si>
    <t>Allgemeiner Hinweis</t>
  </si>
  <si>
    <t>Bearbeitungshinweis</t>
  </si>
  <si>
    <t xml:space="preserve">Alle gelb gefärbten Felder sind durch den Bieter zu befüllen; nur diese können auch bearbeitet werden. Bitte sehen Sie davon ab, den Blattschutz aufzuheben. Änderungsbedarf oder Fehler in den einzelnen Arbeitsblättern sind umgehend an den Auftraggeber zurückzumelden. </t>
  </si>
  <si>
    <t>Dunkelblaue Felder dienen als Hauptüberschriften</t>
  </si>
  <si>
    <t>Hellblaue Felder dienen als zweite Überschriften für die jeweiligen Spalten</t>
  </si>
  <si>
    <t>Hellgraue Felder sind leere Felder ohne Informationen, die nicht ausgefüllt werden müssen</t>
  </si>
  <si>
    <t>In den weißen Feldern stehen Informationen bzw. errechnte Werte aus den auszufüllenden Feldern</t>
  </si>
  <si>
    <t>Nr.</t>
  </si>
  <si>
    <t>Preisblatt</t>
  </si>
  <si>
    <t>Anforderung</t>
  </si>
  <si>
    <t>Für die Beantwortung von B-Kriterien muss der Bieter ein separates Dokument (PDF) einreichen. Bei einigen B-Kriterien wird eine max. Anzahl von DIN-A4-Seiten gefordert. Die DIN-A4-Seiten sind wie folgt zu formatieren: Schriftart: Arial; Schriftgröße: 11pt; Zeilenabstand: 1,0; Absatz: Vor 0pt / Nach 6pt; Rahmenbreite: Oben: 2,5 cm; Unten: 2,5 cm; Links: 2,5 cm; Rechts: 2,5 cm.</t>
  </si>
  <si>
    <t>Kriterienkatalog - B-Kriterien</t>
  </si>
  <si>
    <t>Bewertungs-kriterium</t>
  </si>
  <si>
    <t>hoher 
Zielerfüllungsgrad
(6 Punkte)</t>
  </si>
  <si>
    <t>durchschnittlicher 
Zielerfüllungsgrad
(4 Punkte)</t>
  </si>
  <si>
    <t>geringer 
Zielerfüllungsgrad
(2 Punkte)</t>
  </si>
  <si>
    <t>keine 
Zielerfüllung
(0 Punkte)</t>
  </si>
  <si>
    <t>Gewichtung
total</t>
  </si>
  <si>
    <t>Faktor</t>
  </si>
  <si>
    <t>Punkte
[0 - 6]</t>
  </si>
  <si>
    <t>Anmerkung / Begründung</t>
  </si>
  <si>
    <t>Ergebnis
in %</t>
  </si>
  <si>
    <t>Anforderungen</t>
  </si>
  <si>
    <t>B01</t>
  </si>
  <si>
    <t>Angabe von Referenzprojekten</t>
  </si>
  <si>
    <r>
      <t xml:space="preserve">Der Bieter benennt und beschreibt in Kürze mindestens drei (3) Referenzprojekte der letzten drei Jahre, die in Art und idealerweise Umfang der vorliegenden Ausschreibung entsprechen. 
Führen Sie dabei MINDESTENS auf:
(a) den vollständigen Unternehmensnamen des Auftraggebers und ggf. Niederlassungen,
(b) die Anzahl benötigter Personentage bis zur Abnahme,
(c) die Dauer und das Ergebnis des Projektes sowie
(d) Kontakt zum Referenzkunden; dieser kann mindestens über den Bewerber hergestellt werden.
(e) Rolle des Bieters in dem Projekt
(f) eingesetzte Produkte
</t>
    </r>
    <r>
      <rPr>
        <sz val="10"/>
        <rFont val="Segoe UI "/>
        <scheme val="minor"/>
      </rPr>
      <t xml:space="preserve">Die konkreten Angaben zu den Referenzen sind in der "Eigenerklärung Bieter" zu machen. </t>
    </r>
  </si>
  <si>
    <t>Die Referenzen führen zu einem hohen Erwartungsgrad hinsichtlich der technischen Leistungsfähigkeit.</t>
  </si>
  <si>
    <t>Die Referenzen führen zu einem mittleren Erwartungsgrad hinsichtlich der technischen Leistungsfähigkeit.</t>
  </si>
  <si>
    <t>Die Referenzen führen zu einem geringen Erwartungsgrad hinsichtlich der technischen Leistungsfähigkeit.</t>
  </si>
  <si>
    <t>Die Referenzen führen zu einem sehr geringen Erwartungsgrad hinsichtlich der technischen Leistungsfähigkeit.</t>
  </si>
  <si>
    <t>B02</t>
  </si>
  <si>
    <t xml:space="preserve">Referenzgeber Öffentlicher Auftraggeber </t>
  </si>
  <si>
    <t xml:space="preserve">Bei den benannten Referenzen handelt es sich idealerweise um Referenzen aus den Bereichen "Öffentlicher Auftraggeber".
</t>
  </si>
  <si>
    <t>Alle 3 Referenzen kommen aus dem Bereich "Öffentlicher Auftraggeber".</t>
  </si>
  <si>
    <t>2 Referenzen kommen aus dem Bereich "Öffentlicher Auftraggeber".</t>
  </si>
  <si>
    <t>Eine Referenz kommt aus dem Bereich "Öffentlicher Auftraggeber".</t>
  </si>
  <si>
    <t>Keine Referenz kommt aus dem Bereich "Öffentlicher Auftraggeber".</t>
  </si>
  <si>
    <t>B03</t>
  </si>
  <si>
    <t>Darstellung der Systemarchitektur</t>
  </si>
  <si>
    <t>Der Auftragnehmer stellt im Rahmen seines Angebots die angebotene Lösungsarchitektur beschreibend und grafisch dar. Aus diesen Darstellungen sollen insbesondere die folgenden Punkte ersichtlich sein:
• Die eingesetzten zentralen und dezentralen Komponenten
• Die Verteilung der Services / Funktionen je nachfolgendem Standort auf logische und physische Komponenten
Die Beschreibung soll auf maximal 4 Seiten DIN A4 erfolgen.</t>
  </si>
  <si>
    <t>Der Auftragnehmer geht auf die Mindestaspekte vollumfänglich ein.
Die Beschreibungen und Darstellung, sowie die avisierten Inhalte sind für den Auftraggeber vollumfänglich nachvollziehbar, fachlich fundiert, und sind für die betrieblichen Ziele des Auftraggebers sehr praxistauglich.</t>
  </si>
  <si>
    <t>Der Auftragnehmer geht teilweise auf die Mindestaspekte ein.
Die Beschreibungen und Darstellung, sowie die avisierten Inhalte sind für den Auftraggeber grob nachvollziehbar, fachlich wenig untermauert, und sind für die betrieblichen Ziele des Auftraggebers praxistauglich.</t>
  </si>
  <si>
    <t>Der Auftragnehmer geht teilweise auf die Mindestaspekte ein.
Die Beschreibungen und Darstellung, sowie die avisierten Inhalte sind für den Auftraggeber teilweise nachvollziehbar.</t>
  </si>
  <si>
    <t>Der Auftragnehmer geht nicht auf die Mindestaspekte ein.
Die Beschreibungen und Darstellung, sowie die avisierten Inhalte sind für den Auftraggeber kaum nachvollziehbar.</t>
  </si>
  <si>
    <t>B04</t>
  </si>
  <si>
    <t>Verfügbarkeitskonzept Migration</t>
  </si>
  <si>
    <r>
      <t>Der Auftragnehmer stellt in einem Konzept dar, wie möglichst geringe Ausfallzeiten in der Migrationsphase realisiert werden können.</t>
    </r>
    <r>
      <rPr>
        <sz val="10"/>
        <color rgb="FFFF0000"/>
        <rFont val="Segoe UI "/>
        <scheme val="minor"/>
      </rPr>
      <t xml:space="preserve">
</t>
    </r>
    <r>
      <rPr>
        <sz val="10"/>
        <color theme="1"/>
        <rFont val="Segoe UI "/>
        <scheme val="minor"/>
      </rPr>
      <t xml:space="preserve">
Die Beschreibung soll auf maximal 4 Seiten DIN A4 erfolgen.</t>
    </r>
  </si>
  <si>
    <t>Das beschriebene Vorgehen und die avisierten Inhalte sind für den Auftraggeber sehr praxistauglich.</t>
  </si>
  <si>
    <t>Das beschriebene Vorgehen und die avisierten Inhalte sind für den Auftraggeber praxistauglich.</t>
  </si>
  <si>
    <t>Das beschriebene Vorgehen und die avisierten Inhalte sind für den Auftraggeber teilweise praxistauglich.</t>
  </si>
  <si>
    <t>Das beschriebene Vorgehen und die avisierten Inhalte sind für den Auftraggeber kaum praxistauglich.</t>
  </si>
  <si>
    <t>B05</t>
  </si>
  <si>
    <t>Konzept zur Umstellung des Rufnummernhaushalts von 4-stellig auf 5-stellig</t>
  </si>
  <si>
    <t>Der Auftragnehmer stellt in einem Konzept dar, wie die Umstellung des Rufnummernhaushalts des Avaya-Telekommunikationssystems auf 5-stellig realisiert werden kann. Hierbei soll er insbesondere auf folgende Themen eingehen:
• Voraussetzungen aus Sicht des Auftragnehmers für eine strukturierte Umstellung des Rufnummernhaushalts
• Technische Voraussetzungen (Hard- und Software)
• Organisatorische Voraussetzungen
• Strukturelle Voraussetzungen bezüglich der Rufnummernblöcke
Die Beschreibung soll auf maximal 4 Seiten DIN A4 erfolgen.</t>
  </si>
  <si>
    <t>Der Auftragnehmers geht auf die Mindestaspekte vollumfänglich ein.
Die Beschreibungen und Darstellung, sowie die avisierten Inhalte sind für den Auftraggeber vollumfänglich nachvollziehbar, fachlich fundiert, und sind für die betrieblichen Ziele des Auftraggeber sehr praxistauglich.</t>
  </si>
  <si>
    <t>B06</t>
  </si>
  <si>
    <t>Migrationskonzept</t>
  </si>
  <si>
    <t>Der Auftragnehmer beschreibt, gemäß der Anforderungen sein Migrationskonzept inkl. eines groben Projektplans mit möglichen (minimalen) Laufzeiten der einzelnen Phasen.
Die Beschreibung soll auf maximal 4 Seiten DIN A4 erfolgen</t>
  </si>
  <si>
    <t>B07</t>
  </si>
  <si>
    <t>Musterstruktur Ausführungskonzept</t>
  </si>
  <si>
    <t>Der Auftragnehmer legt mit dem Angebot ein Muster oder ein anonymisiertes Beispiel zur Struktur eines Ausführungskonzeptes vor. Die vorliegende Struktur soll aufzeigen, dass der Auftragnehmer über ausreichende Erfahrung und das Wissen zur Erstellung eines Ausführungskonzeptes verfügt.</t>
  </si>
  <si>
    <t>Das eingereichte Beispiel und die avisierten Inhalte sind für den Auftraggeber sehr praxistauglich.</t>
  </si>
  <si>
    <t>Das eingereichte Beispiel und die avisierten Inhalte sind für den Auftraggeber praxistauglich.</t>
  </si>
  <si>
    <t>Das eingereichte Beispiel und die avisierten Inhalte sind für den Auftraggeber teilweise praxistauglich.</t>
  </si>
  <si>
    <t>Das eingereichte Beispiel und die avisierten Inhalte sind für den Auftraggeber kaum praxistauglich.</t>
  </si>
  <si>
    <t>B08</t>
  </si>
  <si>
    <t>Musterstruktur Betriebshandbuch</t>
  </si>
  <si>
    <t>Der Auftragnehmer legt mit dem Angebot ein Muster oder ein anonymisiertes Beispiel zur Struktur eines Betriebshandbuch vor. Die vorliegende Struktur soll aufzeigen, dass der Auftragnehmer über ausreichende Erfahrung und das Wissen zur Erstellung und Pflege eines Betriebshandbuches verfügt.</t>
  </si>
  <si>
    <t>B09</t>
  </si>
  <si>
    <t>Musterstruktur Systemdokumentation</t>
  </si>
  <si>
    <t>Der Auftragnehmer legt mit dem Angebot ein Muster oder ein anonymisiertes Beispiel zur Struktur einer Systemdokumentation vor. Die vorliegende Struktur soll aufzeigen, dass der Auftragnehmer über ausreichende Erfahrung und das Wissen zur Erstellung und Pflege einer Systemdokumentation verfügt.</t>
  </si>
  <si>
    <t>B10</t>
  </si>
  <si>
    <t>Schulungskonzept</t>
  </si>
  <si>
    <t xml:space="preserve">Der Auftragnehmer beschreibt, gemäß der Anforderungen sein Schulungskonzept und legt zwei (2) Lehrproben für Schulungen bei. 
Die Darstellung soll je Lehrprobe auf maximal 4 Seiten DIN A4 erfolgen
</t>
  </si>
  <si>
    <t>B11</t>
  </si>
  <si>
    <t>Schulungsunterlagen</t>
  </si>
  <si>
    <r>
      <t xml:space="preserve">Der Auftragnehmer stellt sicher, dass Handouts und Schulungsunterlagen dem </t>
    </r>
    <r>
      <rPr>
        <sz val="10"/>
        <rFont val="Segoe UI "/>
        <scheme val="minor"/>
      </rPr>
      <t>Corporate Design (CD) und der Corporate Identity (CI des Auftraggebers)</t>
    </r>
    <r>
      <rPr>
        <sz val="10"/>
        <color theme="1"/>
        <rFont val="Segoe UI "/>
        <scheme val="minor"/>
      </rPr>
      <t xml:space="preserve"> entsprechen.</t>
    </r>
  </si>
  <si>
    <t>Der Auftragnehmer bestätigt die Anforderungen.</t>
  </si>
  <si>
    <t>Der Auftragnehmer bestätigt nicht die Anforderungen.</t>
  </si>
  <si>
    <t>B12</t>
  </si>
  <si>
    <t>Arbeitsproben: Schulungsunterlagen IP-Sprachendgeräte</t>
  </si>
  <si>
    <t>Der Auftragnehmer reicht Schulungsunterlagen zu IP-Sprachendgeräte für Endanwender aus zwei Projekten als Arbeitsprobe zur Bewertung ein. Die Unterlagen können anonymisiert sein. 
Die Darstellung soll je Lehrprobe auf maximal 4 Seiten DIN A4 erfolgen.</t>
  </si>
  <si>
    <t>Der Auftragnehmer legt zwei Arbeitsproben vor.
Das beschriebene Vorgehen und die avisierten Inhalte sind für den Auftraggeber sehr praxistauglich.</t>
  </si>
  <si>
    <t>Der Auftragnehmer legt zwei Arbeitsproben vor.
Das beschriebene Vorgehen und die avisierten Inhalte sind für den Auftraggeber praxistauglich.</t>
  </si>
  <si>
    <t>Der Auftragnehmer legt nur eine Arbeitsprobe vor. 
Das beschriebene Vorgehen und die avisierten Inhalte sind für den Auftraggeber teilweise praxistauglich.</t>
  </si>
  <si>
    <t>Der Auftragnehmer legt keine Arbeitsprobe vor.</t>
  </si>
  <si>
    <t>B13</t>
  </si>
  <si>
    <t>Verfügbarkeit von Avaya Ersatzteilen und Auslaufmodellen</t>
  </si>
  <si>
    <t xml:space="preserve">Der Auftragnehmer stellt in einem Konzept dar, dass er für die nicht mehr durch den Hersteller Avaya supporteten Komponenten ein eigenes oder vertraglich gesichertes Servicelager mit funktionsfähigen Ersatzteilen vorhält und folgende Mindestanforderungen erfüllt:
• Nachweis über die Verfügbarkeit von geprüften Original-Ersatzteilen
• Sicherstellung der Lieferfähigkeit innerhalb von 48 Stunden nach Anforderung durch den Auftraggeber
• Nachweis eines qualifizierten Prüf- und Lagerkonzepts (z. B. Funktionsprüfung vor Einlagerung, dokumentierte Bestände).
</t>
  </si>
  <si>
    <t>Preisblatt - Deckblatt</t>
  </si>
  <si>
    <t>Bieter A</t>
  </si>
  <si>
    <t>Zusammenfassung Kosten</t>
  </si>
  <si>
    <t>einmalig</t>
  </si>
  <si>
    <t>Zwischensumme</t>
  </si>
  <si>
    <t>Gesamtkosten</t>
  </si>
  <si>
    <t xml:space="preserve"> + MWST</t>
  </si>
  <si>
    <t>Gesamtkosten inklusive Mehrwertssteuer</t>
  </si>
  <si>
    <t>Preisblatt - Erläuterung</t>
  </si>
  <si>
    <t>Die folgenden Erläuterungen sollen dem Bieter die Kalkulation und Angabe seiner angebotsgegenständlichen Preise im Tabellenblatt „Preisblatt“ erleichtern und typische Fragestellungen beantworten. Alle Erläuterungen, Werte etc., die in diesem Leistungsverzeichnis durch den Auftraggeber gegeben werden, sind als ergänzende Hinweise zu betrachten, die in keinem Fall die Aufforderung zur Angebotsabgabe, den Vertrag, die Leistungsbeschreibung und sonstige Vergabedokumente ersetzen. Rechenfehler sind dem Auftraggeber umgehend anzuzeigen. Das dargestellte Mengengerüst dient zur Indikation, um dem Bieter ein Verständnis der Größenordnung der zu erbringenden Leistungen zu geben. Abnahmeverpflichtungen oder Verpflichtungen anderer Art für den Auftraggeber sind daraus nicht abzuleiten. Dieses Leistungsverzeichnis soll dem Auftraggeber die Bildung des Wertungspreises ermöglichen. Ungeachtet dessen sind die vom Bieter angegebenen Preise für den Bieter bindend. 
Für ALLE Preispositionen ist ein Preis anzugeben. Ein Preis von 0,00 € gilt als kostenfrei angeboten. Ausgenommen davon sind Positionen die optional angefragt sind. Kann der Bieter diese Option nicht anbieten, so muss er darauf im Feld „Produkt(e) hinweisen.
Es sind Nettopreise anzugeben.</t>
  </si>
  <si>
    <t>Positions ID</t>
  </si>
  <si>
    <t>ID der geforderten Leistungseinheit aus den Vergabeunterlagen</t>
  </si>
  <si>
    <t>Positionsbezeichnung</t>
  </si>
  <si>
    <t>Bezeichnung der Leistungseinheit aus den Vergabeunterlagen</t>
  </si>
  <si>
    <t>Vom Bieter auszufüllende einmaligen Einzelpreise für den Kauf der geforderten Leistungen und errechnete Gesamtpreise.</t>
  </si>
  <si>
    <t xml:space="preserve"> </t>
  </si>
  <si>
    <t>Preisblatt - Preise</t>
  </si>
  <si>
    <t>Positions 
ID</t>
  </si>
  <si>
    <t>Kalk.
Menge</t>
  </si>
  <si>
    <t>Einzelpreis</t>
  </si>
  <si>
    <t>Gesamtpreis</t>
  </si>
  <si>
    <t>pausch.</t>
  </si>
  <si>
    <t>ZENT-01</t>
  </si>
  <si>
    <t>ZENT-02</t>
  </si>
  <si>
    <t>ZENT-03</t>
  </si>
  <si>
    <t>ZENT-04</t>
  </si>
  <si>
    <t>ZENT-05</t>
  </si>
  <si>
    <t>Tagessätze</t>
  </si>
  <si>
    <t>DL-T-01</t>
  </si>
  <si>
    <t>Tagessatz für zusätzliche Unterstützung - Project Manager</t>
  </si>
  <si>
    <t>DL-T-02</t>
  </si>
  <si>
    <t>Avaya Support Advantage Hersteller Support für Bestandssystem</t>
  </si>
  <si>
    <t>HPE Server Care Pack für vorhanden DL385 GEN10 (3 Stück)</t>
  </si>
  <si>
    <t>Service &amp; Betrieb der Lösung für den Zeitraum 21.09.2026 bis 31.12.2027</t>
  </si>
  <si>
    <t xml:space="preserve">Tagessatz für zusätzliche Unterstützung - Systemspezialist / Lösungsarchitekt </t>
  </si>
  <si>
    <t>Managed Service Avaya Aura 2026</t>
  </si>
  <si>
    <t>Name des Bieter / der Bietergemeinschaft</t>
  </si>
  <si>
    <t>ZENT-ST-01</t>
  </si>
  <si>
    <t>Service Leistungen
einmalig, netto</t>
  </si>
  <si>
    <t>Vmware vSphere Foundation Subscription für 144Core</t>
  </si>
  <si>
    <t>Servicetransition und Upgrade Avaya Aura</t>
  </si>
  <si>
    <t>Zentrale Services - Servicetransition und Upgrade</t>
  </si>
  <si>
    <t>Audiocodes MP112 ACTS 9x5 Support</t>
  </si>
  <si>
    <t>Zentrale Komponenten - Infrastruktur - Servicetransition und Upgrade</t>
  </si>
  <si>
    <t>Zentrale Komponenten - Service und Betrieb der Bestandslösung</t>
  </si>
  <si>
    <t xml:space="preserve">Dienstleistungen </t>
  </si>
  <si>
    <t xml:space="preserve">Zusätzliche Personaldienstleistungen </t>
  </si>
  <si>
    <t>Service Dienstleistungen</t>
  </si>
  <si>
    <t xml:space="preserve">Betrieb &amp; Upgrade der Avaya Lösung </t>
  </si>
  <si>
    <t>Zusätzliche Personaldienstleistungen (nur bei Bedarf)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</si>
</sst>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0.00\ &quot;€&quot;"/>
    <numFmt numFmtId="166" formatCode="_-* #,##0.00\ [$€-407]_-;\-* #,##0.00\ [$€-407]_-;_-* &quot;-&quot;??\ [$€-407]_-;_-@_-"/>
    <numFmt numFmtId="167" formatCode="0\ &quot;Monate&quot;"/>
    <numFmt numFmtId="168" formatCode="0\ &quot;Jahre inkl. MWST&quot;"/>
    <numFmt numFmtId="169" formatCode="&quot;B&quot;00"/>
  </numFmts>
  <fonts count="47">
    <font>
      <sz val="11"/>
      <color theme="1"/>
      <name val="Segoe UI "/>
      <family val="2"/>
      <scheme val="minor"/>
    </font>
    <font>
      <sz val="10"/>
      <color theme="1"/>
      <name val="Arial"/>
      <family val="2"/>
    </font>
    <font>
      <sz val="10"/>
      <color theme="1"/>
      <name val="Arial"/>
      <family val="2"/>
    </font>
    <font>
      <sz val="11"/>
      <color indexed="8"/>
      <name val="Calibri"/>
      <family val="2"/>
    </font>
    <font>
      <sz val="11"/>
      <color theme="1"/>
      <name val="Segoe UI "/>
      <family val="2"/>
      <scheme val="minor"/>
    </font>
    <font>
      <sz val="8"/>
      <name val="Segoe UI "/>
      <family val="2"/>
      <scheme val="minor"/>
    </font>
    <font>
      <sz val="10"/>
      <color theme="1"/>
      <name val="Segoe UI "/>
      <scheme val="minor"/>
    </font>
    <font>
      <sz val="10"/>
      <color theme="0"/>
      <name val="Segoe UI "/>
      <scheme val="minor"/>
    </font>
    <font>
      <sz val="12"/>
      <color theme="3"/>
      <name val="Segoe UI "/>
      <scheme val="minor"/>
    </font>
    <font>
      <sz val="11"/>
      <color theme="1"/>
      <name val="Segoe UI "/>
      <scheme val="minor"/>
    </font>
    <font>
      <sz val="16"/>
      <color theme="0"/>
      <name val="Segoe UI"/>
      <family val="2"/>
      <scheme val="major"/>
    </font>
    <font>
      <sz val="12"/>
      <color theme="3"/>
      <name val="Segoe UI"/>
      <family val="2"/>
      <scheme val="major"/>
    </font>
    <font>
      <b/>
      <sz val="10"/>
      <color theme="0"/>
      <name val="Segoe UI "/>
      <scheme val="minor"/>
    </font>
    <font>
      <sz val="16"/>
      <color theme="4" tint="0.79998168889431442"/>
      <name val="Segoe UI "/>
      <scheme val="minor"/>
    </font>
    <font>
      <sz val="10"/>
      <name val="Segoe UI "/>
      <scheme val="minor"/>
    </font>
    <font>
      <sz val="12"/>
      <color theme="1"/>
      <name val="Segoe UI "/>
      <scheme val="minor"/>
    </font>
    <font>
      <b/>
      <sz val="12"/>
      <color theme="1"/>
      <name val="Segoe UI "/>
      <scheme val="minor"/>
    </font>
    <font>
      <sz val="12"/>
      <color rgb="FF1F497D"/>
      <name val="Segoe UI "/>
      <scheme val="minor"/>
    </font>
    <font>
      <sz val="8"/>
      <color indexed="8"/>
      <name val="Segoe UI "/>
      <scheme val="minor"/>
    </font>
    <font>
      <sz val="8"/>
      <color theme="0"/>
      <name val="Segoe UI "/>
      <scheme val="minor"/>
    </font>
    <font>
      <b/>
      <sz val="10"/>
      <color indexed="8"/>
      <name val="Segoe UI "/>
      <scheme val="minor"/>
    </font>
    <font>
      <sz val="8"/>
      <color theme="1"/>
      <name val="Segoe UI "/>
      <scheme val="minor"/>
    </font>
    <font>
      <sz val="10"/>
      <color indexed="8"/>
      <name val="Segoe UI "/>
      <scheme val="minor"/>
    </font>
    <font>
      <sz val="12"/>
      <color rgb="FF3B3838"/>
      <name val="Segoe UI "/>
      <scheme val="minor"/>
    </font>
    <font>
      <sz val="16"/>
      <color rgb="FFC5D9F1"/>
      <name val="Segoe UI "/>
      <scheme val="minor"/>
    </font>
    <font>
      <b/>
      <sz val="16"/>
      <color indexed="8"/>
      <name val="Segoe UI "/>
      <scheme val="minor"/>
    </font>
    <font>
      <sz val="16"/>
      <color theme="0"/>
      <name val="Segoe UI "/>
      <scheme val="minor"/>
    </font>
    <font>
      <b/>
      <sz val="10"/>
      <name val="Segoe UI "/>
      <scheme val="minor"/>
    </font>
    <font>
      <b/>
      <sz val="12"/>
      <color theme="3"/>
      <name val="Segoe UI "/>
      <scheme val="minor"/>
    </font>
    <font>
      <b/>
      <sz val="11"/>
      <color theme="1"/>
      <name val="Segoe UI "/>
      <scheme val="minor"/>
    </font>
    <font>
      <b/>
      <sz val="18"/>
      <color theme="1"/>
      <name val="Segoe UI "/>
      <scheme val="minor"/>
    </font>
    <font>
      <sz val="12"/>
      <color theme="0"/>
      <name val="Segoe UI "/>
      <scheme val="minor"/>
    </font>
    <font>
      <sz val="14"/>
      <color theme="0"/>
      <name val="Segoe UI "/>
      <scheme val="minor"/>
    </font>
    <font>
      <b/>
      <sz val="12"/>
      <color theme="0"/>
      <name val="Segoe UI "/>
      <scheme val="minor"/>
    </font>
    <font>
      <sz val="14"/>
      <color theme="3"/>
      <name val="Segoe UI"/>
      <family val="2"/>
      <scheme val="major"/>
    </font>
    <font>
      <sz val="14"/>
      <color rgb="FF1F497D"/>
      <name val="Segoe UI "/>
      <scheme val="minor"/>
    </font>
    <font>
      <sz val="14"/>
      <color theme="1"/>
      <name val="Segoe UI "/>
      <scheme val="minor"/>
    </font>
    <font>
      <sz val="11"/>
      <color indexed="8"/>
      <name val="Segoe UI "/>
      <scheme val="minor"/>
    </font>
    <font>
      <sz val="12"/>
      <color theme="5" tint="0.59999389629810485"/>
      <name val="Segoe UI "/>
      <scheme val="minor"/>
    </font>
    <font>
      <sz val="14"/>
      <color theme="5" tint="0.59999389629810485"/>
      <name val="Segoe UI "/>
      <scheme val="minor"/>
    </font>
    <font>
      <sz val="10"/>
      <color theme="1"/>
      <name val="Segoe UI "/>
      <family val="2"/>
      <scheme val="minor"/>
    </font>
    <font>
      <sz val="10"/>
      <color rgb="FFFF0000"/>
      <name val="Segoe UI "/>
      <scheme val="minor"/>
    </font>
    <font>
      <sz val="11"/>
      <color theme="5" tint="0.59999389629810485"/>
      <name val="Segoe UI "/>
      <scheme val="minor"/>
    </font>
    <font>
      <sz val="11"/>
      <name val="Segoe UI "/>
      <scheme val="minor"/>
    </font>
    <font>
      <sz val="10"/>
      <name val="Helv"/>
      <family val="2"/>
    </font>
    <font>
      <sz val="12"/>
      <name val="Segoe UI "/>
      <scheme val="minor"/>
    </font>
    <font>
      <b/>
      <sz val="12"/>
      <name val="Segoe UI "/>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3"/>
        <bgColor indexed="64"/>
      </patternFill>
    </fill>
    <fill>
      <patternFill patternType="solid">
        <fgColor theme="4" tint="0.79998168889431442"/>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style="thin">
        <color theme="0"/>
      </top>
      <bottom/>
      <diagonal/>
    </border>
    <border>
      <left style="thin">
        <color theme="0"/>
      </left>
      <right/>
      <top/>
      <bottom/>
      <diagonal/>
    </border>
    <border>
      <left/>
      <right/>
      <top/>
      <bottom style="thin">
        <color theme="0"/>
      </bottom>
      <diagonal/>
    </border>
    <border>
      <left/>
      <right/>
      <top/>
      <bottom style="thin">
        <color theme="2"/>
      </bottom>
      <diagonal/>
    </border>
    <border>
      <left style="thin">
        <color theme="2"/>
      </left>
      <right style="thin">
        <color theme="2"/>
      </right>
      <top style="thin">
        <color theme="2"/>
      </top>
      <bottom style="thin">
        <color theme="2"/>
      </bottom>
      <diagonal/>
    </border>
    <border>
      <left style="thin">
        <color theme="0"/>
      </left>
      <right/>
      <top/>
      <bottom style="thin">
        <color theme="2"/>
      </bottom>
      <diagonal/>
    </border>
    <border>
      <left/>
      <right style="thin">
        <color theme="0"/>
      </right>
      <top/>
      <bottom style="thin">
        <color theme="2"/>
      </bottom>
      <diagonal/>
    </border>
    <border>
      <left style="thin">
        <color theme="0"/>
      </left>
      <right style="thin">
        <color theme="0"/>
      </right>
      <top/>
      <bottom style="thin">
        <color theme="2"/>
      </bottom>
      <diagonal/>
    </border>
    <border>
      <left/>
      <right/>
      <top style="thin">
        <color theme="1" tint="0.59996337778862885"/>
      </top>
      <bottom style="thin">
        <color theme="0"/>
      </bottom>
      <diagonal/>
    </border>
    <border>
      <left style="thin">
        <color rgb="FF0070C0"/>
      </left>
      <right/>
      <top/>
      <bottom style="thin">
        <color theme="0"/>
      </bottom>
      <diagonal/>
    </border>
    <border>
      <left style="thin">
        <color rgb="FF0070C0"/>
      </left>
      <right style="thin">
        <color theme="0"/>
      </right>
      <top style="thin">
        <color theme="0"/>
      </top>
      <bottom style="thin">
        <color theme="0"/>
      </bottom>
      <diagonal/>
    </border>
    <border>
      <left/>
      <right style="thin">
        <color rgb="FF0070C0"/>
      </right>
      <top/>
      <bottom style="thin">
        <color theme="0"/>
      </bottom>
      <diagonal/>
    </border>
    <border>
      <left style="thin">
        <color theme="0"/>
      </left>
      <right style="thin">
        <color rgb="FF0070C0"/>
      </right>
      <top style="thin">
        <color theme="0"/>
      </top>
      <bottom style="thin">
        <color theme="0"/>
      </bottom>
      <diagonal/>
    </border>
    <border>
      <left style="thin">
        <color rgb="FF0070C0"/>
      </left>
      <right style="thin">
        <color theme="0"/>
      </right>
      <top style="thin">
        <color theme="0"/>
      </top>
      <bottom style="thin">
        <color rgb="FF0070C0"/>
      </bottom>
      <diagonal/>
    </border>
    <border>
      <left style="thin">
        <color theme="0"/>
      </left>
      <right/>
      <top style="thin">
        <color theme="0"/>
      </top>
      <bottom style="thin">
        <color rgb="FF0070C0"/>
      </bottom>
      <diagonal/>
    </border>
    <border>
      <left/>
      <right style="thin">
        <color theme="0"/>
      </right>
      <top style="thin">
        <color theme="0"/>
      </top>
      <bottom style="thin">
        <color rgb="FF0070C0"/>
      </bottom>
      <diagonal/>
    </border>
    <border>
      <left style="thin">
        <color theme="0"/>
      </left>
      <right style="thin">
        <color rgb="FF0070C0"/>
      </right>
      <top style="thin">
        <color theme="0"/>
      </top>
      <bottom style="thin">
        <color rgb="FF0070C0"/>
      </bottom>
      <diagonal/>
    </border>
    <border>
      <left style="thin">
        <color rgb="FF0070C0"/>
      </left>
      <right/>
      <top style="thin">
        <color rgb="FF0070C0"/>
      </top>
      <bottom/>
      <diagonal/>
    </border>
    <border>
      <left/>
      <right style="thin">
        <color rgb="FF0070C0"/>
      </right>
      <top/>
      <bottom/>
      <diagonal/>
    </border>
    <border>
      <left/>
      <right/>
      <top style="thin">
        <color theme="0"/>
      </top>
      <bottom style="thin">
        <color rgb="FF0070C0"/>
      </bottom>
      <diagonal/>
    </border>
    <border>
      <left style="thin">
        <color rgb="FF0070C0"/>
      </left>
      <right/>
      <top/>
      <bottom/>
      <diagonal/>
    </border>
    <border>
      <left style="thin">
        <color theme="0"/>
      </left>
      <right style="thin">
        <color rgb="FF0070C0"/>
      </right>
      <top/>
      <bottom/>
      <diagonal/>
    </border>
    <border>
      <left style="thin">
        <color rgb="FF0070C0"/>
      </left>
      <right/>
      <top style="thin">
        <color rgb="FF0070C0"/>
      </top>
      <bottom style="thin">
        <color rgb="FF0070C0"/>
      </bottom>
      <diagonal/>
    </border>
    <border>
      <left style="thin">
        <color theme="0"/>
      </left>
      <right/>
      <top style="thin">
        <color rgb="FF0070C0"/>
      </top>
      <bottom style="thin">
        <color rgb="FF0070C0"/>
      </bottom>
      <diagonal/>
    </border>
    <border>
      <left style="thin">
        <color theme="0"/>
      </left>
      <right style="thin">
        <color rgb="FF0070C0"/>
      </right>
      <top style="thin">
        <color rgb="FF0070C0"/>
      </top>
      <bottom style="thin">
        <color rgb="FF0070C0"/>
      </bottom>
      <diagonal/>
    </border>
    <border>
      <left style="thin">
        <color rgb="FF0070C0"/>
      </left>
      <right style="thin">
        <color theme="0"/>
      </right>
      <top style="thin">
        <color rgb="FF0070C0"/>
      </top>
      <bottom style="thin">
        <color rgb="FF0070C0"/>
      </bottom>
      <diagonal/>
    </border>
    <border>
      <left style="thin">
        <color theme="0"/>
      </left>
      <right style="thin">
        <color theme="0"/>
      </right>
      <top style="thin">
        <color rgb="FF0070C0"/>
      </top>
      <bottom style="thin">
        <color rgb="FF0070C0"/>
      </bottom>
      <diagonal/>
    </border>
    <border>
      <left/>
      <right style="thin">
        <color rgb="FF0070C0"/>
      </right>
      <top style="thin">
        <color rgb="FF0070C0"/>
      </top>
      <bottom/>
      <diagonal/>
    </border>
    <border>
      <left/>
      <right style="thin">
        <color rgb="FF0070C0"/>
      </right>
      <top style="thin">
        <color rgb="FF0070C0"/>
      </top>
      <bottom style="thin">
        <color rgb="FF0070C0"/>
      </bottom>
      <diagonal/>
    </border>
  </borders>
  <cellStyleXfs count="9">
    <xf numFmtId="0" fontId="0" fillId="0" borderId="0"/>
    <xf numFmtId="9" fontId="3" fillId="0" borderId="0" applyFont="0" applyFill="0" applyBorder="0" applyAlignment="0" applyProtection="0"/>
    <xf numFmtId="0" fontId="2" fillId="0" borderId="0"/>
    <xf numFmtId="164" fontId="4" fillId="0" borderId="0" applyFont="0" applyFill="0" applyBorder="0" applyAlignment="0" applyProtection="0"/>
    <xf numFmtId="0" fontId="4" fillId="0" borderId="0"/>
    <xf numFmtId="0" fontId="1" fillId="0" borderId="0"/>
    <xf numFmtId="0" fontId="1" fillId="0" borderId="0"/>
    <xf numFmtId="164" fontId="4" fillId="0" borderId="0" applyFont="0" applyFill="0" applyBorder="0" applyAlignment="0" applyProtection="0"/>
    <xf numFmtId="0" fontId="44" fillId="0" borderId="0"/>
  </cellStyleXfs>
  <cellXfs count="304">
    <xf numFmtId="0" fontId="0" fillId="0" borderId="0" xfId="0"/>
    <xf numFmtId="0" fontId="7" fillId="0" borderId="0" xfId="0" applyFont="1"/>
    <xf numFmtId="0" fontId="7" fillId="0" borderId="0" xfId="0" applyFont="1" applyAlignment="1">
      <alignment horizontal="center"/>
    </xf>
    <xf numFmtId="0" fontId="10" fillId="6" borderId="0" xfId="0" applyFont="1" applyFill="1" applyAlignment="1">
      <alignment horizontal="left" vertical="center" indent="1"/>
    </xf>
    <xf numFmtId="0" fontId="13" fillId="6" borderId="0" xfId="0" applyFont="1" applyFill="1" applyAlignment="1">
      <alignment horizontal="left" vertical="center" indent="1"/>
    </xf>
    <xf numFmtId="0" fontId="11" fillId="0" borderId="16" xfId="0" applyFont="1" applyBorder="1" applyAlignment="1">
      <alignment vertical="top"/>
    </xf>
    <xf numFmtId="0" fontId="6" fillId="0" borderId="0" xfId="0" applyFont="1" applyAlignment="1">
      <alignment vertical="center"/>
    </xf>
    <xf numFmtId="9" fontId="19" fillId="0" borderId="0" xfId="1" applyFont="1" applyFill="1" applyBorder="1" applyProtection="1"/>
    <xf numFmtId="9" fontId="12" fillId="0" borderId="0" xfId="1" applyFont="1" applyFill="1" applyBorder="1" applyAlignment="1" applyProtection="1">
      <alignment horizontal="center" vertical="center" wrapText="1"/>
    </xf>
    <xf numFmtId="9" fontId="7" fillId="0" borderId="0" xfId="1" applyFont="1" applyFill="1" applyBorder="1" applyAlignment="1" applyProtection="1">
      <alignment vertical="top" wrapText="1"/>
    </xf>
    <xf numFmtId="9" fontId="14" fillId="0" borderId="0" xfId="1" applyFont="1" applyFill="1" applyBorder="1" applyAlignment="1" applyProtection="1">
      <alignment horizontal="center" vertical="center" wrapText="1"/>
    </xf>
    <xf numFmtId="10" fontId="12" fillId="0" borderId="0" xfId="1" applyNumberFormat="1" applyFont="1" applyFill="1" applyBorder="1" applyAlignment="1" applyProtection="1">
      <alignment horizontal="center" vertical="center" wrapText="1"/>
    </xf>
    <xf numFmtId="9" fontId="6" fillId="0" borderId="0" xfId="1" applyFont="1" applyFill="1" applyBorder="1" applyAlignment="1" applyProtection="1">
      <alignment vertical="top" wrapText="1"/>
    </xf>
    <xf numFmtId="10" fontId="6" fillId="2" borderId="2" xfId="1" applyNumberFormat="1" applyFont="1" applyFill="1" applyBorder="1" applyAlignment="1" applyProtection="1">
      <alignment horizontal="center" vertical="center" wrapText="1"/>
    </xf>
    <xf numFmtId="10" fontId="14" fillId="0" borderId="12" xfId="1" applyNumberFormat="1" applyFont="1" applyFill="1" applyBorder="1" applyAlignment="1" applyProtection="1">
      <alignment horizontal="center" vertical="center" wrapText="1"/>
    </xf>
    <xf numFmtId="10" fontId="12" fillId="0" borderId="12" xfId="1" applyNumberFormat="1" applyFont="1" applyFill="1" applyBorder="1" applyAlignment="1" applyProtection="1">
      <alignment horizontal="center" vertical="center" wrapText="1"/>
    </xf>
    <xf numFmtId="10" fontId="14" fillId="0" borderId="3" xfId="1" applyNumberFormat="1" applyFont="1" applyFill="1" applyBorder="1" applyAlignment="1" applyProtection="1">
      <alignment horizontal="center" vertical="center" wrapText="1"/>
    </xf>
    <xf numFmtId="10" fontId="12" fillId="0" borderId="3" xfId="1" applyNumberFormat="1" applyFont="1" applyFill="1" applyBorder="1" applyAlignment="1" applyProtection="1">
      <alignment horizontal="center" vertical="center" wrapText="1"/>
    </xf>
    <xf numFmtId="9" fontId="12" fillId="0" borderId="9" xfId="1" applyFont="1" applyFill="1" applyBorder="1" applyAlignment="1" applyProtection="1">
      <alignment horizontal="center" vertical="center" wrapText="1"/>
    </xf>
    <xf numFmtId="9" fontId="8" fillId="0" borderId="0" xfId="1" applyFont="1" applyFill="1" applyBorder="1" applyAlignment="1" applyProtection="1">
      <alignment vertical="top" wrapText="1"/>
    </xf>
    <xf numFmtId="9" fontId="7" fillId="0" borderId="0" xfId="1" applyFont="1" applyFill="1" applyBorder="1" applyProtection="1"/>
    <xf numFmtId="9" fontId="29" fillId="0" borderId="0" xfId="1" applyFont="1" applyFill="1" applyBorder="1" applyAlignment="1" applyProtection="1">
      <alignment horizontal="center" vertical="center" wrapText="1"/>
    </xf>
    <xf numFmtId="167" fontId="7" fillId="6" borderId="1" xfId="1" applyNumberFormat="1" applyFont="1" applyFill="1" applyBorder="1" applyAlignment="1" applyProtection="1">
      <alignment horizontal="center" vertical="center" wrapText="1"/>
    </xf>
    <xf numFmtId="10" fontId="6" fillId="2" borderId="3" xfId="1" applyNumberFormat="1" applyFont="1" applyFill="1" applyBorder="1" applyAlignment="1" applyProtection="1">
      <alignment horizontal="center" vertical="center" wrapText="1"/>
    </xf>
    <xf numFmtId="167" fontId="7" fillId="0" borderId="0" xfId="1" applyNumberFormat="1" applyFont="1" applyFill="1" applyBorder="1" applyAlignment="1" applyProtection="1">
      <alignment horizontal="center" vertical="center" wrapText="1"/>
    </xf>
    <xf numFmtId="3" fontId="7" fillId="0" borderId="0" xfId="1" applyNumberFormat="1" applyFont="1" applyFill="1" applyBorder="1" applyAlignment="1" applyProtection="1">
      <alignment horizontal="center" vertical="center" wrapText="1"/>
    </xf>
    <xf numFmtId="167" fontId="7" fillId="0" borderId="3" xfId="1" applyNumberFormat="1" applyFont="1" applyFill="1" applyBorder="1" applyAlignment="1" applyProtection="1">
      <alignment horizontal="center" vertical="center" wrapText="1"/>
    </xf>
    <xf numFmtId="167" fontId="7" fillId="6" borderId="0" xfId="1" applyNumberFormat="1" applyFont="1" applyFill="1" applyBorder="1" applyAlignment="1" applyProtection="1">
      <alignment horizontal="center" vertical="center" wrapText="1"/>
    </xf>
    <xf numFmtId="167" fontId="7" fillId="6" borderId="3" xfId="1" applyNumberFormat="1" applyFont="1" applyFill="1" applyBorder="1" applyAlignment="1" applyProtection="1">
      <alignment horizontal="center" vertical="center" wrapText="1"/>
    </xf>
    <xf numFmtId="3" fontId="7" fillId="6" borderId="14" xfId="1" applyNumberFormat="1" applyFont="1" applyFill="1" applyBorder="1" applyAlignment="1" applyProtection="1">
      <alignment horizontal="center" vertical="center" wrapText="1"/>
    </xf>
    <xf numFmtId="167" fontId="7" fillId="6" borderId="0" xfId="1" applyNumberFormat="1" applyFont="1" applyFill="1" applyBorder="1" applyAlignment="1" applyProtection="1">
      <alignment horizontal="left" vertical="center"/>
    </xf>
    <xf numFmtId="9" fontId="14" fillId="0" borderId="0" xfId="1" applyFont="1" applyFill="1" applyBorder="1" applyAlignment="1" applyProtection="1">
      <alignment vertical="top" wrapText="1"/>
    </xf>
    <xf numFmtId="0" fontId="15" fillId="0" borderId="0" xfId="0" applyFont="1"/>
    <xf numFmtId="0" fontId="6" fillId="3" borderId="0" xfId="4" applyFont="1" applyFill="1"/>
    <xf numFmtId="0" fontId="6" fillId="3" borderId="0" xfId="5" applyFont="1" applyFill="1"/>
    <xf numFmtId="0" fontId="6" fillId="2" borderId="0" xfId="5" applyFont="1" applyFill="1"/>
    <xf numFmtId="0" fontId="25" fillId="6" borderId="0" xfId="0" applyFont="1" applyFill="1" applyAlignment="1">
      <alignment horizontal="left" vertical="center" wrapText="1"/>
    </xf>
    <xf numFmtId="0" fontId="6" fillId="6" borderId="0" xfId="5" applyFont="1" applyFill="1"/>
    <xf numFmtId="0" fontId="6" fillId="6" borderId="0" xfId="4" applyFont="1" applyFill="1"/>
    <xf numFmtId="0" fontId="30" fillId="6" borderId="0" xfId="5" applyFont="1" applyFill="1" applyAlignment="1">
      <alignment vertical="center" wrapText="1"/>
    </xf>
    <xf numFmtId="165" fontId="15" fillId="3" borderId="0" xfId="4" applyNumberFormat="1" applyFont="1" applyFill="1"/>
    <xf numFmtId="0" fontId="17" fillId="0" borderId="16" xfId="0" applyFont="1" applyBorder="1" applyAlignment="1">
      <alignment vertical="top"/>
    </xf>
    <xf numFmtId="0" fontId="8" fillId="0" borderId="16" xfId="0" applyFont="1" applyBorder="1" applyAlignment="1">
      <alignment vertical="top"/>
    </xf>
    <xf numFmtId="165" fontId="15" fillId="3" borderId="16" xfId="4" applyNumberFormat="1" applyFont="1" applyFill="1" applyBorder="1"/>
    <xf numFmtId="0" fontId="15" fillId="3" borderId="0" xfId="5" applyFont="1" applyFill="1"/>
    <xf numFmtId="165" fontId="6" fillId="3" borderId="0" xfId="4" applyNumberFormat="1" applyFont="1" applyFill="1"/>
    <xf numFmtId="0" fontId="6" fillId="0" borderId="0" xfId="4" applyFont="1"/>
    <xf numFmtId="0" fontId="6" fillId="0" borderId="0" xfId="5" applyFont="1"/>
    <xf numFmtId="0" fontId="6" fillId="5" borderId="17" xfId="4" applyFont="1" applyFill="1" applyBorder="1"/>
    <xf numFmtId="0" fontId="12" fillId="3" borderId="0" xfId="4" applyFont="1" applyFill="1" applyAlignment="1">
      <alignment horizontal="center"/>
    </xf>
    <xf numFmtId="0" fontId="6" fillId="3" borderId="0" xfId="4" applyFont="1" applyFill="1" applyAlignment="1">
      <alignment horizontal="left" wrapText="1"/>
    </xf>
    <xf numFmtId="0" fontId="6" fillId="6" borderId="17" xfId="4" applyFont="1" applyFill="1" applyBorder="1"/>
    <xf numFmtId="0" fontId="14" fillId="3" borderId="0" xfId="4" applyFont="1" applyFill="1"/>
    <xf numFmtId="0" fontId="6" fillId="3" borderId="0" xfId="4" applyFont="1" applyFill="1" applyAlignment="1">
      <alignment horizontal="left" vertical="top"/>
    </xf>
    <xf numFmtId="0" fontId="14" fillId="7" borderId="17" xfId="4" applyFont="1" applyFill="1" applyBorder="1"/>
    <xf numFmtId="0" fontId="14" fillId="4" borderId="17" xfId="4" applyFont="1" applyFill="1" applyBorder="1"/>
    <xf numFmtId="0" fontId="14" fillId="0" borderId="17" xfId="4" applyFont="1" applyBorder="1"/>
    <xf numFmtId="0" fontId="18" fillId="0" borderId="0" xfId="0" applyFont="1"/>
    <xf numFmtId="1" fontId="18" fillId="0" borderId="0" xfId="0" applyNumberFormat="1" applyFont="1"/>
    <xf numFmtId="0" fontId="20" fillId="0" borderId="0" xfId="0" applyFont="1" applyAlignment="1">
      <alignment horizontal="center" vertical="center"/>
    </xf>
    <xf numFmtId="1" fontId="20" fillId="0" borderId="0" xfId="0" applyNumberFormat="1" applyFont="1" applyAlignment="1">
      <alignment horizontal="center" vertical="center" wrapText="1"/>
    </xf>
    <xf numFmtId="0" fontId="22" fillId="0" borderId="0" xfId="0" applyFont="1" applyAlignment="1">
      <alignment vertical="center"/>
    </xf>
    <xf numFmtId="0" fontId="22" fillId="0" borderId="0" xfId="0" applyFont="1" applyAlignment="1">
      <alignment vertical="top" wrapText="1"/>
    </xf>
    <xf numFmtId="0" fontId="6" fillId="0" borderId="0" xfId="0" applyFont="1" applyAlignment="1">
      <alignment horizontal="left" vertical="center"/>
    </xf>
    <xf numFmtId="0" fontId="23" fillId="0" borderId="0" xfId="0" applyFont="1" applyAlignment="1">
      <alignment horizontal="justify" vertical="center"/>
    </xf>
    <xf numFmtId="49" fontId="18" fillId="0" borderId="14" xfId="0" applyNumberFormat="1" applyFont="1" applyBorder="1" applyAlignment="1">
      <alignment horizontal="center"/>
    </xf>
    <xf numFmtId="0" fontId="18" fillId="0" borderId="0" xfId="0" applyFont="1" applyAlignment="1">
      <alignment wrapText="1"/>
    </xf>
    <xf numFmtId="1" fontId="18" fillId="0" borderId="0" xfId="0" applyNumberFormat="1" applyFont="1" applyAlignment="1">
      <alignment horizontal="center" vertical="center"/>
    </xf>
    <xf numFmtId="1" fontId="18" fillId="0" borderId="14" xfId="0" applyNumberFormat="1" applyFont="1" applyBorder="1" applyAlignment="1">
      <alignment horizontal="center"/>
    </xf>
    <xf numFmtId="49" fontId="18" fillId="0" borderId="0" xfId="0" applyNumberFormat="1" applyFont="1" applyAlignment="1">
      <alignment horizontal="left"/>
    </xf>
    <xf numFmtId="1" fontId="18" fillId="0" borderId="12" xfId="0" applyNumberFormat="1" applyFont="1" applyBorder="1"/>
    <xf numFmtId="0" fontId="25" fillId="2" borderId="0" xfId="0" applyFont="1" applyFill="1"/>
    <xf numFmtId="0" fontId="39" fillId="3" borderId="0" xfId="0" applyFont="1" applyFill="1" applyAlignment="1">
      <alignment vertical="center" wrapText="1"/>
    </xf>
    <xf numFmtId="0" fontId="25" fillId="0" borderId="0" xfId="0" applyFont="1" applyAlignment="1">
      <alignment vertical="center"/>
    </xf>
    <xf numFmtId="0" fontId="25" fillId="0" borderId="0" xfId="0" applyFont="1" applyAlignment="1">
      <alignment horizontal="center" vertical="center" wrapText="1"/>
    </xf>
    <xf numFmtId="0" fontId="25" fillId="0" borderId="0" xfId="0" applyFont="1"/>
    <xf numFmtId="0" fontId="25" fillId="0" borderId="14" xfId="0" applyFont="1" applyBorder="1"/>
    <xf numFmtId="49" fontId="25" fillId="0" borderId="0" xfId="0" applyNumberFormat="1" applyFont="1" applyAlignment="1">
      <alignment horizontal="left"/>
    </xf>
    <xf numFmtId="0" fontId="25" fillId="0" borderId="12" xfId="0" applyFont="1" applyBorder="1"/>
    <xf numFmtId="49" fontId="7" fillId="0" borderId="14" xfId="0" applyNumberFormat="1" applyFont="1" applyBorder="1" applyAlignment="1">
      <alignment horizontal="center"/>
    </xf>
    <xf numFmtId="0" fontId="7" fillId="0" borderId="0" xfId="0" applyFont="1" applyAlignment="1">
      <alignment wrapText="1"/>
    </xf>
    <xf numFmtId="1" fontId="7" fillId="0" borderId="0" xfId="0" applyNumberFormat="1" applyFont="1"/>
    <xf numFmtId="0" fontId="12" fillId="0" borderId="0" xfId="0" applyFont="1" applyAlignment="1">
      <alignment horizontal="center" vertical="center" wrapText="1"/>
    </xf>
    <xf numFmtId="1" fontId="7" fillId="0" borderId="14" xfId="0" applyNumberFormat="1" applyFont="1" applyBorder="1" applyAlignment="1">
      <alignment horizontal="center"/>
    </xf>
    <xf numFmtId="49" fontId="7" fillId="0" borderId="0" xfId="0" applyNumberFormat="1" applyFont="1" applyAlignment="1">
      <alignment horizontal="left"/>
    </xf>
    <xf numFmtId="1" fontId="7" fillId="0" borderId="12" xfId="0" applyNumberFormat="1" applyFont="1" applyBorder="1" applyAlignment="1">
      <alignment horizontal="center"/>
    </xf>
    <xf numFmtId="0" fontId="22" fillId="0" borderId="9" xfId="0" applyFont="1" applyBorder="1" applyAlignment="1">
      <alignment vertical="center"/>
    </xf>
    <xf numFmtId="49" fontId="7" fillId="6" borderId="1" xfId="1" applyNumberFormat="1" applyFont="1" applyFill="1" applyBorder="1" applyAlignment="1" applyProtection="1">
      <alignment horizontal="center" vertical="center" wrapText="1"/>
    </xf>
    <xf numFmtId="49" fontId="20" fillId="0" borderId="14" xfId="0"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xf>
    <xf numFmtId="1" fontId="20" fillId="0" borderId="3" xfId="0" applyNumberFormat="1" applyFont="1" applyBorder="1" applyAlignment="1">
      <alignment horizontal="center" vertical="center" wrapText="1"/>
    </xf>
    <xf numFmtId="1" fontId="27" fillId="0" borderId="14" xfId="0" applyNumberFormat="1" applyFont="1" applyBorder="1" applyAlignment="1">
      <alignment horizontal="center" vertical="center" wrapText="1"/>
    </xf>
    <xf numFmtId="49" fontId="27" fillId="0" borderId="0" xfId="0" applyNumberFormat="1" applyFont="1" applyAlignment="1">
      <alignment horizontal="left" vertical="center" wrapText="1"/>
    </xf>
    <xf numFmtId="10" fontId="20" fillId="0" borderId="12" xfId="0" applyNumberFormat="1" applyFont="1" applyBorder="1" applyAlignment="1">
      <alignment horizontal="center" vertical="center" wrapText="1"/>
    </xf>
    <xf numFmtId="49" fontId="6" fillId="0" borderId="14" xfId="0" applyNumberFormat="1" applyFont="1" applyBorder="1" applyAlignment="1">
      <alignment horizontal="center" vertical="center"/>
    </xf>
    <xf numFmtId="0" fontId="6" fillId="0" borderId="0" xfId="0" applyFont="1" applyAlignment="1">
      <alignment horizontal="left" vertical="center" wrapText="1"/>
    </xf>
    <xf numFmtId="0" fontId="6" fillId="0" borderId="12" xfId="0" applyFont="1" applyBorder="1" applyAlignment="1">
      <alignment horizontal="left" vertical="center"/>
    </xf>
    <xf numFmtId="0" fontId="22" fillId="0" borderId="0" xfId="0" quotePrefix="1" applyFont="1" applyAlignment="1">
      <alignment horizontal="center" vertical="top" wrapText="1"/>
    </xf>
    <xf numFmtId="1" fontId="14" fillId="0" borderId="14" xfId="0" applyNumberFormat="1" applyFont="1" applyBorder="1" applyAlignment="1">
      <alignment horizontal="center" vertical="center" wrapText="1"/>
    </xf>
    <xf numFmtId="49" fontId="14" fillId="0" borderId="0" xfId="0" applyNumberFormat="1" applyFont="1" applyAlignment="1">
      <alignment horizontal="left" vertical="center" wrapText="1"/>
    </xf>
    <xf numFmtId="0" fontId="11" fillId="0" borderId="18" xfId="0" applyFont="1" applyBorder="1" applyAlignment="1">
      <alignment vertical="top"/>
    </xf>
    <xf numFmtId="0" fontId="8" fillId="0" borderId="16" xfId="0" applyFont="1" applyBorder="1" applyAlignment="1">
      <alignment horizontal="left" vertical="center"/>
    </xf>
    <xf numFmtId="0" fontId="8" fillId="0" borderId="16" xfId="0" applyFont="1" applyBorder="1" applyAlignment="1">
      <alignment horizontal="left" vertical="center" wrapText="1"/>
    </xf>
    <xf numFmtId="0" fontId="8" fillId="0" borderId="19" xfId="0" applyFont="1" applyBorder="1" applyAlignment="1">
      <alignment horizontal="left" vertical="center"/>
    </xf>
    <xf numFmtId="9" fontId="28" fillId="0" borderId="20" xfId="1" applyFont="1" applyFill="1" applyBorder="1" applyAlignment="1" applyProtection="1">
      <alignment horizontal="center" vertical="top"/>
    </xf>
    <xf numFmtId="0" fontId="8" fillId="0" borderId="0" xfId="0" quotePrefix="1" applyFont="1" applyAlignment="1">
      <alignment horizontal="center" vertical="top" wrapText="1"/>
    </xf>
    <xf numFmtId="9" fontId="28" fillId="0" borderId="20" xfId="1" applyFont="1" applyFill="1" applyBorder="1" applyAlignment="1" applyProtection="1">
      <alignment horizontal="center" vertical="center"/>
    </xf>
    <xf numFmtId="0" fontId="8" fillId="0" borderId="0" xfId="0" applyFont="1" applyAlignment="1">
      <alignment vertical="top" wrapText="1"/>
    </xf>
    <xf numFmtId="10" fontId="8" fillId="0" borderId="18" xfId="0" applyNumberFormat="1" applyFont="1" applyBorder="1" applyAlignment="1">
      <alignment horizontal="center" vertical="center" wrapText="1"/>
    </xf>
    <xf numFmtId="10" fontId="8" fillId="0" borderId="16" xfId="0" applyNumberFormat="1" applyFont="1" applyBorder="1" applyAlignment="1">
      <alignment horizontal="left" vertical="center" wrapText="1"/>
    </xf>
    <xf numFmtId="10" fontId="28" fillId="0" borderId="20" xfId="1" applyNumberFormat="1" applyFont="1" applyFill="1" applyBorder="1" applyAlignment="1" applyProtection="1">
      <alignment horizontal="center" vertical="center"/>
    </xf>
    <xf numFmtId="10" fontId="8" fillId="0" borderId="0" xfId="0" applyNumberFormat="1" applyFont="1" applyAlignment="1">
      <alignment vertical="top" wrapText="1"/>
    </xf>
    <xf numFmtId="0" fontId="17" fillId="0" borderId="14" xfId="0" applyFont="1" applyBorder="1" applyAlignment="1">
      <alignment vertical="top"/>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12" xfId="0" applyFont="1" applyBorder="1" applyAlignment="1">
      <alignment horizontal="left" vertical="center"/>
    </xf>
    <xf numFmtId="0" fontId="18" fillId="0" borderId="0" xfId="0" applyFont="1" applyAlignment="1">
      <alignment vertical="top" wrapText="1"/>
    </xf>
    <xf numFmtId="49" fontId="9" fillId="7" borderId="5"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xf>
    <xf numFmtId="49" fontId="9" fillId="7" borderId="10" xfId="0" applyNumberFormat="1" applyFont="1" applyFill="1" applyBorder="1" applyAlignment="1">
      <alignment horizontal="left" vertical="center" wrapText="1" indent="2"/>
    </xf>
    <xf numFmtId="49" fontId="9" fillId="7" borderId="9" xfId="0" applyNumberFormat="1" applyFont="1" applyFill="1" applyBorder="1" applyAlignment="1">
      <alignment horizontal="left" vertical="center" indent="2"/>
    </xf>
    <xf numFmtId="49" fontId="9" fillId="7" borderId="6" xfId="0" applyNumberFormat="1" applyFont="1" applyFill="1" applyBorder="1" applyAlignment="1">
      <alignment horizontal="left" vertical="center" indent="2"/>
    </xf>
    <xf numFmtId="10" fontId="29" fillId="7" borderId="1" xfId="1" applyNumberFormat="1" applyFont="1" applyFill="1" applyBorder="1" applyAlignment="1" applyProtection="1">
      <alignment horizontal="left" vertical="center" indent="2"/>
    </xf>
    <xf numFmtId="0" fontId="9" fillId="0" borderId="0" xfId="0" applyFont="1" applyAlignment="1">
      <alignment vertical="center"/>
    </xf>
    <xf numFmtId="9" fontId="29" fillId="7" borderId="1" xfId="1" applyFont="1" applyFill="1" applyBorder="1" applyAlignment="1" applyProtection="1">
      <alignment horizontal="center" vertical="center"/>
    </xf>
    <xf numFmtId="1" fontId="29" fillId="7" borderId="5" xfId="0" applyNumberFormat="1" applyFont="1" applyFill="1" applyBorder="1" applyAlignment="1">
      <alignment horizontal="center" vertical="center" wrapText="1"/>
    </xf>
    <xf numFmtId="49" fontId="29" fillId="7" borderId="9" xfId="0" applyNumberFormat="1" applyFont="1" applyFill="1" applyBorder="1" applyAlignment="1">
      <alignment horizontal="left" vertical="center" wrapText="1"/>
    </xf>
    <xf numFmtId="10" fontId="29" fillId="7" borderId="6" xfId="1" applyNumberFormat="1" applyFont="1" applyFill="1" applyBorder="1" applyAlignment="1" applyProtection="1">
      <alignment horizontal="center" vertical="center"/>
    </xf>
    <xf numFmtId="0" fontId="37" fillId="0" borderId="0" xfId="0" applyFont="1" applyAlignment="1">
      <alignment vertical="center"/>
    </xf>
    <xf numFmtId="169" fontId="6" fillId="2" borderId="2" xfId="0" applyNumberFormat="1" applyFont="1" applyFill="1" applyBorder="1" applyAlignment="1">
      <alignment horizontal="left" vertical="center"/>
    </xf>
    <xf numFmtId="0" fontId="6" fillId="2" borderId="13" xfId="0" applyFont="1" applyFill="1" applyBorder="1" applyAlignment="1">
      <alignment horizontal="left" vertical="center"/>
    </xf>
    <xf numFmtId="0" fontId="6" fillId="2" borderId="11" xfId="0" applyFont="1" applyFill="1" applyBorder="1" applyAlignment="1">
      <alignment horizontal="left" vertical="center" wrapText="1"/>
    </xf>
    <xf numFmtId="0" fontId="6" fillId="2" borderId="3" xfId="0" applyFont="1" applyFill="1" applyBorder="1" applyAlignment="1">
      <alignment horizontal="left" vertical="top" wrapText="1"/>
    </xf>
    <xf numFmtId="0" fontId="6" fillId="0" borderId="0" xfId="0" quotePrefix="1" applyFont="1" applyAlignment="1">
      <alignment horizontal="center" vertical="top" wrapText="1"/>
    </xf>
    <xf numFmtId="1" fontId="6" fillId="5" borderId="2" xfId="1" applyNumberFormat="1" applyFont="1" applyFill="1" applyBorder="1" applyAlignment="1" applyProtection="1">
      <alignment horizontal="center" vertical="center" wrapText="1"/>
    </xf>
    <xf numFmtId="1" fontId="6" fillId="5" borderId="2" xfId="0" applyNumberFormat="1" applyFont="1" applyFill="1" applyBorder="1" applyAlignment="1">
      <alignment horizontal="center" vertical="center" wrapText="1"/>
    </xf>
    <xf numFmtId="49" fontId="6" fillId="5" borderId="2" xfId="0" applyNumberFormat="1" applyFont="1" applyFill="1" applyBorder="1" applyAlignment="1">
      <alignment horizontal="left" vertical="center" wrapText="1"/>
    </xf>
    <xf numFmtId="49" fontId="6" fillId="2" borderId="3" xfId="0" applyNumberFormat="1" applyFont="1" applyFill="1" applyBorder="1" applyAlignment="1">
      <alignment horizontal="left" vertical="center"/>
    </xf>
    <xf numFmtId="0" fontId="6" fillId="2" borderId="14" xfId="0" applyFont="1" applyFill="1" applyBorder="1" applyAlignment="1">
      <alignment horizontal="left" vertical="center"/>
    </xf>
    <xf numFmtId="0" fontId="6" fillId="2" borderId="12" xfId="0" applyFont="1" applyFill="1" applyBorder="1" applyAlignment="1">
      <alignment horizontal="left" vertical="top" wrapText="1"/>
    </xf>
    <xf numFmtId="0" fontId="6" fillId="2" borderId="4" xfId="0" applyFont="1" applyFill="1" applyBorder="1" applyAlignment="1">
      <alignment horizontal="left" vertical="top" wrapText="1"/>
    </xf>
    <xf numFmtId="1" fontId="6" fillId="5" borderId="3" xfId="1" applyNumberFormat="1" applyFont="1" applyFill="1" applyBorder="1" applyAlignment="1" applyProtection="1">
      <alignment horizontal="center" vertical="center" wrapText="1"/>
    </xf>
    <xf numFmtId="1" fontId="6" fillId="5" borderId="3" xfId="0" applyNumberFormat="1" applyFont="1" applyFill="1" applyBorder="1" applyAlignment="1">
      <alignment horizontal="center" vertical="center" wrapText="1"/>
    </xf>
    <xf numFmtId="49" fontId="6" fillId="5" borderId="3" xfId="0" applyNumberFormat="1" applyFont="1" applyFill="1" applyBorder="1" applyAlignment="1">
      <alignment horizontal="left" vertical="center" wrapText="1"/>
    </xf>
    <xf numFmtId="0" fontId="6" fillId="2" borderId="2" xfId="0" applyFont="1" applyFill="1" applyBorder="1" applyAlignment="1">
      <alignment horizontal="left" vertical="top" wrapText="1"/>
    </xf>
    <xf numFmtId="0" fontId="14" fillId="2" borderId="4" xfId="0" applyFont="1" applyFill="1" applyBorder="1" applyAlignment="1">
      <alignment horizontal="left" vertical="top" wrapText="1"/>
    </xf>
    <xf numFmtId="0" fontId="41" fillId="2" borderId="14" xfId="0" applyFont="1" applyFill="1" applyBorder="1" applyAlignment="1">
      <alignment horizontal="left" vertical="center" wrapText="1"/>
    </xf>
    <xf numFmtId="0" fontId="40" fillId="2" borderId="11" xfId="0" applyFont="1" applyFill="1" applyBorder="1" applyAlignment="1">
      <alignment horizontal="left" vertical="center" wrapText="1"/>
    </xf>
    <xf numFmtId="0" fontId="14" fillId="2" borderId="12" xfId="0" applyFont="1" applyFill="1" applyBorder="1" applyAlignment="1">
      <alignment horizontal="left" vertical="top" wrapText="1"/>
    </xf>
    <xf numFmtId="0" fontId="18" fillId="0" borderId="12" xfId="0" applyFont="1" applyBorder="1"/>
    <xf numFmtId="1" fontId="18" fillId="0" borderId="3" xfId="0" applyNumberFormat="1" applyFont="1" applyBorder="1"/>
    <xf numFmtId="49" fontId="18" fillId="0" borderId="14" xfId="0" applyNumberFormat="1" applyFont="1" applyBorder="1" applyAlignment="1">
      <alignment horizontal="left"/>
    </xf>
    <xf numFmtId="0" fontId="23" fillId="0" borderId="0" xfId="0" applyFont="1" applyAlignment="1">
      <alignment horizontal="justify" vertical="center" wrapText="1"/>
    </xf>
    <xf numFmtId="0" fontId="15" fillId="0" borderId="0" xfId="0" applyFont="1" applyAlignment="1">
      <alignment wrapText="1"/>
    </xf>
    <xf numFmtId="0" fontId="6" fillId="3" borderId="0" xfId="4" applyFont="1" applyFill="1" applyAlignment="1">
      <alignment horizontal="left" vertical="center"/>
    </xf>
    <xf numFmtId="0" fontId="16" fillId="5" borderId="0" xfId="5" applyFont="1" applyFill="1" applyAlignment="1" applyProtection="1">
      <alignment horizontal="center" vertical="center" wrapText="1"/>
      <protection locked="0"/>
    </xf>
    <xf numFmtId="0" fontId="38" fillId="6" borderId="0" xfId="0" applyFont="1" applyFill="1" applyAlignment="1">
      <alignment horizontal="left" vertical="top" wrapText="1"/>
    </xf>
    <xf numFmtId="0" fontId="42" fillId="6" borderId="0" xfId="0" applyFont="1" applyFill="1" applyAlignment="1">
      <alignment horizontal="center" vertical="center" wrapText="1"/>
    </xf>
    <xf numFmtId="1" fontId="26" fillId="6" borderId="5" xfId="0" applyNumberFormat="1" applyFont="1" applyFill="1" applyBorder="1" applyAlignment="1">
      <alignment horizontal="center" vertical="center" wrapText="1"/>
    </xf>
    <xf numFmtId="1" fontId="26" fillId="6" borderId="9" xfId="0" applyNumberFormat="1" applyFont="1" applyFill="1" applyBorder="1" applyAlignment="1">
      <alignment horizontal="center" vertical="center" wrapText="1"/>
    </xf>
    <xf numFmtId="0" fontId="6" fillId="3" borderId="0" xfId="4" applyFont="1" applyFill="1" applyAlignment="1">
      <alignment horizontal="right" vertical="center" wrapText="1" indent="1"/>
    </xf>
    <xf numFmtId="0" fontId="6" fillId="2" borderId="5" xfId="4" applyFont="1" applyFill="1" applyBorder="1" applyAlignment="1">
      <alignment horizontal="left" vertical="top" wrapText="1"/>
    </xf>
    <xf numFmtId="0" fontId="6" fillId="2" borderId="9" xfId="4" applyFont="1" applyFill="1" applyBorder="1" applyAlignment="1">
      <alignment horizontal="left" vertical="top" wrapText="1"/>
    </xf>
    <xf numFmtId="0" fontId="6" fillId="2" borderId="6" xfId="4" applyFont="1" applyFill="1" applyBorder="1" applyAlignment="1">
      <alignment horizontal="left" vertical="top" wrapText="1"/>
    </xf>
    <xf numFmtId="0" fontId="6" fillId="2" borderId="13" xfId="4" applyFont="1" applyFill="1" applyBorder="1" applyAlignment="1">
      <alignment horizontal="left" vertical="top" wrapText="1"/>
    </xf>
    <xf numFmtId="0" fontId="6" fillId="2" borderId="10" xfId="4" applyFont="1" applyFill="1" applyBorder="1" applyAlignment="1">
      <alignment horizontal="left" vertical="top" wrapText="1"/>
    </xf>
    <xf numFmtId="0" fontId="6" fillId="2" borderId="11" xfId="4" applyFont="1" applyFill="1" applyBorder="1" applyAlignment="1">
      <alignment horizontal="left" vertical="top" wrapText="1"/>
    </xf>
    <xf numFmtId="0" fontId="6" fillId="2" borderId="14" xfId="4" applyFont="1" applyFill="1" applyBorder="1" applyAlignment="1">
      <alignment horizontal="left" vertical="top" wrapText="1"/>
    </xf>
    <xf numFmtId="0" fontId="6" fillId="2" borderId="0" xfId="4" applyFont="1" applyFill="1" applyAlignment="1">
      <alignment horizontal="left" vertical="top" wrapText="1"/>
    </xf>
    <xf numFmtId="0" fontId="6" fillId="2" borderId="12" xfId="4" applyFont="1" applyFill="1" applyBorder="1" applyAlignment="1">
      <alignment horizontal="left" vertical="top" wrapText="1"/>
    </xf>
    <xf numFmtId="0" fontId="6" fillId="2" borderId="7" xfId="4" applyFont="1" applyFill="1" applyBorder="1" applyAlignment="1">
      <alignment horizontal="left" vertical="top" wrapText="1"/>
    </xf>
    <xf numFmtId="0" fontId="6" fillId="2" borderId="15" xfId="4" applyFont="1" applyFill="1" applyBorder="1" applyAlignment="1">
      <alignment horizontal="left" vertical="top" wrapText="1"/>
    </xf>
    <xf numFmtId="0" fontId="6" fillId="2" borderId="8" xfId="4" applyFont="1" applyFill="1" applyBorder="1" applyAlignment="1">
      <alignment horizontal="left" vertical="top" wrapText="1"/>
    </xf>
    <xf numFmtId="0" fontId="6" fillId="2" borderId="0" xfId="4" applyFont="1" applyFill="1" applyAlignment="1">
      <alignment horizontal="left" vertical="top"/>
    </xf>
    <xf numFmtId="0" fontId="6" fillId="0" borderId="7" xfId="4" applyFont="1" applyBorder="1" applyAlignment="1">
      <alignment horizontal="left" vertical="top" wrapText="1"/>
    </xf>
    <xf numFmtId="0" fontId="6" fillId="0" borderId="15" xfId="4" applyFont="1" applyBorder="1" applyAlignment="1">
      <alignment horizontal="left" vertical="top" wrapText="1"/>
    </xf>
    <xf numFmtId="0" fontId="6" fillId="0" borderId="8" xfId="4" applyFont="1" applyBorder="1" applyAlignment="1">
      <alignment horizontal="left" vertical="top" wrapText="1"/>
    </xf>
    <xf numFmtId="0" fontId="6" fillId="3" borderId="0" xfId="4" applyFont="1" applyFill="1" applyAlignment="1">
      <alignment horizontal="right" vertical="center" indent="1"/>
    </xf>
    <xf numFmtId="0" fontId="6" fillId="2" borderId="5" xfId="4" applyFont="1" applyFill="1" applyBorder="1" applyAlignment="1">
      <alignment horizontal="left" vertical="center"/>
    </xf>
    <xf numFmtId="0" fontId="6" fillId="2" borderId="9" xfId="4" applyFont="1" applyFill="1" applyBorder="1" applyAlignment="1">
      <alignment horizontal="left" vertical="center"/>
    </xf>
    <xf numFmtId="0" fontId="6" fillId="2" borderId="6" xfId="4" applyFont="1" applyFill="1" applyBorder="1" applyAlignment="1">
      <alignment horizontal="left" vertical="center"/>
    </xf>
    <xf numFmtId="164" fontId="33" fillId="6" borderId="0" xfId="3" applyFont="1" applyFill="1" applyBorder="1" applyAlignment="1" applyProtection="1">
      <alignment horizontal="center" vertical="center" wrapText="1"/>
    </xf>
    <xf numFmtId="0" fontId="6" fillId="0" borderId="0" xfId="5" applyFont="1" applyProtection="1"/>
    <xf numFmtId="0" fontId="6" fillId="3" borderId="3" xfId="5" applyFont="1" applyFill="1" applyBorder="1" applyProtection="1"/>
    <xf numFmtId="0" fontId="6" fillId="3" borderId="0" xfId="5" applyFont="1" applyFill="1" applyProtection="1"/>
    <xf numFmtId="3" fontId="6" fillId="3" borderId="0" xfId="5" applyNumberFormat="1" applyFont="1" applyFill="1" applyAlignment="1" applyProtection="1">
      <alignment horizontal="center"/>
    </xf>
    <xf numFmtId="0" fontId="16" fillId="3" borderId="0" xfId="5" applyFont="1" applyFill="1" applyProtection="1"/>
    <xf numFmtId="0" fontId="6" fillId="0" borderId="0" xfId="5" applyFont="1" applyAlignment="1" applyProtection="1">
      <alignment vertical="center"/>
    </xf>
    <xf numFmtId="0" fontId="24" fillId="2" borderId="0" xfId="0" applyFont="1" applyFill="1" applyAlignment="1" applyProtection="1">
      <alignment horizontal="left" vertical="center" indent="1"/>
    </xf>
    <xf numFmtId="0" fontId="6" fillId="2" borderId="0" xfId="5" applyFont="1" applyFill="1" applyAlignment="1" applyProtection="1">
      <alignment vertical="center"/>
    </xf>
    <xf numFmtId="0" fontId="13" fillId="6" borderId="0" xfId="0" applyFont="1" applyFill="1" applyAlignment="1" applyProtection="1">
      <alignment horizontal="left" vertical="center" indent="1"/>
    </xf>
    <xf numFmtId="3" fontId="13" fillId="6" borderId="0" xfId="0" applyNumberFormat="1" applyFont="1" applyFill="1" applyAlignment="1" applyProtection="1">
      <alignment horizontal="center" vertical="center"/>
    </xf>
    <xf numFmtId="0" fontId="6" fillId="3" borderId="0" xfId="5" applyFont="1" applyFill="1" applyAlignment="1" applyProtection="1">
      <alignment vertical="center"/>
    </xf>
    <xf numFmtId="0" fontId="32" fillId="6" borderId="0" xfId="6" applyFont="1" applyFill="1" applyBorder="1" applyAlignment="1" applyProtection="1">
      <alignment horizontal="center" vertical="center" wrapText="1"/>
    </xf>
    <xf numFmtId="0" fontId="15" fillId="0" borderId="0" xfId="5" applyFont="1" applyAlignment="1" applyProtection="1">
      <alignment vertical="center"/>
    </xf>
    <xf numFmtId="0" fontId="10" fillId="2" borderId="0" xfId="0" applyFont="1" applyFill="1" applyAlignment="1" applyProtection="1">
      <alignment horizontal="left" vertical="center" indent="1"/>
    </xf>
    <xf numFmtId="0" fontId="15" fillId="2" borderId="0" xfId="5" applyFont="1" applyFill="1" applyAlignment="1" applyProtection="1">
      <alignment vertical="center"/>
    </xf>
    <xf numFmtId="0" fontId="26" fillId="6" borderId="0" xfId="0" applyFont="1" applyFill="1" applyAlignment="1" applyProtection="1">
      <alignment horizontal="left" vertical="center" indent="1"/>
    </xf>
    <xf numFmtId="3" fontId="26" fillId="6" borderId="0" xfId="0" applyNumberFormat="1" applyFont="1" applyFill="1" applyAlignment="1" applyProtection="1">
      <alignment horizontal="center" vertical="center"/>
    </xf>
    <xf numFmtId="0" fontId="15" fillId="3" borderId="0" xfId="5" applyFont="1" applyFill="1" applyAlignment="1" applyProtection="1">
      <alignment vertical="center"/>
    </xf>
    <xf numFmtId="0" fontId="31" fillId="6" borderId="0" xfId="6" applyFont="1" applyFill="1" applyBorder="1" applyAlignment="1" applyProtection="1">
      <alignment horizontal="center" vertical="center" wrapText="1"/>
    </xf>
    <xf numFmtId="0" fontId="31" fillId="3" borderId="0" xfId="5" applyFont="1" applyFill="1" applyAlignment="1" applyProtection="1">
      <alignment vertical="center"/>
    </xf>
    <xf numFmtId="0" fontId="15" fillId="3" borderId="3" xfId="5" applyFont="1" applyFill="1" applyBorder="1" applyAlignment="1" applyProtection="1">
      <alignment vertical="center"/>
    </xf>
    <xf numFmtId="0" fontId="16" fillId="0" borderId="0" xfId="5" applyFont="1" applyAlignment="1" applyProtection="1">
      <alignment horizontal="center" vertical="center"/>
    </xf>
    <xf numFmtId="0" fontId="16" fillId="0" borderId="11" xfId="5" applyFont="1" applyBorder="1" applyAlignment="1" applyProtection="1">
      <alignment horizontal="center" vertical="center"/>
    </xf>
    <xf numFmtId="0" fontId="31" fillId="0" borderId="11" xfId="5" applyFont="1" applyBorder="1" applyAlignment="1" applyProtection="1">
      <alignment horizontal="center" vertical="center"/>
    </xf>
    <xf numFmtId="0" fontId="21" fillId="0" borderId="0" xfId="5" applyFont="1" applyAlignment="1" applyProtection="1">
      <alignment vertical="center"/>
    </xf>
    <xf numFmtId="0" fontId="19" fillId="3" borderId="0" xfId="5" applyFont="1" applyFill="1" applyAlignment="1" applyProtection="1">
      <alignment vertical="center"/>
    </xf>
    <xf numFmtId="0" fontId="21" fillId="3" borderId="0" xfId="5" applyFont="1" applyFill="1" applyAlignment="1" applyProtection="1">
      <alignment vertical="center"/>
    </xf>
    <xf numFmtId="0" fontId="19" fillId="0" borderId="0" xfId="5" applyFont="1" applyAlignment="1" applyProtection="1">
      <alignment vertical="center"/>
    </xf>
    <xf numFmtId="0" fontId="9" fillId="0" borderId="0" xfId="5" applyFont="1" applyAlignment="1" applyProtection="1">
      <alignment vertical="center"/>
    </xf>
    <xf numFmtId="0" fontId="9" fillId="3" borderId="0" xfId="5" applyFont="1" applyFill="1" applyAlignment="1" applyProtection="1">
      <alignment vertical="center"/>
    </xf>
    <xf numFmtId="0" fontId="9" fillId="0" borderId="0" xfId="5" applyFont="1" applyProtection="1"/>
    <xf numFmtId="49" fontId="43" fillId="7" borderId="15" xfId="0" applyNumberFormat="1" applyFont="1" applyFill="1" applyBorder="1" applyAlignment="1" applyProtection="1">
      <alignment horizontal="left" vertical="center" wrapText="1" indent="2"/>
    </xf>
    <xf numFmtId="0" fontId="9" fillId="3" borderId="0" xfId="5" applyFont="1" applyFill="1" applyProtection="1"/>
    <xf numFmtId="0" fontId="14" fillId="2" borderId="9" xfId="0" applyFont="1" applyFill="1" applyBorder="1" applyAlignment="1" applyProtection="1">
      <alignment horizontal="left" vertical="center"/>
    </xf>
    <xf numFmtId="0" fontId="14" fillId="2" borderId="9"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xf>
    <xf numFmtId="0" fontId="6" fillId="2" borderId="9" xfId="0" applyFont="1" applyFill="1" applyBorder="1" applyAlignment="1" applyProtection="1">
      <alignment horizontal="left" vertical="center" wrapText="1"/>
    </xf>
    <xf numFmtId="49" fontId="6" fillId="0" borderId="3" xfId="0" applyNumberFormat="1" applyFont="1" applyBorder="1" applyAlignment="1" applyProtection="1">
      <alignment horizontal="center" vertical="center"/>
    </xf>
    <xf numFmtId="3" fontId="6" fillId="0" borderId="0" xfId="0" applyNumberFormat="1" applyFont="1" applyAlignment="1" applyProtection="1">
      <alignment horizontal="center" vertical="center" wrapText="1"/>
    </xf>
    <xf numFmtId="165" fontId="6" fillId="0" borderId="0" xfId="5" applyNumberFormat="1" applyFont="1" applyAlignment="1" applyProtection="1">
      <alignment vertical="center"/>
    </xf>
    <xf numFmtId="49" fontId="43" fillId="7" borderId="22" xfId="0" applyNumberFormat="1" applyFont="1" applyFill="1" applyBorder="1" applyAlignment="1" applyProtection="1">
      <alignment horizontal="left" vertical="center" indent="2"/>
    </xf>
    <xf numFmtId="49" fontId="14" fillId="2" borderId="23" xfId="0" applyNumberFormat="1" applyFont="1" applyFill="1" applyBorder="1" applyAlignment="1" applyProtection="1">
      <alignment horizontal="center" vertical="center"/>
    </xf>
    <xf numFmtId="49" fontId="43" fillId="7" borderId="24" xfId="0" applyNumberFormat="1" applyFont="1" applyFill="1" applyBorder="1" applyAlignment="1" applyProtection="1">
      <alignment horizontal="center" vertical="center" wrapText="1"/>
    </xf>
    <xf numFmtId="0" fontId="14" fillId="2" borderId="25" xfId="0" applyFont="1" applyFill="1" applyBorder="1" applyAlignment="1" applyProtection="1">
      <alignment horizontal="center" vertical="center" wrapText="1"/>
    </xf>
    <xf numFmtId="49" fontId="14" fillId="2" borderId="26" xfId="0" applyNumberFormat="1" applyFont="1" applyFill="1" applyBorder="1" applyAlignment="1" applyProtection="1">
      <alignment horizontal="center" vertical="center"/>
    </xf>
    <xf numFmtId="0" fontId="14" fillId="2" borderId="27" xfId="0" applyFont="1" applyFill="1" applyBorder="1" applyAlignment="1" applyProtection="1">
      <alignment horizontal="left" vertical="center"/>
    </xf>
    <xf numFmtId="0" fontId="14" fillId="2" borderId="28" xfId="0" applyFont="1" applyFill="1" applyBorder="1" applyAlignment="1" applyProtection="1">
      <alignment horizontal="left" vertical="center" wrapText="1"/>
    </xf>
    <xf numFmtId="0" fontId="14" fillId="2" borderId="29" xfId="0" applyFont="1" applyFill="1" applyBorder="1" applyAlignment="1" applyProtection="1">
      <alignment horizontal="center" vertical="center" wrapText="1"/>
    </xf>
    <xf numFmtId="0" fontId="6" fillId="0" borderId="14"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49" fontId="9" fillId="7" borderId="22" xfId="0" applyNumberFormat="1" applyFont="1" applyFill="1" applyBorder="1" applyAlignment="1" applyProtection="1">
      <alignment horizontal="left" vertical="center" indent="2"/>
    </xf>
    <xf numFmtId="49" fontId="9" fillId="7" borderId="0" xfId="0" applyNumberFormat="1" applyFont="1" applyFill="1" applyBorder="1" applyAlignment="1" applyProtection="1">
      <alignment horizontal="left" vertical="center" wrapText="1" indent="2"/>
    </xf>
    <xf numFmtId="3" fontId="9" fillId="7" borderId="31" xfId="0" applyNumberFormat="1" applyFont="1" applyFill="1" applyBorder="1" applyAlignment="1" applyProtection="1">
      <alignment horizontal="center" vertical="center" wrapText="1"/>
    </xf>
    <xf numFmtId="49" fontId="6" fillId="2" borderId="23" xfId="0" applyNumberFormat="1" applyFont="1" applyFill="1" applyBorder="1" applyAlignment="1" applyProtection="1">
      <alignment horizontal="center" vertical="center"/>
    </xf>
    <xf numFmtId="49" fontId="6" fillId="2" borderId="26" xfId="0" applyNumberFormat="1" applyFont="1" applyFill="1" applyBorder="1" applyAlignment="1" applyProtection="1">
      <alignment horizontal="center" vertical="center"/>
    </xf>
    <xf numFmtId="0" fontId="6" fillId="2" borderId="32" xfId="0" applyFont="1" applyFill="1" applyBorder="1" applyAlignment="1" applyProtection="1">
      <alignment horizontal="left" vertical="center"/>
    </xf>
    <xf numFmtId="0" fontId="6" fillId="2" borderId="32" xfId="0" applyFont="1" applyFill="1" applyBorder="1" applyAlignment="1" applyProtection="1">
      <alignment horizontal="left" vertical="center" wrapText="1"/>
    </xf>
    <xf numFmtId="0" fontId="11" fillId="0" borderId="33" xfId="0" applyFont="1" applyBorder="1" applyAlignment="1" applyProtection="1">
      <alignment vertical="top"/>
    </xf>
    <xf numFmtId="0" fontId="11" fillId="0" borderId="14" xfId="0" applyFont="1" applyBorder="1" applyAlignment="1" applyProtection="1">
      <alignment vertical="top"/>
    </xf>
    <xf numFmtId="3" fontId="11" fillId="0" borderId="34" xfId="0" applyNumberFormat="1" applyFont="1" applyBorder="1" applyAlignment="1" applyProtection="1">
      <alignment horizontal="center" vertical="top"/>
    </xf>
    <xf numFmtId="0" fontId="11" fillId="0" borderId="35" xfId="0" applyFont="1" applyBorder="1" applyAlignment="1" applyProtection="1">
      <alignment vertical="top"/>
    </xf>
    <xf numFmtId="0" fontId="11" fillId="0" borderId="36" xfId="0" applyFont="1" applyBorder="1" applyAlignment="1" applyProtection="1">
      <alignment vertical="top"/>
    </xf>
    <xf numFmtId="0" fontId="11" fillId="0" borderId="37" xfId="0" applyFont="1" applyBorder="1" applyAlignment="1" applyProtection="1">
      <alignment horizontal="center" vertical="top"/>
    </xf>
    <xf numFmtId="49" fontId="9" fillId="7" borderId="31" xfId="0" applyNumberFormat="1" applyFont="1" applyFill="1" applyBorder="1" applyAlignment="1" applyProtection="1">
      <alignment horizontal="center" vertical="center" wrapText="1"/>
    </xf>
    <xf numFmtId="0" fontId="14" fillId="2" borderId="32" xfId="0" applyFont="1" applyFill="1" applyBorder="1" applyAlignment="1" applyProtection="1">
      <alignment horizontal="left" vertical="center"/>
    </xf>
    <xf numFmtId="0" fontId="14" fillId="2" borderId="32" xfId="0" applyFont="1" applyFill="1" applyBorder="1" applyAlignment="1" applyProtection="1">
      <alignment horizontal="left" vertical="center" wrapText="1"/>
    </xf>
    <xf numFmtId="0" fontId="11" fillId="0" borderId="38" xfId="0" applyFont="1" applyBorder="1" applyAlignment="1" applyProtection="1">
      <alignment vertical="top"/>
    </xf>
    <xf numFmtId="0" fontId="11" fillId="0" borderId="39" xfId="0" applyFont="1" applyBorder="1" applyAlignment="1" applyProtection="1">
      <alignment vertical="top"/>
    </xf>
    <xf numFmtId="3" fontId="11" fillId="0" borderId="37" xfId="0" applyNumberFormat="1" applyFont="1" applyBorder="1" applyAlignment="1" applyProtection="1">
      <alignment horizontal="center" vertical="top"/>
    </xf>
    <xf numFmtId="165" fontId="11" fillId="0" borderId="30" xfId="0" applyNumberFormat="1" applyFont="1" applyBorder="1" applyAlignment="1" applyProtection="1">
      <alignment horizontal="right" vertical="top"/>
    </xf>
    <xf numFmtId="0" fontId="43" fillId="7" borderId="22" xfId="5" applyFont="1" applyFill="1" applyBorder="1" applyAlignment="1" applyProtection="1">
      <alignment vertical="center"/>
    </xf>
    <xf numFmtId="165" fontId="43" fillId="7" borderId="24" xfId="5" applyNumberFormat="1" applyFont="1" applyFill="1" applyBorder="1" applyAlignment="1" applyProtection="1">
      <alignment vertical="center"/>
    </xf>
    <xf numFmtId="165" fontId="14" fillId="5" borderId="26" xfId="5" applyNumberFormat="1" applyFont="1" applyFill="1" applyBorder="1" applyAlignment="1" applyProtection="1">
      <alignment vertical="center"/>
      <protection locked="0"/>
    </xf>
    <xf numFmtId="165" fontId="14" fillId="2" borderId="29" xfId="5" applyNumberFormat="1" applyFont="1" applyFill="1" applyBorder="1" applyAlignment="1" applyProtection="1">
      <alignment vertical="center"/>
    </xf>
    <xf numFmtId="0" fontId="43" fillId="7" borderId="22" xfId="5" applyFont="1" applyFill="1" applyBorder="1" applyProtection="1"/>
    <xf numFmtId="165" fontId="14" fillId="5" borderId="23" xfId="5" applyNumberFormat="1" applyFont="1" applyFill="1" applyBorder="1" applyAlignment="1" applyProtection="1">
      <alignment vertical="center"/>
      <protection locked="0"/>
    </xf>
    <xf numFmtId="165" fontId="14" fillId="2" borderId="25" xfId="5" applyNumberFormat="1" applyFont="1" applyFill="1" applyBorder="1" applyAlignment="1" applyProtection="1">
      <alignment vertical="center"/>
    </xf>
    <xf numFmtId="165" fontId="11" fillId="0" borderId="40" xfId="0" applyNumberFormat="1" applyFont="1" applyBorder="1" applyAlignment="1" applyProtection="1">
      <alignment horizontal="right" vertical="top"/>
    </xf>
    <xf numFmtId="0" fontId="9" fillId="7" borderId="22" xfId="5" applyFont="1" applyFill="1" applyBorder="1" applyAlignment="1" applyProtection="1">
      <alignment vertical="center"/>
    </xf>
    <xf numFmtId="165" fontId="9" fillId="7" borderId="24" xfId="5" applyNumberFormat="1" applyFont="1" applyFill="1" applyBorder="1" applyAlignment="1" applyProtection="1">
      <alignment vertical="center"/>
    </xf>
    <xf numFmtId="165" fontId="6" fillId="5" borderId="23" xfId="5" applyNumberFormat="1" applyFont="1" applyFill="1" applyBorder="1" applyAlignment="1" applyProtection="1">
      <alignment vertical="center"/>
      <protection locked="0"/>
    </xf>
    <xf numFmtId="165" fontId="6" fillId="2" borderId="25" xfId="5" applyNumberFormat="1" applyFont="1" applyFill="1" applyBorder="1" applyAlignment="1" applyProtection="1">
      <alignment vertical="center"/>
    </xf>
    <xf numFmtId="165" fontId="6" fillId="5" borderId="26" xfId="5" applyNumberFormat="1" applyFont="1" applyFill="1" applyBorder="1" applyAlignment="1" applyProtection="1">
      <alignment vertical="center"/>
      <protection locked="0"/>
    </xf>
    <xf numFmtId="165" fontId="6" fillId="2" borderId="29" xfId="5" applyNumberFormat="1" applyFont="1" applyFill="1" applyBorder="1" applyAlignment="1" applyProtection="1">
      <alignment vertical="center"/>
    </xf>
    <xf numFmtId="165" fontId="11" fillId="0" borderId="35" xfId="0" applyNumberFormat="1" applyFont="1" applyBorder="1" applyAlignment="1" applyProtection="1">
      <alignment horizontal="right" vertical="top"/>
    </xf>
    <xf numFmtId="0" fontId="11" fillId="0" borderId="41" xfId="0" applyFont="1" applyBorder="1" applyAlignment="1" applyProtection="1">
      <alignment horizontal="right" vertical="top"/>
    </xf>
    <xf numFmtId="0" fontId="14" fillId="2" borderId="29" xfId="0" applyNumberFormat="1" applyFont="1" applyFill="1" applyBorder="1" applyAlignment="1" applyProtection="1">
      <alignment horizontal="center" vertical="center" wrapText="1"/>
    </xf>
    <xf numFmtId="0" fontId="6" fillId="2" borderId="0" xfId="5" applyFont="1" applyFill="1" applyProtection="1"/>
    <xf numFmtId="0" fontId="25" fillId="6" borderId="0" xfId="0" applyFont="1" applyFill="1" applyAlignment="1" applyProtection="1">
      <alignment horizontal="left" vertical="center" wrapText="1"/>
    </xf>
    <xf numFmtId="0" fontId="10" fillId="6" borderId="0" xfId="0" applyFont="1" applyFill="1" applyAlignment="1" applyProtection="1">
      <alignment horizontal="left" vertical="center" indent="1"/>
    </xf>
    <xf numFmtId="0" fontId="26" fillId="0" borderId="0" xfId="0" applyFont="1" applyAlignment="1" applyProtection="1">
      <alignment horizontal="left" vertical="center" indent="1"/>
    </xf>
    <xf numFmtId="0" fontId="25" fillId="0" borderId="0" xfId="0" applyFont="1" applyProtection="1"/>
    <xf numFmtId="0" fontId="25" fillId="0" borderId="0" xfId="0" applyFont="1" applyAlignment="1" applyProtection="1">
      <alignment horizontal="left" vertical="center" wrapText="1"/>
    </xf>
    <xf numFmtId="0" fontId="34" fillId="0" borderId="16" xfId="0" applyFont="1" applyBorder="1" applyAlignment="1" applyProtection="1">
      <alignment vertical="top"/>
    </xf>
    <xf numFmtId="0" fontId="35" fillId="0" borderId="16" xfId="0" applyFont="1" applyBorder="1" applyAlignment="1" applyProtection="1">
      <alignment vertical="top"/>
    </xf>
    <xf numFmtId="0" fontId="36" fillId="3" borderId="0" xfId="5" applyFont="1" applyFill="1" applyProtection="1"/>
    <xf numFmtId="0" fontId="15" fillId="0" borderId="0" xfId="0" applyFont="1" applyAlignment="1" applyProtection="1">
      <alignment horizontal="left" vertical="center" indent="1"/>
    </xf>
    <xf numFmtId="0" fontId="16" fillId="0" borderId="0" xfId="0" applyFont="1" applyProtection="1"/>
    <xf numFmtId="0" fontId="16" fillId="0" borderId="0" xfId="0" applyFont="1" applyAlignment="1" applyProtection="1">
      <alignment horizontal="left" vertical="center" wrapText="1"/>
    </xf>
    <xf numFmtId="0" fontId="15" fillId="3" borderId="0" xfId="5" applyFont="1" applyFill="1" applyProtection="1"/>
    <xf numFmtId="0" fontId="15" fillId="3" borderId="0" xfId="5" applyFont="1" applyFill="1" applyAlignment="1" applyProtection="1">
      <alignment horizontal="right" vertical="center" wrapText="1" indent="1"/>
    </xf>
    <xf numFmtId="0" fontId="15" fillId="3" borderId="0" xfId="5" applyFont="1" applyFill="1" applyAlignment="1" applyProtection="1">
      <alignment horizontal="right" vertical="center" wrapText="1" indent="1"/>
    </xf>
    <xf numFmtId="0" fontId="15" fillId="7" borderId="0" xfId="5" applyFont="1" applyFill="1" applyAlignment="1" applyProtection="1">
      <alignment horizontal="left" indent="1"/>
    </xf>
    <xf numFmtId="0" fontId="15" fillId="7" borderId="0" xfId="5" applyFont="1" applyFill="1" applyAlignment="1" applyProtection="1">
      <alignment horizontal="center" vertical="center"/>
    </xf>
    <xf numFmtId="0" fontId="45" fillId="3" borderId="0" xfId="5" applyFont="1" applyFill="1" applyAlignment="1" applyProtection="1">
      <alignment horizontal="right" vertical="center" wrapText="1"/>
    </xf>
    <xf numFmtId="0" fontId="45" fillId="3" borderId="0" xfId="5" applyFont="1" applyFill="1" applyAlignment="1" applyProtection="1">
      <alignment horizontal="right" vertical="center"/>
    </xf>
    <xf numFmtId="0" fontId="45" fillId="3" borderId="0" xfId="5" applyFont="1" applyFill="1" applyAlignment="1" applyProtection="1">
      <alignment horizontal="right" vertical="center" indent="1"/>
    </xf>
    <xf numFmtId="166" fontId="15" fillId="2" borderId="1" xfId="5" applyNumberFormat="1" applyFont="1" applyFill="1" applyBorder="1" applyAlignment="1" applyProtection="1">
      <alignment vertical="center"/>
    </xf>
    <xf numFmtId="166" fontId="15" fillId="3" borderId="0" xfId="5" applyNumberFormat="1" applyFont="1" applyFill="1" applyAlignment="1" applyProtection="1">
      <alignment vertical="center"/>
    </xf>
    <xf numFmtId="0" fontId="45" fillId="3" borderId="0" xfId="5" applyFont="1" applyFill="1" applyAlignment="1" applyProtection="1">
      <alignment horizontal="right" vertical="center" wrapText="1"/>
    </xf>
    <xf numFmtId="0" fontId="45" fillId="3" borderId="0" xfId="5" applyFont="1" applyFill="1" applyAlignment="1" applyProtection="1">
      <alignment horizontal="right" vertical="center"/>
    </xf>
    <xf numFmtId="166" fontId="15" fillId="2" borderId="21" xfId="5" applyNumberFormat="1" applyFont="1" applyFill="1" applyBorder="1" applyAlignment="1" applyProtection="1">
      <alignment vertical="center"/>
    </xf>
    <xf numFmtId="166" fontId="15" fillId="3" borderId="0" xfId="5" applyNumberFormat="1" applyFont="1" applyFill="1" applyProtection="1"/>
    <xf numFmtId="0" fontId="15" fillId="3" borderId="0" xfId="5" applyFont="1" applyFill="1" applyAlignment="1" applyProtection="1">
      <alignment vertical="top"/>
    </xf>
    <xf numFmtId="0" fontId="15" fillId="3" borderId="0" xfId="5" applyFont="1" applyFill="1" applyAlignment="1" applyProtection="1">
      <alignment horizontal="right" vertical="center" indent="1"/>
    </xf>
    <xf numFmtId="0" fontId="15" fillId="7" borderId="0" xfId="5" applyFont="1" applyFill="1" applyAlignment="1" applyProtection="1">
      <alignment horizontal="left" vertical="center" indent="1"/>
    </xf>
    <xf numFmtId="168" fontId="15" fillId="7" borderId="0" xfId="5" applyNumberFormat="1" applyFont="1" applyFill="1" applyAlignment="1" applyProtection="1">
      <alignment horizontal="left" vertical="center"/>
    </xf>
    <xf numFmtId="166" fontId="15" fillId="7" borderId="0" xfId="5" applyNumberFormat="1" applyFont="1" applyFill="1" applyAlignment="1" applyProtection="1">
      <alignment vertical="center"/>
    </xf>
    <xf numFmtId="0" fontId="46" fillId="7" borderId="0" xfId="5" applyFont="1" applyFill="1" applyAlignment="1" applyProtection="1">
      <alignment vertical="center"/>
    </xf>
    <xf numFmtId="168" fontId="16" fillId="7" borderId="0" xfId="5" applyNumberFormat="1" applyFont="1" applyFill="1" applyAlignment="1" applyProtection="1">
      <alignment horizontal="left" vertical="center"/>
    </xf>
    <xf numFmtId="166" fontId="16" fillId="7" borderId="0" xfId="5" applyNumberFormat="1" applyFont="1" applyFill="1" applyAlignment="1" applyProtection="1">
      <alignment vertical="center"/>
    </xf>
  </cellXfs>
  <cellStyles count="9">
    <cellStyle name="Prozent" xfId="1" builtinId="5"/>
    <cellStyle name="Standard" xfId="0" builtinId="0"/>
    <cellStyle name="Standard 2" xfId="2" xr:uid="{00000000-0005-0000-0000-000002000000}"/>
    <cellStyle name="Standard 2 2" xfId="6" xr:uid="{00000000-0005-0000-0000-000003000000}"/>
    <cellStyle name="Standard 3" xfId="4" xr:uid="{00000000-0005-0000-0000-000004000000}"/>
    <cellStyle name="Standard 4" xfId="5" xr:uid="{00000000-0005-0000-0000-000005000000}"/>
    <cellStyle name="Style 1" xfId="8" xr:uid="{00000000-0005-0000-0000-000006000000}"/>
    <cellStyle name="Währung" xfId="3" builtinId="4"/>
    <cellStyle name="Währung 2" xfId="7" xr:uid="{00000000-0005-0000-0000-000008000000}"/>
  </cellStyles>
  <dxfs count="0"/>
  <tableStyles count="0" defaultTableStyle="TableStyleMedium2" defaultPivotStyle="PivotStyleLight16"/>
  <colors>
    <mruColors>
      <color rgb="FFFF5050"/>
      <color rgb="FFFAE8AF"/>
      <color rgb="FFFFFFCC"/>
      <color rgb="FF00246B"/>
      <color rgb="FF1F497D"/>
      <color rgb="FF00FFFF"/>
      <color rgb="FFC5D9F1"/>
      <color rgb="FF005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152400</xdr:rowOff>
    </xdr:from>
    <xdr:to>
      <xdr:col>2</xdr:col>
      <xdr:colOff>1094994</xdr:colOff>
      <xdr:row>2</xdr:row>
      <xdr:rowOff>273050</xdr:rowOff>
    </xdr:to>
    <xdr:pic>
      <xdr:nvPicPr>
        <xdr:cNvPr id="3" name="Grafik 2" descr="Ein Bild, das Text, Schrift, Screenshot, Visitenkarte enthält.&#10;&#10;KI-generierte Inhalte können fehlerhaft sein.">
          <a:extLst>
            <a:ext uri="{FF2B5EF4-FFF2-40B4-BE49-F238E27FC236}">
              <a16:creationId xmlns:a16="http://schemas.microsoft.com/office/drawing/2014/main" id="{32BC1C8B-7D40-4F1C-B935-C7E7F4EEBF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28600"/>
          <a:ext cx="1453769"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xdr:colOff>
      <xdr:row>1</xdr:row>
      <xdr:rowOff>190500</xdr:rowOff>
    </xdr:from>
    <xdr:to>
      <xdr:col>1</xdr:col>
      <xdr:colOff>1519022</xdr:colOff>
      <xdr:row>2</xdr:row>
      <xdr:rowOff>205638</xdr:rowOff>
    </xdr:to>
    <xdr:pic>
      <xdr:nvPicPr>
        <xdr:cNvPr id="3" name="Grafik 2">
          <a:extLst>
            <a:ext uri="{FF2B5EF4-FFF2-40B4-BE49-F238E27FC236}">
              <a16:creationId xmlns:a16="http://schemas.microsoft.com/office/drawing/2014/main" id="{D5C89BA7-FFE8-4DAB-85AC-CA2F4A4A6C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320" y="266700"/>
          <a:ext cx="1488542" cy="4189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45720</xdr:colOff>
      <xdr:row>1</xdr:row>
      <xdr:rowOff>213360</xdr:rowOff>
    </xdr:from>
    <xdr:to>
      <xdr:col>1</xdr:col>
      <xdr:colOff>1534262</xdr:colOff>
      <xdr:row>2</xdr:row>
      <xdr:rowOff>228498</xdr:rowOff>
    </xdr:to>
    <xdr:pic>
      <xdr:nvPicPr>
        <xdr:cNvPr id="6" name="Grafik 5">
          <a:extLst>
            <a:ext uri="{FF2B5EF4-FFF2-40B4-BE49-F238E27FC236}">
              <a16:creationId xmlns:a16="http://schemas.microsoft.com/office/drawing/2014/main" id="{F5A8C96E-B2C4-4A6B-B150-EDAB27926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 y="289560"/>
          <a:ext cx="1488542" cy="4189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54104</xdr:colOff>
      <xdr:row>1</xdr:row>
      <xdr:rowOff>205842</xdr:rowOff>
    </xdr:from>
    <xdr:to>
      <xdr:col>2</xdr:col>
      <xdr:colOff>353926</xdr:colOff>
      <xdr:row>2</xdr:row>
      <xdr:rowOff>220980</xdr:rowOff>
    </xdr:to>
    <xdr:pic>
      <xdr:nvPicPr>
        <xdr:cNvPr id="3" name="Grafik 2">
          <a:extLst>
            <a:ext uri="{FF2B5EF4-FFF2-40B4-BE49-F238E27FC236}">
              <a16:creationId xmlns:a16="http://schemas.microsoft.com/office/drawing/2014/main" id="{873847C5-4B34-15D7-93C5-C460D38BB6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304" y="335382"/>
          <a:ext cx="1488542" cy="4189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portal.tmk.de/kunden/fraunhofer/11705/Interne%20Projektdateien/Leistungsverzeichnis_Cisco_1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LV_Bestandssicherung Inland"/>
      <sheetName val="LV_Bestandssicherung Ausland"/>
      <sheetName val="LV_Beschaffung Inland"/>
      <sheetName val="LV_Beschaffung Ausland"/>
      <sheetName val="InvestPlan"/>
      <sheetName val="Angebotssummen Gesamt"/>
    </sheetNames>
    <sheetDataSet>
      <sheetData sheetId="0">
        <row r="25">
          <cell r="F25" t="str">
            <v>Auftragnehmer GmbH &amp; Co. KG</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a:themeElements>
    <a:clrScheme name="TMK-Thomas Mack Kommunikation GmbH">
      <a:dk1>
        <a:srgbClr val="3B3838"/>
      </a:dk1>
      <a:lt1>
        <a:srgbClr val="FFFFFF"/>
      </a:lt1>
      <a:dk2>
        <a:srgbClr val="00246B"/>
      </a:dk2>
      <a:lt2>
        <a:srgbClr val="DBE0E6"/>
      </a:lt2>
      <a:accent1>
        <a:srgbClr val="00519E"/>
      </a:accent1>
      <a:accent2>
        <a:srgbClr val="507BBB"/>
      </a:accent2>
      <a:accent3>
        <a:srgbClr val="76A0C9"/>
      </a:accent3>
      <a:accent4>
        <a:srgbClr val="7FBC61"/>
      </a:accent4>
      <a:accent5>
        <a:srgbClr val="F1C23D"/>
      </a:accent5>
      <a:accent6>
        <a:srgbClr val="BC5635"/>
      </a:accent6>
      <a:hlink>
        <a:srgbClr val="00519E"/>
      </a:hlink>
      <a:folHlink>
        <a:srgbClr val="00519E"/>
      </a:folHlink>
    </a:clrScheme>
    <a:fontScheme name="Segoe UI">
      <a:majorFont>
        <a:latin typeface="Segoe UI"/>
        <a:ea typeface=""/>
        <a:cs typeface=""/>
      </a:majorFont>
      <a:minorFont>
        <a:latin typeface="Segoe UI "/>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98168889431442"/>
    <outlinePr summaryBelow="0" summaryRight="0"/>
    <pageSetUpPr autoPageBreaks="0"/>
  </sheetPr>
  <dimension ref="B1:AG50"/>
  <sheetViews>
    <sheetView showGridLines="0" zoomScaleNormal="100" zoomScaleSheetLayoutView="100" workbookViewId="0">
      <pane ySplit="5" topLeftCell="A6" activePane="bottomLeft" state="frozen"/>
      <selection activeCell="E33" sqref="E33"/>
      <selection pane="bottomLeft" activeCell="Q11" sqref="Q11"/>
    </sheetView>
  </sheetViews>
  <sheetFormatPr baseColWidth="10" defaultColWidth="11.25" defaultRowHeight="11.25" outlineLevelRow="1" outlineLevelCol="1"/>
  <cols>
    <col min="1" max="1" width="1.75" style="57" customWidth="1"/>
    <col min="2" max="2" width="5.625" style="65" customWidth="1"/>
    <col min="3" max="3" width="15.625" style="57" customWidth="1"/>
    <col min="4" max="4" width="50.625" style="66" customWidth="1"/>
    <col min="5" max="7" width="26.625" style="57" customWidth="1" outlineLevel="1"/>
    <col min="8" max="8" width="26.625" style="150" customWidth="1" outlineLevel="1"/>
    <col min="9" max="9" width="0.75" style="7" customWidth="1"/>
    <col min="10" max="10" width="13.125" style="151" customWidth="1"/>
    <col min="11" max="12" width="0.75" style="57" customWidth="1"/>
    <col min="13" max="13" width="8.75" style="67" customWidth="1"/>
    <col min="14" max="14" width="1.625" style="57" customWidth="1"/>
    <col min="15" max="15" width="7.25" style="68" customWidth="1"/>
    <col min="16" max="16" width="36.75" style="69" customWidth="1"/>
    <col min="17" max="17" width="11.25" style="70" customWidth="1"/>
    <col min="18" max="18" width="0.75" style="57" customWidth="1"/>
    <col min="19" max="19" width="7.25" style="68" customWidth="1"/>
    <col min="20" max="20" width="36.75" style="69" customWidth="1"/>
    <col min="21" max="21" width="11.25" style="70" customWidth="1"/>
    <col min="22" max="22" width="0.75" style="57" customWidth="1"/>
    <col min="23" max="23" width="7.25" style="68" customWidth="1"/>
    <col min="24" max="24" width="36.75" style="69" customWidth="1"/>
    <col min="25" max="25" width="11.25" style="70" customWidth="1"/>
    <col min="26" max="26" width="0.75" style="57" customWidth="1"/>
    <col min="27" max="27" width="7.25" style="68" customWidth="1"/>
    <col min="28" max="28" width="36.75" style="69" customWidth="1"/>
    <col min="29" max="29" width="11.25" style="70" customWidth="1"/>
    <col min="30" max="30" width="0.75" style="57" customWidth="1"/>
    <col min="31" max="31" width="7.25" style="68" customWidth="1"/>
    <col min="32" max="32" width="36.75" style="69" customWidth="1"/>
    <col min="33" max="33" width="11.25" style="70" customWidth="1"/>
    <col min="34" max="34" width="2.75" style="57" customWidth="1"/>
    <col min="35" max="16384" width="11.25" style="57"/>
  </cols>
  <sheetData>
    <row r="1" spans="2:33" ht="6" customHeight="1">
      <c r="H1" s="57"/>
      <c r="J1" s="58"/>
    </row>
    <row r="2" spans="2:33" s="75" customFormat="1" ht="32.25" customHeight="1">
      <c r="B2" s="71"/>
      <c r="C2" s="71"/>
      <c r="D2" s="4" t="s">
        <v>0</v>
      </c>
      <c r="E2" s="157" t="s">
        <v>13</v>
      </c>
      <c r="F2" s="157"/>
      <c r="G2" s="157"/>
      <c r="H2" s="157"/>
      <c r="I2" s="72"/>
      <c r="J2" s="158"/>
      <c r="K2" s="73"/>
      <c r="L2" s="73"/>
      <c r="M2" s="74"/>
      <c r="O2" s="76"/>
      <c r="P2" s="77"/>
      <c r="Q2" s="78"/>
      <c r="S2" s="76"/>
      <c r="T2" s="77"/>
      <c r="U2" s="78"/>
      <c r="W2" s="76"/>
      <c r="X2" s="77"/>
      <c r="Y2" s="78"/>
      <c r="AA2" s="76"/>
      <c r="AB2" s="77"/>
      <c r="AC2" s="78"/>
      <c r="AE2" s="76"/>
      <c r="AF2" s="77"/>
      <c r="AG2" s="78"/>
    </row>
    <row r="3" spans="2:33" s="75" customFormat="1" ht="32.25" customHeight="1">
      <c r="B3" s="71"/>
      <c r="C3" s="71"/>
      <c r="D3" s="3" t="s">
        <v>14</v>
      </c>
      <c r="E3" s="157"/>
      <c r="F3" s="157"/>
      <c r="G3" s="157"/>
      <c r="H3" s="157"/>
      <c r="I3" s="72"/>
      <c r="J3" s="158"/>
      <c r="K3" s="73"/>
      <c r="L3" s="73"/>
      <c r="M3" s="74"/>
      <c r="O3" s="159" t="e">
        <f>#REF!</f>
        <v>#REF!</v>
      </c>
      <c r="P3" s="160"/>
      <c r="Q3" s="160"/>
      <c r="S3" s="159" t="e">
        <f>#REF!</f>
        <v>#REF!</v>
      </c>
      <c r="T3" s="160"/>
      <c r="U3" s="160"/>
      <c r="W3" s="159" t="e">
        <f>#REF!</f>
        <v>#REF!</v>
      </c>
      <c r="X3" s="160"/>
      <c r="Y3" s="160"/>
      <c r="AA3" s="159" t="e">
        <f>#REF!</f>
        <v>#REF!</v>
      </c>
      <c r="AB3" s="160"/>
      <c r="AC3" s="160"/>
      <c r="AE3" s="159" t="e">
        <f>#REF!</f>
        <v>#REF!</v>
      </c>
      <c r="AF3" s="160"/>
      <c r="AG3" s="160"/>
    </row>
    <row r="4" spans="2:33" s="1" customFormat="1" ht="6" customHeight="1">
      <c r="B4" s="79"/>
      <c r="D4" s="80"/>
      <c r="E4" s="80"/>
      <c r="F4" s="80"/>
      <c r="G4" s="80"/>
      <c r="H4" s="80"/>
      <c r="I4" s="20"/>
      <c r="J4" s="81"/>
      <c r="K4" s="2"/>
      <c r="L4" s="2"/>
      <c r="M4" s="82"/>
      <c r="O4" s="83"/>
      <c r="P4" s="84"/>
      <c r="Q4" s="85" t="e">
        <f>O3</f>
        <v>#REF!</v>
      </c>
      <c r="S4" s="83"/>
      <c r="T4" s="84"/>
      <c r="U4" s="85" t="e">
        <f>S3</f>
        <v>#REF!</v>
      </c>
      <c r="W4" s="83"/>
      <c r="X4" s="84"/>
      <c r="Y4" s="85" t="e">
        <f>W3</f>
        <v>#REF!</v>
      </c>
      <c r="AA4" s="83"/>
      <c r="AB4" s="84"/>
      <c r="AC4" s="85" t="e">
        <f>AA3</f>
        <v>#REF!</v>
      </c>
      <c r="AE4" s="83"/>
      <c r="AF4" s="84"/>
      <c r="AG4" s="85" t="e">
        <f>AE3</f>
        <v>#REF!</v>
      </c>
    </row>
    <row r="5" spans="2:33" s="86" customFormat="1" ht="38.25">
      <c r="B5" s="22" t="s">
        <v>10</v>
      </c>
      <c r="C5" s="22" t="s">
        <v>15</v>
      </c>
      <c r="D5" s="22" t="s">
        <v>12</v>
      </c>
      <c r="E5" s="22" t="s">
        <v>16</v>
      </c>
      <c r="F5" s="22" t="s">
        <v>17</v>
      </c>
      <c r="G5" s="22" t="s">
        <v>18</v>
      </c>
      <c r="H5" s="22" t="s">
        <v>19</v>
      </c>
      <c r="I5" s="18"/>
      <c r="J5" s="22" t="s">
        <v>20</v>
      </c>
      <c r="M5" s="22" t="s">
        <v>21</v>
      </c>
      <c r="O5" s="22" t="s">
        <v>22</v>
      </c>
      <c r="P5" s="87" t="s">
        <v>23</v>
      </c>
      <c r="Q5" s="22" t="s">
        <v>24</v>
      </c>
      <c r="S5" s="22" t="s">
        <v>22</v>
      </c>
      <c r="T5" s="87" t="s">
        <v>23</v>
      </c>
      <c r="U5" s="22" t="s">
        <v>24</v>
      </c>
      <c r="W5" s="22" t="s">
        <v>22</v>
      </c>
      <c r="X5" s="87" t="s">
        <v>23</v>
      </c>
      <c r="Y5" s="22" t="s">
        <v>24</v>
      </c>
      <c r="AA5" s="22" t="s">
        <v>22</v>
      </c>
      <c r="AB5" s="87" t="s">
        <v>23</v>
      </c>
      <c r="AC5" s="22" t="s">
        <v>24</v>
      </c>
      <c r="AE5" s="22" t="s">
        <v>22</v>
      </c>
      <c r="AF5" s="87" t="s">
        <v>23</v>
      </c>
      <c r="AG5" s="22" t="s">
        <v>24</v>
      </c>
    </row>
    <row r="6" spans="2:33" s="61" customFormat="1" ht="5.0999999999999996" customHeight="1">
      <c r="B6" s="88"/>
      <c r="C6" s="59"/>
      <c r="D6" s="89"/>
      <c r="E6" s="59"/>
      <c r="F6" s="59"/>
      <c r="G6" s="59"/>
      <c r="H6" s="90"/>
      <c r="I6" s="8"/>
      <c r="J6" s="91"/>
      <c r="M6" s="60"/>
      <c r="O6" s="92"/>
      <c r="P6" s="93"/>
      <c r="Q6" s="94"/>
      <c r="S6" s="92"/>
      <c r="T6" s="93"/>
      <c r="U6" s="94"/>
      <c r="W6" s="92"/>
      <c r="X6" s="93"/>
      <c r="Y6" s="94"/>
      <c r="AA6" s="92"/>
      <c r="AB6" s="93"/>
      <c r="AC6" s="94"/>
      <c r="AE6" s="92"/>
      <c r="AF6" s="93"/>
      <c r="AG6" s="94"/>
    </row>
    <row r="7" spans="2:33" s="62" customFormat="1" ht="5.0999999999999996" customHeight="1">
      <c r="B7" s="95"/>
      <c r="C7" s="63"/>
      <c r="D7" s="96"/>
      <c r="E7" s="63"/>
      <c r="F7" s="63"/>
      <c r="G7" s="63"/>
      <c r="H7" s="97"/>
      <c r="I7" s="9"/>
      <c r="J7" s="16"/>
      <c r="K7" s="98"/>
      <c r="L7" s="98"/>
      <c r="M7" s="10"/>
      <c r="O7" s="99"/>
      <c r="P7" s="100"/>
      <c r="Q7" s="14"/>
      <c r="S7" s="99"/>
      <c r="T7" s="100"/>
      <c r="U7" s="14"/>
      <c r="W7" s="99"/>
      <c r="X7" s="100"/>
      <c r="Y7" s="14"/>
      <c r="AA7" s="99"/>
      <c r="AB7" s="100"/>
      <c r="AC7" s="14"/>
      <c r="AE7" s="99"/>
      <c r="AF7" s="100"/>
      <c r="AG7" s="14"/>
    </row>
    <row r="8" spans="2:33" s="108" customFormat="1" ht="17.25">
      <c r="B8" s="101" t="s">
        <v>1</v>
      </c>
      <c r="C8" s="102"/>
      <c r="D8" s="103"/>
      <c r="E8" s="102"/>
      <c r="F8" s="102"/>
      <c r="G8" s="102"/>
      <c r="H8" s="104"/>
      <c r="I8" s="19"/>
      <c r="J8" s="105">
        <f>J10</f>
        <v>1</v>
      </c>
      <c r="K8" s="106"/>
      <c r="L8" s="106"/>
      <c r="M8" s="107">
        <f>M10</f>
        <v>1</v>
      </c>
      <c r="O8" s="109"/>
      <c r="P8" s="110"/>
      <c r="Q8" s="111">
        <f>Q10</f>
        <v>0</v>
      </c>
      <c r="R8" s="112"/>
      <c r="S8" s="109"/>
      <c r="T8" s="110"/>
      <c r="U8" s="111">
        <f>U10</f>
        <v>0</v>
      </c>
      <c r="V8" s="112"/>
      <c r="W8" s="109"/>
      <c r="X8" s="110"/>
      <c r="Y8" s="111">
        <f>Y10</f>
        <v>0</v>
      </c>
      <c r="Z8" s="112"/>
      <c r="AA8" s="109"/>
      <c r="AB8" s="110"/>
      <c r="AC8" s="111">
        <f>AC10</f>
        <v>0</v>
      </c>
      <c r="AD8" s="112"/>
      <c r="AE8" s="109"/>
      <c r="AF8" s="110"/>
      <c r="AG8" s="111">
        <f>AG10</f>
        <v>0</v>
      </c>
    </row>
    <row r="9" spans="2:33" s="117" customFormat="1" ht="6" customHeight="1">
      <c r="B9" s="113"/>
      <c r="C9" s="114"/>
      <c r="D9" s="115"/>
      <c r="E9" s="114"/>
      <c r="F9" s="114"/>
      <c r="G9" s="114"/>
      <c r="H9" s="116"/>
      <c r="I9" s="9"/>
      <c r="J9" s="17"/>
      <c r="K9" s="98"/>
      <c r="L9" s="98"/>
      <c r="M9" s="11"/>
      <c r="O9" s="99"/>
      <c r="P9" s="100"/>
      <c r="Q9" s="15"/>
      <c r="S9" s="99"/>
      <c r="T9" s="100"/>
      <c r="U9" s="15"/>
      <c r="W9" s="99"/>
      <c r="X9" s="100"/>
      <c r="Y9" s="15"/>
      <c r="AA9" s="99"/>
      <c r="AB9" s="100"/>
      <c r="AC9" s="15"/>
      <c r="AE9" s="99"/>
      <c r="AF9" s="100"/>
      <c r="AG9" s="15"/>
    </row>
    <row r="10" spans="2:33" s="129" customFormat="1" ht="15">
      <c r="B10" s="118" t="s">
        <v>25</v>
      </c>
      <c r="C10" s="119"/>
      <c r="D10" s="120"/>
      <c r="E10" s="121"/>
      <c r="F10" s="121"/>
      <c r="G10" s="121"/>
      <c r="H10" s="122"/>
      <c r="I10" s="21"/>
      <c r="J10" s="123">
        <f>SUM(J11:J36)</f>
        <v>1</v>
      </c>
      <c r="K10" s="124"/>
      <c r="L10" s="124"/>
      <c r="M10" s="125">
        <v>1</v>
      </c>
      <c r="N10" s="124"/>
      <c r="O10" s="126"/>
      <c r="P10" s="127"/>
      <c r="Q10" s="128">
        <f>SUM(Q15:Q36)</f>
        <v>0</v>
      </c>
      <c r="R10" s="124"/>
      <c r="S10" s="126"/>
      <c r="T10" s="127"/>
      <c r="U10" s="128">
        <f>SUM(U15:U36)</f>
        <v>0</v>
      </c>
      <c r="V10" s="124"/>
      <c r="W10" s="126"/>
      <c r="X10" s="127"/>
      <c r="Y10" s="128">
        <f>SUM(Y15:Y36)</f>
        <v>0</v>
      </c>
      <c r="Z10" s="124"/>
      <c r="AA10" s="126"/>
      <c r="AB10" s="127"/>
      <c r="AC10" s="128">
        <f>SUM(AC15:AC36)</f>
        <v>0</v>
      </c>
      <c r="AD10" s="124"/>
      <c r="AE10" s="126"/>
      <c r="AF10" s="127"/>
      <c r="AG10" s="128">
        <f>SUM(AG15:AG36)</f>
        <v>0</v>
      </c>
    </row>
    <row r="11" spans="2:33" s="61" customFormat="1" ht="12.75">
      <c r="B11" s="130" t="s">
        <v>26</v>
      </c>
      <c r="C11" s="131" t="s">
        <v>27</v>
      </c>
      <c r="D11" s="132"/>
      <c r="E11" s="133"/>
      <c r="F11" s="133"/>
      <c r="G11" s="133"/>
      <c r="H11" s="133"/>
      <c r="I11" s="12"/>
      <c r="J11" s="13">
        <f>$M$10*(M11/SUM($M$11:$M$36))</f>
        <v>0.23529411764705882</v>
      </c>
      <c r="K11" s="134"/>
      <c r="L11" s="134"/>
      <c r="M11" s="135">
        <v>8</v>
      </c>
      <c r="N11" s="6"/>
      <c r="O11" s="136">
        <v>0</v>
      </c>
      <c r="P11" s="137"/>
      <c r="Q11" s="13">
        <f>$M11/SUM($M$15:$M$36)*$M$10/6*O11</f>
        <v>0</v>
      </c>
      <c r="R11" s="6"/>
      <c r="S11" s="136">
        <v>0</v>
      </c>
      <c r="T11" s="137"/>
      <c r="U11" s="13">
        <f>$M11/SUM($M$15:$M$36)*$M$10/6*S11</f>
        <v>0</v>
      </c>
      <c r="V11" s="6"/>
      <c r="W11" s="136">
        <v>0</v>
      </c>
      <c r="X11" s="137"/>
      <c r="Y11" s="13">
        <f>$M11/SUM($M$15:$M$36)*$M$10/6*W11</f>
        <v>0</v>
      </c>
      <c r="Z11" s="6"/>
      <c r="AA11" s="136">
        <v>0</v>
      </c>
      <c r="AB11" s="137"/>
      <c r="AC11" s="13">
        <f>$M11/SUM($M$15:$M$36)*$M$10/6*AA11</f>
        <v>0</v>
      </c>
      <c r="AD11" s="6"/>
      <c r="AE11" s="136">
        <v>0</v>
      </c>
      <c r="AF11" s="137"/>
      <c r="AG11" s="13">
        <f>$M11/SUM($M$15:$M$36)*$M$10/6*AE11</f>
        <v>0</v>
      </c>
    </row>
    <row r="12" spans="2:33" s="61" customFormat="1" ht="259.5" customHeight="1" outlineLevel="1">
      <c r="B12" s="138"/>
      <c r="C12" s="139"/>
      <c r="D12" s="140" t="s">
        <v>28</v>
      </c>
      <c r="E12" s="141" t="s">
        <v>29</v>
      </c>
      <c r="F12" s="141" t="s">
        <v>30</v>
      </c>
      <c r="G12" s="141" t="s">
        <v>31</v>
      </c>
      <c r="H12" s="141" t="s">
        <v>32</v>
      </c>
      <c r="I12" s="12"/>
      <c r="J12" s="23"/>
      <c r="K12" s="134"/>
      <c r="L12" s="134"/>
      <c r="M12" s="142"/>
      <c r="N12" s="6"/>
      <c r="O12" s="143"/>
      <c r="P12" s="144"/>
      <c r="Q12" s="23"/>
      <c r="R12" s="6"/>
      <c r="S12" s="143"/>
      <c r="T12" s="144"/>
      <c r="U12" s="23"/>
      <c r="V12" s="6"/>
      <c r="W12" s="143"/>
      <c r="X12" s="144"/>
      <c r="Y12" s="23"/>
      <c r="Z12" s="6"/>
      <c r="AA12" s="143"/>
      <c r="AB12" s="144"/>
      <c r="AC12" s="23"/>
      <c r="AD12" s="6"/>
      <c r="AE12" s="143"/>
      <c r="AF12" s="144"/>
      <c r="AG12" s="23"/>
    </row>
    <row r="13" spans="2:33" s="61" customFormat="1" ht="12.75">
      <c r="B13" s="130" t="s">
        <v>33</v>
      </c>
      <c r="C13" s="131" t="s">
        <v>34</v>
      </c>
      <c r="D13" s="132"/>
      <c r="E13" s="133"/>
      <c r="F13" s="133"/>
      <c r="G13" s="133"/>
      <c r="H13" s="133"/>
      <c r="I13" s="12"/>
      <c r="J13" s="13">
        <f>$M$10*(M13/SUM($M$11:$M$36))</f>
        <v>0.20588235294117646</v>
      </c>
      <c r="K13" s="134"/>
      <c r="L13" s="134"/>
      <c r="M13" s="135">
        <v>7</v>
      </c>
      <c r="N13" s="6"/>
      <c r="O13" s="136">
        <v>0</v>
      </c>
      <c r="P13" s="137"/>
      <c r="Q13" s="13">
        <f>$M13/SUM($M$15:$M$36)*$M$10/6*O13</f>
        <v>0</v>
      </c>
      <c r="R13" s="6"/>
      <c r="S13" s="136">
        <v>0</v>
      </c>
      <c r="T13" s="137"/>
      <c r="U13" s="13">
        <f>$M13/SUM($M$15:$M$36)*$M$10/6*S13</f>
        <v>0</v>
      </c>
      <c r="V13" s="6"/>
      <c r="W13" s="136">
        <v>0</v>
      </c>
      <c r="X13" s="137"/>
      <c r="Y13" s="13">
        <f>$M13/SUM($M$15:$M$36)*$M$10/6*W13</f>
        <v>0</v>
      </c>
      <c r="Z13" s="6"/>
      <c r="AA13" s="136">
        <v>0</v>
      </c>
      <c r="AB13" s="137"/>
      <c r="AC13" s="13">
        <f>$M13/SUM($M$15:$M$36)*$M$10/6*AA13</f>
        <v>0</v>
      </c>
      <c r="AD13" s="6"/>
      <c r="AE13" s="136">
        <v>0</v>
      </c>
      <c r="AF13" s="137"/>
      <c r="AG13" s="13">
        <f>$M13/SUM($M$15:$M$36)*$M$10/6*AE13</f>
        <v>0</v>
      </c>
    </row>
    <row r="14" spans="2:33" s="61" customFormat="1" ht="38.25" outlineLevel="1">
      <c r="B14" s="138"/>
      <c r="C14" s="139"/>
      <c r="D14" s="140" t="s">
        <v>35</v>
      </c>
      <c r="E14" s="141" t="s">
        <v>36</v>
      </c>
      <c r="F14" s="141" t="s">
        <v>37</v>
      </c>
      <c r="G14" s="141" t="s">
        <v>38</v>
      </c>
      <c r="H14" s="141" t="s">
        <v>39</v>
      </c>
      <c r="I14" s="12"/>
      <c r="J14" s="13"/>
      <c r="K14" s="134"/>
      <c r="L14" s="134"/>
      <c r="M14" s="142"/>
      <c r="N14" s="6"/>
      <c r="O14" s="143"/>
      <c r="P14" s="144"/>
      <c r="Q14" s="23"/>
      <c r="R14" s="6"/>
      <c r="S14" s="143"/>
      <c r="T14" s="144"/>
      <c r="U14" s="23"/>
      <c r="V14" s="6"/>
      <c r="W14" s="143"/>
      <c r="X14" s="144"/>
      <c r="Y14" s="23"/>
      <c r="Z14" s="6"/>
      <c r="AA14" s="143"/>
      <c r="AB14" s="144"/>
      <c r="AC14" s="23"/>
      <c r="AD14" s="6"/>
      <c r="AE14" s="143"/>
      <c r="AF14" s="144"/>
      <c r="AG14" s="23"/>
    </row>
    <row r="15" spans="2:33" s="61" customFormat="1" ht="12.75">
      <c r="B15" s="130" t="s">
        <v>40</v>
      </c>
      <c r="C15" s="131" t="s">
        <v>41</v>
      </c>
      <c r="D15" s="132"/>
      <c r="E15" s="145"/>
      <c r="F15" s="145"/>
      <c r="G15" s="145"/>
      <c r="H15" s="145"/>
      <c r="I15" s="12"/>
      <c r="J15" s="13">
        <f>$M$10*(M15/SUM($M$11:$M$36))</f>
        <v>5.8823529411764705E-2</v>
      </c>
      <c r="K15" s="134"/>
      <c r="L15" s="134"/>
      <c r="M15" s="135">
        <v>2</v>
      </c>
      <c r="N15" s="6"/>
      <c r="O15" s="136">
        <v>0</v>
      </c>
      <c r="P15" s="137"/>
      <c r="Q15" s="13">
        <f>$M15/SUM($M$15:$M$36)*$M$10/6*O15</f>
        <v>0</v>
      </c>
      <c r="R15" s="6"/>
      <c r="S15" s="136">
        <v>0</v>
      </c>
      <c r="T15" s="137"/>
      <c r="U15" s="13">
        <f>$M15/SUM($M$15:$M$36)*$M$10/6*S15</f>
        <v>0</v>
      </c>
      <c r="V15" s="6"/>
      <c r="W15" s="136">
        <v>0</v>
      </c>
      <c r="X15" s="137"/>
      <c r="Y15" s="13">
        <f>$M15/SUM($M$15:$M$36)*$M$10/6*W15</f>
        <v>0</v>
      </c>
      <c r="Z15" s="6"/>
      <c r="AA15" s="136">
        <v>0</v>
      </c>
      <c r="AB15" s="137"/>
      <c r="AC15" s="13">
        <f>$M15/SUM($M$15:$M$36)*$M$10/6*AA15</f>
        <v>0</v>
      </c>
      <c r="AD15" s="6"/>
      <c r="AE15" s="136">
        <v>0</v>
      </c>
      <c r="AF15" s="137"/>
      <c r="AG15" s="13">
        <f>$M15/SUM($M$15:$M$36)*$M$10/6*AE15</f>
        <v>0</v>
      </c>
    </row>
    <row r="16" spans="2:33" s="61" customFormat="1" ht="127.5" outlineLevel="1">
      <c r="B16" s="138"/>
      <c r="C16" s="139"/>
      <c r="D16" s="140" t="s">
        <v>42</v>
      </c>
      <c r="E16" s="146" t="s">
        <v>43</v>
      </c>
      <c r="F16" s="146" t="s">
        <v>44</v>
      </c>
      <c r="G16" s="146" t="s">
        <v>45</v>
      </c>
      <c r="H16" s="146" t="s">
        <v>46</v>
      </c>
      <c r="I16" s="12"/>
      <c r="J16" s="23"/>
      <c r="K16" s="134"/>
      <c r="L16" s="134"/>
      <c r="M16" s="142"/>
      <c r="N16" s="6"/>
      <c r="O16" s="143"/>
      <c r="P16" s="144"/>
      <c r="Q16" s="23"/>
      <c r="R16" s="6"/>
      <c r="S16" s="143"/>
      <c r="T16" s="144"/>
      <c r="U16" s="23"/>
      <c r="V16" s="6"/>
      <c r="W16" s="143"/>
      <c r="X16" s="144"/>
      <c r="Y16" s="23"/>
      <c r="Z16" s="6"/>
      <c r="AA16" s="143"/>
      <c r="AB16" s="144"/>
      <c r="AC16" s="23"/>
      <c r="AD16" s="6"/>
      <c r="AE16" s="143"/>
      <c r="AF16" s="144"/>
      <c r="AG16" s="23"/>
    </row>
    <row r="17" spans="2:33" s="61" customFormat="1" ht="12.75">
      <c r="B17" s="130" t="s">
        <v>47</v>
      </c>
      <c r="C17" s="131" t="s">
        <v>48</v>
      </c>
      <c r="D17" s="132"/>
      <c r="E17" s="133"/>
      <c r="F17" s="133"/>
      <c r="G17" s="133"/>
      <c r="H17" s="133"/>
      <c r="I17" s="12"/>
      <c r="J17" s="13">
        <f>$M$10*(M17/SUM($M$11:$M$36))</f>
        <v>8.8235294117647065E-2</v>
      </c>
      <c r="K17" s="134"/>
      <c r="L17" s="134"/>
      <c r="M17" s="135">
        <v>3</v>
      </c>
      <c r="N17" s="6"/>
      <c r="O17" s="136">
        <v>0</v>
      </c>
      <c r="P17" s="137"/>
      <c r="Q17" s="13">
        <f>$M17/SUM($M$15:$M$36)*$M$10/6*O17</f>
        <v>0</v>
      </c>
      <c r="R17" s="6"/>
      <c r="S17" s="136">
        <v>0</v>
      </c>
      <c r="T17" s="137"/>
      <c r="U17" s="13">
        <f>$M17/SUM($M$15:$M$36)*$M$10/6*S17</f>
        <v>0</v>
      </c>
      <c r="V17" s="6"/>
      <c r="W17" s="136">
        <v>0</v>
      </c>
      <c r="X17" s="137"/>
      <c r="Y17" s="13">
        <f>$M17/SUM($M$15:$M$36)*$M$10/6*W17</f>
        <v>0</v>
      </c>
      <c r="Z17" s="6"/>
      <c r="AA17" s="136">
        <v>0</v>
      </c>
      <c r="AB17" s="137"/>
      <c r="AC17" s="13">
        <f>$M17/SUM($M$15:$M$36)*$M$10/6*AA17</f>
        <v>0</v>
      </c>
      <c r="AD17" s="6"/>
      <c r="AE17" s="136">
        <v>0</v>
      </c>
      <c r="AF17" s="137"/>
      <c r="AG17" s="13">
        <f>$M17/SUM($M$15:$M$36)*$M$10/6*AE17</f>
        <v>0</v>
      </c>
    </row>
    <row r="18" spans="2:33" s="61" customFormat="1" ht="63.75" outlineLevel="1">
      <c r="B18" s="138"/>
      <c r="C18" s="147"/>
      <c r="D18" s="140" t="s">
        <v>49</v>
      </c>
      <c r="E18" s="141" t="s">
        <v>50</v>
      </c>
      <c r="F18" s="141" t="s">
        <v>51</v>
      </c>
      <c r="G18" s="141" t="s">
        <v>52</v>
      </c>
      <c r="H18" s="141" t="s">
        <v>53</v>
      </c>
      <c r="I18" s="12"/>
      <c r="J18" s="23"/>
      <c r="K18" s="134"/>
      <c r="L18" s="134"/>
      <c r="M18" s="142"/>
      <c r="N18" s="6"/>
      <c r="O18" s="143"/>
      <c r="P18" s="144"/>
      <c r="Q18" s="23"/>
      <c r="R18" s="6"/>
      <c r="S18" s="143"/>
      <c r="T18" s="144"/>
      <c r="U18" s="23"/>
      <c r="V18" s="6"/>
      <c r="W18" s="143"/>
      <c r="X18" s="144"/>
      <c r="Y18" s="23"/>
      <c r="Z18" s="6"/>
      <c r="AA18" s="143"/>
      <c r="AB18" s="144"/>
      <c r="AC18" s="23"/>
      <c r="AD18" s="6"/>
      <c r="AE18" s="143"/>
      <c r="AF18" s="144"/>
      <c r="AG18" s="23"/>
    </row>
    <row r="19" spans="2:33" s="61" customFormat="1" ht="12.75">
      <c r="B19" s="130" t="s">
        <v>54</v>
      </c>
      <c r="C19" s="131" t="s">
        <v>55</v>
      </c>
      <c r="D19" s="132"/>
      <c r="E19" s="133"/>
      <c r="F19" s="133"/>
      <c r="G19" s="133"/>
      <c r="H19" s="133"/>
      <c r="I19" s="12"/>
      <c r="J19" s="13">
        <f>$M$10*(M19/SUM($M$11:$M$36))</f>
        <v>2.9411764705882353E-2</v>
      </c>
      <c r="K19" s="134"/>
      <c r="L19" s="134"/>
      <c r="M19" s="135">
        <v>1</v>
      </c>
      <c r="N19" s="6"/>
      <c r="O19" s="136">
        <v>0</v>
      </c>
      <c r="P19" s="137"/>
      <c r="Q19" s="13">
        <f>$M19/SUM($M$15:$M$36)*$M$10/6*O19</f>
        <v>0</v>
      </c>
      <c r="R19" s="6"/>
      <c r="S19" s="136">
        <v>0</v>
      </c>
      <c r="T19" s="137"/>
      <c r="U19" s="13">
        <f>$M19/SUM($M$15:$M$36)*$M$10/6*S19</f>
        <v>0</v>
      </c>
      <c r="V19" s="6"/>
      <c r="W19" s="136">
        <v>0</v>
      </c>
      <c r="X19" s="137"/>
      <c r="Y19" s="13">
        <f>$M19/SUM($M$15:$M$36)*$M$10/6*W19</f>
        <v>0</v>
      </c>
      <c r="Z19" s="6"/>
      <c r="AA19" s="136">
        <v>0</v>
      </c>
      <c r="AB19" s="137"/>
      <c r="AC19" s="13">
        <f>$M19/SUM($M$15:$M$36)*$M$10/6*AA19</f>
        <v>0</v>
      </c>
      <c r="AD19" s="6"/>
      <c r="AE19" s="136">
        <v>0</v>
      </c>
      <c r="AF19" s="137"/>
      <c r="AG19" s="13">
        <f>$M19/SUM($M$15:$M$36)*$M$10/6*AE19</f>
        <v>0</v>
      </c>
    </row>
    <row r="20" spans="2:33" s="61" customFormat="1" ht="165.75" outlineLevel="1">
      <c r="B20" s="138"/>
      <c r="C20" s="139"/>
      <c r="D20" s="140" t="s">
        <v>56</v>
      </c>
      <c r="E20" s="141" t="s">
        <v>57</v>
      </c>
      <c r="F20" s="141" t="s">
        <v>44</v>
      </c>
      <c r="G20" s="141" t="s">
        <v>45</v>
      </c>
      <c r="H20" s="141" t="s">
        <v>46</v>
      </c>
      <c r="I20" s="12"/>
      <c r="J20" s="23"/>
      <c r="K20" s="134"/>
      <c r="L20" s="134"/>
      <c r="M20" s="142"/>
      <c r="N20" s="6"/>
      <c r="O20" s="143"/>
      <c r="P20" s="144"/>
      <c r="Q20" s="23"/>
      <c r="R20" s="6"/>
      <c r="S20" s="143"/>
      <c r="T20" s="144"/>
      <c r="U20" s="23"/>
      <c r="V20" s="6"/>
      <c r="W20" s="143"/>
      <c r="X20" s="144"/>
      <c r="Y20" s="23"/>
      <c r="Z20" s="6"/>
      <c r="AA20" s="143"/>
      <c r="AB20" s="144"/>
      <c r="AC20" s="23"/>
      <c r="AD20" s="6"/>
      <c r="AE20" s="143"/>
      <c r="AF20" s="144"/>
      <c r="AG20" s="23"/>
    </row>
    <row r="21" spans="2:33" s="61" customFormat="1" ht="12.75">
      <c r="B21" s="130" t="s">
        <v>58</v>
      </c>
      <c r="C21" s="131" t="s">
        <v>59</v>
      </c>
      <c r="D21" s="132"/>
      <c r="E21" s="133"/>
      <c r="F21" s="133"/>
      <c r="G21" s="133"/>
      <c r="H21" s="133"/>
      <c r="I21" s="12"/>
      <c r="J21" s="13">
        <f>$M$10*(M21/SUM($M$11:$M$36))</f>
        <v>2.9411764705882353E-2</v>
      </c>
      <c r="K21" s="134"/>
      <c r="L21" s="134"/>
      <c r="M21" s="135">
        <v>1</v>
      </c>
      <c r="N21" s="6"/>
      <c r="O21" s="136">
        <v>0</v>
      </c>
      <c r="P21" s="137"/>
      <c r="Q21" s="13">
        <f>$M21/SUM($M$15:$M$36)*$M$10/6*O21</f>
        <v>0</v>
      </c>
      <c r="R21" s="6"/>
      <c r="S21" s="136">
        <v>0</v>
      </c>
      <c r="T21" s="137"/>
      <c r="U21" s="13">
        <f>$M21/SUM($M$15:$M$36)*$M$10/6*S21</f>
        <v>0</v>
      </c>
      <c r="V21" s="6"/>
      <c r="W21" s="136">
        <v>0</v>
      </c>
      <c r="X21" s="137"/>
      <c r="Y21" s="13">
        <f>$M21/SUM($M$15:$M$36)*$M$10/6*W21</f>
        <v>0</v>
      </c>
      <c r="Z21" s="6"/>
      <c r="AA21" s="136">
        <v>0</v>
      </c>
      <c r="AB21" s="137"/>
      <c r="AC21" s="13">
        <f>$M21/SUM($M$15:$M$36)*$M$10/6*AA21</f>
        <v>0</v>
      </c>
      <c r="AD21" s="6"/>
      <c r="AE21" s="136">
        <v>0</v>
      </c>
      <c r="AF21" s="137"/>
      <c r="AG21" s="13">
        <f>$M21/SUM($M$15:$M$36)*$M$10/6*AE21</f>
        <v>0</v>
      </c>
    </row>
    <row r="22" spans="2:33" s="61" customFormat="1" ht="63.75" outlineLevel="1">
      <c r="B22" s="138"/>
      <c r="C22" s="139"/>
      <c r="D22" s="140" t="s">
        <v>60</v>
      </c>
      <c r="E22" s="141" t="s">
        <v>50</v>
      </c>
      <c r="F22" s="141" t="s">
        <v>51</v>
      </c>
      <c r="G22" s="141" t="s">
        <v>52</v>
      </c>
      <c r="H22" s="141" t="s">
        <v>53</v>
      </c>
      <c r="I22" s="12"/>
      <c r="J22" s="23"/>
      <c r="K22" s="134"/>
      <c r="L22" s="134"/>
      <c r="M22" s="142"/>
      <c r="N22" s="6"/>
      <c r="O22" s="143"/>
      <c r="P22" s="144"/>
      <c r="Q22" s="23"/>
      <c r="R22" s="6"/>
      <c r="S22" s="143"/>
      <c r="T22" s="144"/>
      <c r="U22" s="23"/>
      <c r="V22" s="6"/>
      <c r="W22" s="143"/>
      <c r="X22" s="144"/>
      <c r="Y22" s="23"/>
      <c r="Z22" s="6"/>
      <c r="AA22" s="143"/>
      <c r="AB22" s="144"/>
      <c r="AC22" s="23"/>
      <c r="AD22" s="6"/>
      <c r="AE22" s="143"/>
      <c r="AF22" s="144"/>
      <c r="AG22" s="23"/>
    </row>
    <row r="23" spans="2:33" s="61" customFormat="1" ht="12.75">
      <c r="B23" s="130" t="s">
        <v>61</v>
      </c>
      <c r="C23" s="131" t="s">
        <v>62</v>
      </c>
      <c r="D23" s="132"/>
      <c r="E23" s="133"/>
      <c r="F23" s="133"/>
      <c r="G23" s="133"/>
      <c r="H23" s="133"/>
      <c r="I23" s="12"/>
      <c r="J23" s="13">
        <f>$M$10*(M23/SUM($M$11:$M$36))</f>
        <v>2.9411764705882353E-2</v>
      </c>
      <c r="K23" s="134"/>
      <c r="L23" s="134"/>
      <c r="M23" s="135">
        <v>1</v>
      </c>
      <c r="N23" s="6"/>
      <c r="O23" s="136">
        <v>0</v>
      </c>
      <c r="P23" s="137"/>
      <c r="Q23" s="13">
        <f>$M23/SUM($M$15:$M$36)*$M$10/6*O23</f>
        <v>0</v>
      </c>
      <c r="R23" s="6"/>
      <c r="S23" s="136">
        <v>0</v>
      </c>
      <c r="T23" s="137"/>
      <c r="U23" s="13">
        <f>$M23/SUM($M$15:$M$36)*$M$10/6*S23</f>
        <v>0</v>
      </c>
      <c r="V23" s="6"/>
      <c r="W23" s="136">
        <v>0</v>
      </c>
      <c r="X23" s="137"/>
      <c r="Y23" s="13">
        <f>$M23/SUM($M$15:$M$36)*$M$10/6*W23</f>
        <v>0</v>
      </c>
      <c r="Z23" s="6"/>
      <c r="AA23" s="136">
        <v>0</v>
      </c>
      <c r="AB23" s="137"/>
      <c r="AC23" s="13">
        <f>$M23/SUM($M$15:$M$36)*$M$10/6*AA23</f>
        <v>0</v>
      </c>
      <c r="AD23" s="6"/>
      <c r="AE23" s="136">
        <v>0</v>
      </c>
      <c r="AF23" s="137"/>
      <c r="AG23" s="13">
        <f>$M23/SUM($M$15:$M$36)*$M$10/6*AE23</f>
        <v>0</v>
      </c>
    </row>
    <row r="24" spans="2:33" s="61" customFormat="1" ht="78.95" customHeight="1" outlineLevel="1">
      <c r="B24" s="138"/>
      <c r="C24" s="139"/>
      <c r="D24" s="140" t="s">
        <v>63</v>
      </c>
      <c r="E24" s="141" t="s">
        <v>64</v>
      </c>
      <c r="F24" s="141" t="s">
        <v>65</v>
      </c>
      <c r="G24" s="141" t="s">
        <v>66</v>
      </c>
      <c r="H24" s="141" t="s">
        <v>67</v>
      </c>
      <c r="I24" s="12"/>
      <c r="J24" s="23"/>
      <c r="K24" s="134"/>
      <c r="L24" s="134"/>
      <c r="M24" s="142"/>
      <c r="N24" s="6"/>
      <c r="O24" s="143"/>
      <c r="P24" s="144"/>
      <c r="Q24" s="23"/>
      <c r="R24" s="6"/>
      <c r="S24" s="143"/>
      <c r="T24" s="144"/>
      <c r="U24" s="23"/>
      <c r="V24" s="6"/>
      <c r="W24" s="143"/>
      <c r="X24" s="144"/>
      <c r="Y24" s="23"/>
      <c r="Z24" s="6"/>
      <c r="AA24" s="143"/>
      <c r="AB24" s="144"/>
      <c r="AC24" s="23"/>
      <c r="AD24" s="6"/>
      <c r="AE24" s="143"/>
      <c r="AF24" s="144"/>
      <c r="AG24" s="23"/>
    </row>
    <row r="25" spans="2:33" s="61" customFormat="1" ht="12.75">
      <c r="B25" s="130" t="s">
        <v>68</v>
      </c>
      <c r="C25" s="131" t="s">
        <v>69</v>
      </c>
      <c r="D25" s="132"/>
      <c r="E25" s="133"/>
      <c r="F25" s="133"/>
      <c r="G25" s="133"/>
      <c r="H25" s="133"/>
      <c r="I25" s="12"/>
      <c r="J25" s="13">
        <f>$M$10*(M25/SUM($M$11:$M$36))</f>
        <v>2.9411764705882353E-2</v>
      </c>
      <c r="K25" s="134"/>
      <c r="L25" s="134"/>
      <c r="M25" s="135">
        <v>1</v>
      </c>
      <c r="N25" s="6"/>
      <c r="O25" s="136">
        <v>0</v>
      </c>
      <c r="P25" s="137"/>
      <c r="Q25" s="13">
        <f>$M25/SUM($M$15:$M$36)*$M$10/6*O25</f>
        <v>0</v>
      </c>
      <c r="R25" s="6"/>
      <c r="S25" s="136">
        <v>0</v>
      </c>
      <c r="T25" s="137"/>
      <c r="U25" s="13">
        <f>$M25/SUM($M$15:$M$36)*$M$10/6*S25</f>
        <v>0</v>
      </c>
      <c r="V25" s="6"/>
      <c r="W25" s="136">
        <v>0</v>
      </c>
      <c r="X25" s="137"/>
      <c r="Y25" s="13">
        <f>$M25/SUM($M$15:$M$36)*$M$10/6*W25</f>
        <v>0</v>
      </c>
      <c r="Z25" s="6"/>
      <c r="AA25" s="136">
        <v>0</v>
      </c>
      <c r="AB25" s="137"/>
      <c r="AC25" s="13">
        <f>$M25/SUM($M$15:$M$36)*$M$10/6*AA25</f>
        <v>0</v>
      </c>
      <c r="AD25" s="6"/>
      <c r="AE25" s="136">
        <v>0</v>
      </c>
      <c r="AF25" s="137"/>
      <c r="AG25" s="13">
        <f>$M25/SUM($M$15:$M$36)*$M$10/6*AE25</f>
        <v>0</v>
      </c>
    </row>
    <row r="26" spans="2:33" s="61" customFormat="1" ht="69.95" customHeight="1" outlineLevel="1">
      <c r="B26" s="138"/>
      <c r="C26" s="139"/>
      <c r="D26" s="140" t="s">
        <v>70</v>
      </c>
      <c r="E26" s="141" t="s">
        <v>64</v>
      </c>
      <c r="F26" s="141" t="s">
        <v>65</v>
      </c>
      <c r="G26" s="141" t="s">
        <v>66</v>
      </c>
      <c r="H26" s="141" t="s">
        <v>67</v>
      </c>
      <c r="I26" s="12"/>
      <c r="J26" s="23"/>
      <c r="K26" s="134"/>
      <c r="L26" s="134"/>
      <c r="M26" s="142"/>
      <c r="N26" s="6"/>
      <c r="O26" s="143"/>
      <c r="P26" s="144"/>
      <c r="Q26" s="23"/>
      <c r="R26" s="6"/>
      <c r="S26" s="143"/>
      <c r="T26" s="144"/>
      <c r="U26" s="23"/>
      <c r="V26" s="6"/>
      <c r="W26" s="143"/>
      <c r="X26" s="144"/>
      <c r="Y26" s="23"/>
      <c r="Z26" s="6"/>
      <c r="AA26" s="143"/>
      <c r="AB26" s="144"/>
      <c r="AC26" s="23"/>
      <c r="AD26" s="6"/>
      <c r="AE26" s="143"/>
      <c r="AF26" s="144"/>
      <c r="AG26" s="23"/>
    </row>
    <row r="27" spans="2:33" s="61" customFormat="1" ht="12.75">
      <c r="B27" s="130" t="s">
        <v>71</v>
      </c>
      <c r="C27" s="131" t="s">
        <v>72</v>
      </c>
      <c r="D27" s="132"/>
      <c r="E27" s="133"/>
      <c r="F27" s="133"/>
      <c r="G27" s="133"/>
      <c r="H27" s="133"/>
      <c r="I27" s="12"/>
      <c r="J27" s="13">
        <f>$M$10*(M27/SUM($M$11:$M$36))</f>
        <v>2.9411764705882353E-2</v>
      </c>
      <c r="K27" s="134"/>
      <c r="L27" s="134"/>
      <c r="M27" s="135">
        <v>1</v>
      </c>
      <c r="N27" s="6"/>
      <c r="O27" s="136">
        <v>0</v>
      </c>
      <c r="P27" s="137"/>
      <c r="Q27" s="13">
        <f>$M27/SUM($M$15:$M$36)*$M$10/6*O27</f>
        <v>0</v>
      </c>
      <c r="R27" s="6"/>
      <c r="S27" s="136">
        <v>0</v>
      </c>
      <c r="T27" s="137"/>
      <c r="U27" s="13">
        <f>$M27/SUM($M$15:$M$36)*$M$10/6*S27</f>
        <v>0</v>
      </c>
      <c r="V27" s="6"/>
      <c r="W27" s="136">
        <v>0</v>
      </c>
      <c r="X27" s="137"/>
      <c r="Y27" s="13">
        <f>$M27/SUM($M$15:$M$36)*$M$10/6*W27</f>
        <v>0</v>
      </c>
      <c r="Z27" s="6"/>
      <c r="AA27" s="136">
        <v>0</v>
      </c>
      <c r="AB27" s="137"/>
      <c r="AC27" s="13">
        <f>$M27/SUM($M$15:$M$36)*$M$10/6*AA27</f>
        <v>0</v>
      </c>
      <c r="AD27" s="6"/>
      <c r="AE27" s="136">
        <v>0</v>
      </c>
      <c r="AF27" s="137"/>
      <c r="AG27" s="13">
        <f>$M27/SUM($M$15:$M$36)*$M$10/6*AE27</f>
        <v>0</v>
      </c>
    </row>
    <row r="28" spans="2:33" s="61" customFormat="1" ht="71.45" customHeight="1" outlineLevel="1">
      <c r="B28" s="138"/>
      <c r="C28" s="139"/>
      <c r="D28" s="140" t="s">
        <v>73</v>
      </c>
      <c r="E28" s="146" t="s">
        <v>64</v>
      </c>
      <c r="F28" s="146" t="s">
        <v>65</v>
      </c>
      <c r="G28" s="146" t="s">
        <v>66</v>
      </c>
      <c r="H28" s="146" t="s">
        <v>67</v>
      </c>
      <c r="I28" s="31"/>
      <c r="J28" s="23"/>
      <c r="K28" s="134"/>
      <c r="L28" s="134"/>
      <c r="M28" s="142"/>
      <c r="N28" s="6"/>
      <c r="O28" s="143"/>
      <c r="P28" s="144"/>
      <c r="Q28" s="23"/>
      <c r="R28" s="6"/>
      <c r="S28" s="143"/>
      <c r="T28" s="144"/>
      <c r="U28" s="23"/>
      <c r="V28" s="6"/>
      <c r="W28" s="143"/>
      <c r="X28" s="144"/>
      <c r="Y28" s="23"/>
      <c r="Z28" s="6"/>
      <c r="AA28" s="143"/>
      <c r="AB28" s="144"/>
      <c r="AC28" s="23"/>
      <c r="AD28" s="6"/>
      <c r="AE28" s="143"/>
      <c r="AF28" s="144"/>
      <c r="AG28" s="23"/>
    </row>
    <row r="29" spans="2:33" s="61" customFormat="1" ht="12.75">
      <c r="B29" s="130" t="s">
        <v>74</v>
      </c>
      <c r="C29" s="131" t="s">
        <v>75</v>
      </c>
      <c r="D29" s="148"/>
      <c r="E29" s="133"/>
      <c r="F29" s="133"/>
      <c r="G29" s="133"/>
      <c r="H29" s="133"/>
      <c r="I29" s="12"/>
      <c r="J29" s="13">
        <f>$M$10*(M29/SUM($M$11:$M$36))</f>
        <v>2.9411764705882353E-2</v>
      </c>
      <c r="K29" s="134"/>
      <c r="L29" s="134"/>
      <c r="M29" s="135">
        <v>1</v>
      </c>
      <c r="N29" s="6"/>
      <c r="O29" s="136">
        <v>0</v>
      </c>
      <c r="P29" s="137"/>
      <c r="Q29" s="13">
        <f>$M29/SUM($M$15:$M$36)*$M$10/6*O29</f>
        <v>0</v>
      </c>
      <c r="R29" s="6"/>
      <c r="S29" s="136">
        <v>0</v>
      </c>
      <c r="T29" s="137"/>
      <c r="U29" s="13">
        <f>$M29/SUM($M$15:$M$36)*$M$10/6*S29</f>
        <v>0</v>
      </c>
      <c r="V29" s="6"/>
      <c r="W29" s="136">
        <v>0</v>
      </c>
      <c r="X29" s="137"/>
      <c r="Y29" s="13">
        <f>$M29/SUM($M$15:$M$36)*$M$10/6*W29</f>
        <v>0</v>
      </c>
      <c r="Z29" s="6"/>
      <c r="AA29" s="136">
        <v>0</v>
      </c>
      <c r="AB29" s="137"/>
      <c r="AC29" s="13">
        <f>$M29/SUM($M$15:$M$36)*$M$10/6*AA29</f>
        <v>0</v>
      </c>
      <c r="AD29" s="6"/>
      <c r="AE29" s="136">
        <v>0</v>
      </c>
      <c r="AF29" s="137"/>
      <c r="AG29" s="13">
        <f>$M29/SUM($M$15:$M$36)*$M$10/6*AE29</f>
        <v>0</v>
      </c>
    </row>
    <row r="30" spans="2:33" s="61" customFormat="1" ht="71.099999999999994" customHeight="1" outlineLevel="1">
      <c r="B30" s="138"/>
      <c r="C30" s="139"/>
      <c r="D30" s="140" t="s">
        <v>76</v>
      </c>
      <c r="E30" s="141" t="s">
        <v>50</v>
      </c>
      <c r="F30" s="141" t="s">
        <v>51</v>
      </c>
      <c r="G30" s="141" t="s">
        <v>52</v>
      </c>
      <c r="H30" s="141" t="s">
        <v>53</v>
      </c>
      <c r="I30" s="12"/>
      <c r="J30" s="23"/>
      <c r="K30" s="134"/>
      <c r="L30" s="134"/>
      <c r="M30" s="142"/>
      <c r="N30" s="6"/>
      <c r="O30" s="143"/>
      <c r="P30" s="144"/>
      <c r="Q30" s="23"/>
      <c r="R30" s="6"/>
      <c r="S30" s="143"/>
      <c r="T30" s="144"/>
      <c r="U30" s="23"/>
      <c r="V30" s="6"/>
      <c r="W30" s="143"/>
      <c r="X30" s="144"/>
      <c r="Y30" s="23"/>
      <c r="Z30" s="6"/>
      <c r="AA30" s="143"/>
      <c r="AB30" s="144"/>
      <c r="AC30" s="23"/>
      <c r="AD30" s="6"/>
      <c r="AE30" s="143"/>
      <c r="AF30" s="144"/>
      <c r="AG30" s="23"/>
    </row>
    <row r="31" spans="2:33" s="61" customFormat="1" ht="12.75">
      <c r="B31" s="130" t="s">
        <v>77</v>
      </c>
      <c r="C31" s="131" t="s">
        <v>78</v>
      </c>
      <c r="D31" s="132"/>
      <c r="E31" s="133"/>
      <c r="F31" s="133"/>
      <c r="G31" s="133"/>
      <c r="H31" s="133"/>
      <c r="I31" s="12"/>
      <c r="J31" s="13">
        <f>$M$10*(M31/SUM($M$11:$M$36))</f>
        <v>2.9411764705882353E-2</v>
      </c>
      <c r="K31" s="134"/>
      <c r="L31" s="134"/>
      <c r="M31" s="135">
        <v>1</v>
      </c>
      <c r="N31" s="6"/>
      <c r="O31" s="136">
        <v>0</v>
      </c>
      <c r="P31" s="137"/>
      <c r="Q31" s="13">
        <f>$M31/SUM($M$15:$M$36)*$M$10/6*O31</f>
        <v>0</v>
      </c>
      <c r="R31" s="6"/>
      <c r="S31" s="136">
        <v>0</v>
      </c>
      <c r="T31" s="137"/>
      <c r="U31" s="13">
        <f>$M31/SUM($M$15:$M$36)*$M$10/6*S31</f>
        <v>0</v>
      </c>
      <c r="V31" s="6"/>
      <c r="W31" s="136">
        <v>0</v>
      </c>
      <c r="X31" s="137"/>
      <c r="Y31" s="13">
        <f>$M31/SUM($M$15:$M$36)*$M$10/6*W31</f>
        <v>0</v>
      </c>
      <c r="Z31" s="6"/>
      <c r="AA31" s="136">
        <v>0</v>
      </c>
      <c r="AB31" s="137"/>
      <c r="AC31" s="13">
        <f>$M31/SUM($M$15:$M$36)*$M$10/6*AA31</f>
        <v>0</v>
      </c>
      <c r="AD31" s="6"/>
      <c r="AE31" s="136">
        <v>0</v>
      </c>
      <c r="AF31" s="137"/>
      <c r="AG31" s="13">
        <f>$M31/SUM($M$15:$M$36)*$M$10/6*AE31</f>
        <v>0</v>
      </c>
    </row>
    <row r="32" spans="2:33" s="61" customFormat="1" ht="56.45" customHeight="1" outlineLevel="1">
      <c r="B32" s="138"/>
      <c r="C32" s="139"/>
      <c r="D32" s="140" t="s">
        <v>79</v>
      </c>
      <c r="E32" s="146" t="s">
        <v>80</v>
      </c>
      <c r="F32" s="146"/>
      <c r="G32" s="146"/>
      <c r="H32" s="146" t="s">
        <v>81</v>
      </c>
      <c r="I32" s="12"/>
      <c r="J32" s="23"/>
      <c r="K32" s="134"/>
      <c r="L32" s="134"/>
      <c r="M32" s="142"/>
      <c r="N32" s="6"/>
      <c r="O32" s="143"/>
      <c r="P32" s="144"/>
      <c r="Q32" s="23"/>
      <c r="R32" s="6"/>
      <c r="S32" s="143"/>
      <c r="T32" s="144"/>
      <c r="U32" s="23"/>
      <c r="V32" s="6"/>
      <c r="W32" s="143"/>
      <c r="X32" s="144"/>
      <c r="Y32" s="23"/>
      <c r="Z32" s="6"/>
      <c r="AA32" s="143"/>
      <c r="AB32" s="144"/>
      <c r="AC32" s="23"/>
      <c r="AD32" s="6"/>
      <c r="AE32" s="143"/>
      <c r="AF32" s="144"/>
      <c r="AG32" s="23"/>
    </row>
    <row r="33" spans="2:33" s="61" customFormat="1" ht="12.75">
      <c r="B33" s="130" t="s">
        <v>82</v>
      </c>
      <c r="C33" s="131" t="s">
        <v>83</v>
      </c>
      <c r="D33" s="132"/>
      <c r="E33" s="133"/>
      <c r="F33" s="133"/>
      <c r="G33" s="133"/>
      <c r="H33" s="133"/>
      <c r="I33" s="12"/>
      <c r="J33" s="13">
        <f>$M$10*(M33/SUM($M$11:$M$36))</f>
        <v>2.9411764705882353E-2</v>
      </c>
      <c r="K33" s="134"/>
      <c r="L33" s="134"/>
      <c r="M33" s="135">
        <v>1</v>
      </c>
      <c r="N33" s="6"/>
      <c r="O33" s="136">
        <v>0</v>
      </c>
      <c r="P33" s="137"/>
      <c r="Q33" s="13">
        <f>$M33/SUM($M$15:$M$36)*$M$10/6*O33</f>
        <v>0</v>
      </c>
      <c r="R33" s="6"/>
      <c r="S33" s="136">
        <v>0</v>
      </c>
      <c r="T33" s="137"/>
      <c r="U33" s="13">
        <f>$M33/SUM($M$15:$M$36)*$M$10/6*S33</f>
        <v>0</v>
      </c>
      <c r="V33" s="6"/>
      <c r="W33" s="136">
        <v>0</v>
      </c>
      <c r="X33" s="137"/>
      <c r="Y33" s="13">
        <f>$M33/SUM($M$15:$M$36)*$M$10/6*W33</f>
        <v>0</v>
      </c>
      <c r="Z33" s="6"/>
      <c r="AA33" s="136">
        <v>0</v>
      </c>
      <c r="AB33" s="137"/>
      <c r="AC33" s="13">
        <f>$M33/SUM($M$15:$M$36)*$M$10/6*AA33</f>
        <v>0</v>
      </c>
      <c r="AD33" s="6"/>
      <c r="AE33" s="136">
        <v>0</v>
      </c>
      <c r="AF33" s="137"/>
      <c r="AG33" s="13">
        <f>$M33/SUM($M$15:$M$36)*$M$10/6*AE33</f>
        <v>0</v>
      </c>
    </row>
    <row r="34" spans="2:33" s="61" customFormat="1" ht="89.25" outlineLevel="1">
      <c r="B34" s="138"/>
      <c r="C34" s="139"/>
      <c r="D34" s="149" t="s">
        <v>84</v>
      </c>
      <c r="E34" s="146" t="s">
        <v>85</v>
      </c>
      <c r="F34" s="146" t="s">
        <v>86</v>
      </c>
      <c r="G34" s="146" t="s">
        <v>87</v>
      </c>
      <c r="H34" s="146" t="s">
        <v>88</v>
      </c>
      <c r="I34" s="12"/>
      <c r="J34" s="23"/>
      <c r="K34" s="134"/>
      <c r="L34" s="134"/>
      <c r="M34" s="142"/>
      <c r="N34" s="6"/>
      <c r="O34" s="143"/>
      <c r="P34" s="144"/>
      <c r="Q34" s="23"/>
      <c r="R34" s="6"/>
      <c r="S34" s="143"/>
      <c r="T34" s="144"/>
      <c r="U34" s="23"/>
      <c r="V34" s="6"/>
      <c r="W34" s="143"/>
      <c r="X34" s="144"/>
      <c r="Y34" s="23"/>
      <c r="Z34" s="6"/>
      <c r="AA34" s="143"/>
      <c r="AB34" s="144"/>
      <c r="AC34" s="23"/>
      <c r="AD34" s="6"/>
      <c r="AE34" s="143"/>
      <c r="AF34" s="144"/>
      <c r="AG34" s="23"/>
    </row>
    <row r="35" spans="2:33" s="61" customFormat="1" ht="12.75">
      <c r="B35" s="130" t="s">
        <v>89</v>
      </c>
      <c r="C35" s="131" t="s">
        <v>90</v>
      </c>
      <c r="D35" s="132"/>
      <c r="E35" s="133"/>
      <c r="F35" s="133"/>
      <c r="G35" s="133"/>
      <c r="H35" s="133"/>
      <c r="I35" s="12"/>
      <c r="J35" s="13">
        <f>$M$10*(M35/SUM($M$11:$M$36))</f>
        <v>0.17647058823529413</v>
      </c>
      <c r="K35" s="134"/>
      <c r="L35" s="134"/>
      <c r="M35" s="135">
        <v>6</v>
      </c>
      <c r="N35" s="6"/>
      <c r="O35" s="136">
        <v>0</v>
      </c>
      <c r="P35" s="137"/>
      <c r="Q35" s="13">
        <f>$M35/SUM($M$15:$M$36)*$M$10/6*O35</f>
        <v>0</v>
      </c>
      <c r="R35" s="6"/>
      <c r="S35" s="136">
        <v>0</v>
      </c>
      <c r="T35" s="137"/>
      <c r="U35" s="13">
        <f>$M35/SUM($M$15:$M$36)*$M$10/6*S35</f>
        <v>0</v>
      </c>
      <c r="V35" s="6"/>
      <c r="W35" s="136">
        <v>0</v>
      </c>
      <c r="X35" s="137"/>
      <c r="Y35" s="13">
        <f>$M35/SUM($M$15:$M$36)*$M$10/6*W35</f>
        <v>0</v>
      </c>
      <c r="Z35" s="6"/>
      <c r="AA35" s="136">
        <v>0</v>
      </c>
      <c r="AB35" s="137"/>
      <c r="AC35" s="13">
        <f>$M35/SUM($M$15:$M$36)*$M$10/6*AA35</f>
        <v>0</v>
      </c>
      <c r="AD35" s="6"/>
      <c r="AE35" s="136">
        <v>0</v>
      </c>
      <c r="AF35" s="137"/>
      <c r="AG35" s="13">
        <f>$M35/SUM($M$15:$M$36)*$M$10/6*AE35</f>
        <v>0</v>
      </c>
    </row>
    <row r="36" spans="2:33" s="61" customFormat="1" ht="153" outlineLevel="1">
      <c r="B36" s="138"/>
      <c r="C36" s="139"/>
      <c r="D36" s="140" t="s">
        <v>91</v>
      </c>
      <c r="E36" s="141" t="s">
        <v>57</v>
      </c>
      <c r="F36" s="141" t="s">
        <v>44</v>
      </c>
      <c r="G36" s="141" t="s">
        <v>45</v>
      </c>
      <c r="H36" s="141" t="s">
        <v>46</v>
      </c>
      <c r="I36" s="12"/>
      <c r="J36" s="23"/>
      <c r="K36" s="134"/>
      <c r="L36" s="134"/>
      <c r="M36" s="142"/>
      <c r="N36" s="6"/>
      <c r="O36" s="143"/>
      <c r="P36" s="144"/>
      <c r="Q36" s="23"/>
      <c r="R36" s="6"/>
      <c r="S36" s="143"/>
      <c r="T36" s="144"/>
      <c r="U36" s="23"/>
      <c r="V36" s="6"/>
      <c r="W36" s="143"/>
      <c r="X36" s="144"/>
      <c r="Y36" s="23"/>
      <c r="Z36" s="6"/>
      <c r="AA36" s="143"/>
      <c r="AB36" s="144"/>
      <c r="AC36" s="23"/>
      <c r="AD36" s="6"/>
      <c r="AE36" s="143"/>
      <c r="AF36" s="144"/>
      <c r="AG36" s="23"/>
    </row>
    <row r="37" spans="2:33" ht="15">
      <c r="D37" s="64"/>
    </row>
    <row r="38" spans="2:33" ht="15">
      <c r="B38" s="152"/>
      <c r="C38" s="64"/>
      <c r="D38" s="64"/>
    </row>
    <row r="39" spans="2:33" ht="15">
      <c r="C39" s="64"/>
      <c r="D39" s="64"/>
    </row>
    <row r="40" spans="2:33" ht="15">
      <c r="C40" s="64"/>
      <c r="D40" s="64"/>
    </row>
    <row r="41" spans="2:33" ht="15">
      <c r="C41" s="64"/>
      <c r="D41" s="64"/>
    </row>
    <row r="42" spans="2:33" ht="15">
      <c r="C42" s="64"/>
      <c r="D42" s="64"/>
    </row>
    <row r="43" spans="2:33" ht="15">
      <c r="C43" s="64"/>
      <c r="D43" s="64"/>
    </row>
    <row r="44" spans="2:33" ht="15">
      <c r="C44" s="64"/>
      <c r="D44" s="64"/>
    </row>
    <row r="45" spans="2:33" ht="15">
      <c r="C45" s="64"/>
      <c r="D45" s="64"/>
    </row>
    <row r="46" spans="2:33" ht="15">
      <c r="C46" s="64"/>
      <c r="D46" s="153"/>
    </row>
    <row r="47" spans="2:33" ht="15">
      <c r="C47" s="64"/>
      <c r="D47" s="153"/>
    </row>
    <row r="48" spans="2:33" ht="15">
      <c r="C48" s="64"/>
      <c r="D48" s="153"/>
    </row>
    <row r="49" spans="3:4" ht="15">
      <c r="C49" s="64"/>
      <c r="D49" s="153"/>
    </row>
    <row r="50" spans="3:4" ht="15">
      <c r="C50" s="32"/>
      <c r="D50" s="154"/>
    </row>
  </sheetData>
  <sheetProtection selectLockedCells="1"/>
  <mergeCells count="7">
    <mergeCell ref="E2:H3"/>
    <mergeCell ref="J2:J3"/>
    <mergeCell ref="AE3:AG3"/>
    <mergeCell ref="O3:Q3"/>
    <mergeCell ref="S3:U3"/>
    <mergeCell ref="W3:Y3"/>
    <mergeCell ref="AA3:AC3"/>
  </mergeCells>
  <dataValidations count="3">
    <dataValidation type="list" allowBlank="1" showInputMessage="1" showErrorMessage="1" sqref="S20 W20 AA20 AE20 AA18 O18 S18 W18 AE18 O20 S12 W12 AA12 AE12 O12" xr:uid="{00000000-0002-0000-0500-000000000000}">
      <formula1>"0,1,2,3,4,5,6,7,8,9,10"</formula1>
    </dataValidation>
    <dataValidation type="list" allowBlank="1" showInputMessage="1" showErrorMessage="1" sqref="O16 AA16 S16 W16 AE16 AE22 S36 W36 AA36 O36 AE36 S34 W34 AA34 O34 AE34 S32 W32 AA32 O32 AE32 W28 AA28 O28 AE28 S26 W26 AA26 O26 AE26 S24 W24 AA24 O24 AE24 S22 W22 AA22 O22 S28 W30 AA30 O30 AE30 S30 AE14 S14 W14 AA14 O14" xr:uid="{00000000-0002-0000-0500-000001000000}">
      <formula1>"0,1,3,5,7"</formula1>
    </dataValidation>
    <dataValidation type="list" allowBlank="1" showInputMessage="1" showErrorMessage="1" sqref="O15 AE13 O17 S15 S19 S21 W15 AA17 S17 AA15 AA29 AA19 AE15 W17 AE17 O33 O35 W33 W35 AE33 O31 S35 W31 AA35 AE31 O29 S33 W29 AA33 AE29 O25 S29 W27 AA27 AE25 O23 S27 W25 AA25 AE23 O21 S25 W21 AA23 AE21 O19 S23 W19 AA21 AE19 O27 S31 W23 AA31 AE27 O11 S11 W11 AA11 AE11 O13 S13 W13 AA13 AE35" xr:uid="{00000000-0002-0000-0500-000002000000}">
      <formula1>"0,2,4,6"</formula1>
    </dataValidation>
  </dataValidations>
  <pageMargins left="0.70866141732283472" right="0.70866141732283472" top="0.74803149606299213" bottom="0.74803149606299213" header="0.31496062992125984" footer="0.31496062992125984"/>
  <pageSetup paperSize="9" scale="40" orientation="landscape" horizontalDpi="4294967293" verticalDpi="4294967293" r:id="rId1"/>
  <headerFooter>
    <oddFooter>&amp;RSeite &amp;P von &amp;N</oddFooter>
  </headerFooter>
  <colBreaks count="4" manualBreakCount="4">
    <brk id="18" min="1" max="37" man="1"/>
    <brk id="22" min="1" max="37" man="1"/>
    <brk id="26" min="1" max="37" man="1"/>
    <brk id="30" min="1" max="37"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autoPageBreaks="0" fitToPage="1"/>
  </sheetPr>
  <dimension ref="B1:H30"/>
  <sheetViews>
    <sheetView showGridLines="0" tabSelected="1" zoomScaleNormal="100" workbookViewId="0">
      <selection activeCell="G36" sqref="G36"/>
    </sheetView>
  </sheetViews>
  <sheetFormatPr baseColWidth="10" defaultColWidth="11.25" defaultRowHeight="12.75"/>
  <cols>
    <col min="1" max="1" width="3.25" style="185" customWidth="1"/>
    <col min="2" max="2" width="20.625" style="185" customWidth="1"/>
    <col min="3" max="3" width="43.75" style="185" customWidth="1"/>
    <col min="4" max="4" width="12.5" style="185" customWidth="1"/>
    <col min="5" max="5" width="20.625" style="185" customWidth="1"/>
    <col min="6" max="6" width="11.25" style="185"/>
    <col min="7" max="7" width="11.75" style="185" bestFit="1" customWidth="1"/>
    <col min="8" max="8" width="12.75" style="185" bestFit="1" customWidth="1"/>
    <col min="9" max="16384" width="11.25" style="185"/>
  </cols>
  <sheetData>
    <row r="1" spans="2:8" s="183" customFormat="1" ht="6" customHeight="1"/>
    <row r="2" spans="2:8" ht="32.25" customHeight="1">
      <c r="B2" s="270"/>
      <c r="C2" s="191" t="s">
        <v>127</v>
      </c>
      <c r="D2" s="191"/>
      <c r="E2" s="271"/>
    </row>
    <row r="3" spans="2:8" ht="32.25" customHeight="1">
      <c r="B3" s="270"/>
      <c r="C3" s="272" t="s">
        <v>92</v>
      </c>
      <c r="D3" s="272"/>
      <c r="E3" s="271"/>
    </row>
    <row r="4" spans="2:8" s="183" customFormat="1" ht="5.25" customHeight="1">
      <c r="B4" s="273"/>
      <c r="C4" s="274"/>
      <c r="D4" s="274"/>
      <c r="E4" s="275"/>
    </row>
    <row r="5" spans="2:8" s="278" customFormat="1" ht="20.25">
      <c r="B5" s="276"/>
      <c r="C5" s="277"/>
      <c r="D5" s="277"/>
      <c r="E5" s="277"/>
    </row>
    <row r="6" spans="2:8" s="282" customFormat="1" ht="6" customHeight="1">
      <c r="B6" s="279"/>
      <c r="C6" s="280"/>
      <c r="D6" s="280"/>
      <c r="E6" s="281"/>
    </row>
    <row r="7" spans="2:8" s="282" customFormat="1" ht="17.100000000000001" customHeight="1">
      <c r="B7" s="283" t="s">
        <v>128</v>
      </c>
      <c r="C7" s="283"/>
      <c r="D7" s="284"/>
      <c r="E7" s="156" t="s">
        <v>93</v>
      </c>
    </row>
    <row r="8" spans="2:8" s="282" customFormat="1" ht="9.75" customHeight="1"/>
    <row r="9" spans="2:8" s="278" customFormat="1" ht="20.25">
      <c r="B9" s="276" t="s">
        <v>94</v>
      </c>
      <c r="C9" s="277"/>
      <c r="D9" s="277"/>
      <c r="E9" s="277"/>
    </row>
    <row r="10" spans="2:8" s="282" customFormat="1" ht="6" customHeight="1"/>
    <row r="11" spans="2:8" s="282" customFormat="1" ht="15">
      <c r="B11" s="285" t="s">
        <v>133</v>
      </c>
      <c r="C11" s="285"/>
      <c r="D11" s="285"/>
      <c r="E11" s="286" t="s">
        <v>95</v>
      </c>
    </row>
    <row r="12" spans="2:8" s="282" customFormat="1" ht="6" customHeight="1">
      <c r="B12" s="187"/>
      <c r="C12" s="187"/>
      <c r="D12" s="187"/>
      <c r="E12" s="187"/>
    </row>
    <row r="13" spans="2:8" s="200" customFormat="1" ht="17.100000000000001" customHeight="1">
      <c r="B13" s="287" t="s">
        <v>2</v>
      </c>
      <c r="C13" s="288"/>
      <c r="D13" s="289"/>
      <c r="E13" s="290">
        <f>Preisblatt!H8</f>
        <v>0</v>
      </c>
      <c r="G13" s="291"/>
      <c r="H13" s="291"/>
    </row>
    <row r="14" spans="2:8" s="282" customFormat="1" ht="15">
      <c r="B14" s="292"/>
      <c r="C14" s="293" t="s">
        <v>96</v>
      </c>
      <c r="D14" s="289"/>
      <c r="E14" s="294">
        <f>SUM(E9:E13)</f>
        <v>0</v>
      </c>
      <c r="G14" s="295"/>
      <c r="H14" s="295"/>
    </row>
    <row r="15" spans="2:8" s="282" customFormat="1" ht="5.0999999999999996" customHeight="1">
      <c r="B15" s="296"/>
      <c r="C15" s="297"/>
      <c r="D15" s="297"/>
    </row>
    <row r="16" spans="2:8" s="282" customFormat="1" ht="15">
      <c r="B16" s="285" t="s">
        <v>140</v>
      </c>
      <c r="C16" s="285"/>
      <c r="D16" s="285"/>
      <c r="E16" s="286" t="s">
        <v>95</v>
      </c>
    </row>
    <row r="17" spans="2:8" s="282" customFormat="1" ht="6" customHeight="1">
      <c r="B17" s="187"/>
      <c r="C17" s="187"/>
      <c r="D17" s="187"/>
      <c r="E17" s="187"/>
    </row>
    <row r="18" spans="2:8" s="200" customFormat="1" ht="17.100000000000001" customHeight="1">
      <c r="B18" s="287" t="s">
        <v>2</v>
      </c>
      <c r="C18" s="288"/>
      <c r="D18" s="289"/>
      <c r="E18" s="290">
        <f>Preisblatt!H12</f>
        <v>0</v>
      </c>
      <c r="G18" s="291"/>
      <c r="H18" s="291"/>
    </row>
    <row r="19" spans="2:8" s="282" customFormat="1" ht="15">
      <c r="B19" s="292"/>
      <c r="C19" s="293" t="s">
        <v>96</v>
      </c>
      <c r="D19" s="289"/>
      <c r="E19" s="294">
        <f>SUM(E18:E18)</f>
        <v>0</v>
      </c>
      <c r="G19" s="295"/>
      <c r="H19" s="295"/>
    </row>
    <row r="20" spans="2:8" s="282" customFormat="1" ht="5.0999999999999996" customHeight="1">
      <c r="B20" s="296"/>
      <c r="C20" s="297"/>
      <c r="D20" s="297"/>
    </row>
    <row r="21" spans="2:8" s="282" customFormat="1" ht="15">
      <c r="B21" s="285" t="s">
        <v>138</v>
      </c>
      <c r="C21" s="285"/>
      <c r="D21" s="285"/>
      <c r="E21" s="286" t="s">
        <v>95</v>
      </c>
    </row>
    <row r="22" spans="2:8" s="282" customFormat="1" ht="6" customHeight="1">
      <c r="B22" s="187"/>
      <c r="C22" s="187"/>
      <c r="D22" s="187"/>
      <c r="E22" s="187"/>
    </row>
    <row r="23" spans="2:8" s="200" customFormat="1" ht="17.100000000000001" customHeight="1">
      <c r="B23" s="287" t="s">
        <v>2</v>
      </c>
      <c r="C23" s="288"/>
      <c r="D23" s="289"/>
      <c r="E23" s="290">
        <f>Preisblatt!H21</f>
        <v>0</v>
      </c>
      <c r="G23" s="291"/>
      <c r="H23" s="291"/>
    </row>
    <row r="24" spans="2:8" s="282" customFormat="1" ht="15">
      <c r="B24" s="292"/>
      <c r="C24" s="293" t="s">
        <v>96</v>
      </c>
      <c r="D24" s="289"/>
      <c r="E24" s="294">
        <f>SUM(E23:E23)</f>
        <v>0</v>
      </c>
      <c r="G24" s="295"/>
      <c r="H24" s="295"/>
    </row>
    <row r="25" spans="2:8" s="282" customFormat="1" ht="5.0999999999999996" customHeight="1">
      <c r="B25" s="296"/>
      <c r="C25" s="297"/>
      <c r="D25" s="297"/>
    </row>
    <row r="26" spans="2:8" s="282" customFormat="1" ht="5.0999999999999996" customHeight="1">
      <c r="B26" s="296"/>
      <c r="C26" s="297"/>
      <c r="D26" s="297"/>
    </row>
    <row r="27" spans="2:8" s="282" customFormat="1" ht="15">
      <c r="B27" s="298" t="s">
        <v>97</v>
      </c>
      <c r="C27" s="299"/>
      <c r="D27" s="299"/>
      <c r="E27" s="300">
        <f>E19+E14+E23</f>
        <v>0</v>
      </c>
      <c r="H27" s="295"/>
    </row>
    <row r="28" spans="2:8" s="282" customFormat="1" ht="15">
      <c r="B28" s="298" t="s">
        <v>98</v>
      </c>
      <c r="C28" s="299"/>
      <c r="D28" s="299"/>
      <c r="E28" s="300">
        <f>E27*0.19</f>
        <v>0</v>
      </c>
      <c r="H28" s="295"/>
    </row>
    <row r="29" spans="2:8" s="282" customFormat="1" ht="15">
      <c r="B29" s="298" t="s">
        <v>99</v>
      </c>
      <c r="C29" s="299"/>
      <c r="D29" s="299"/>
      <c r="E29" s="300">
        <f>SUM(E27:E28)</f>
        <v>0</v>
      </c>
      <c r="H29" s="295"/>
    </row>
    <row r="30" spans="2:8" s="282" customFormat="1" ht="15.75">
      <c r="B30" s="301"/>
      <c r="C30" s="302"/>
      <c r="D30" s="302"/>
      <c r="E30" s="303"/>
      <c r="H30" s="295"/>
    </row>
  </sheetData>
  <sheetProtection algorithmName="SHA-512" hashValue="rhiy3/0BVGjJRabT0J34www9Oq+vFaDZ5UB9TsJQKtYL/N5a2ArA+41+T2nikAOiS5mFggTs+7+oX2cbJrv4rA==" saltValue="eRwC185p4C3fa5wy/8IKKg==" spinCount="100000" sheet="1" objects="1" scenarios="1"/>
  <mergeCells count="4">
    <mergeCell ref="B7:C7"/>
    <mergeCell ref="B13:C13"/>
    <mergeCell ref="B18:C18"/>
    <mergeCell ref="B23:C23"/>
  </mergeCells>
  <dataValidations count="1">
    <dataValidation allowBlank="1" showInputMessage="1" showErrorMessage="1" prompt="Aktivitätsdaten von Kundendaten für jedes Segment eingeben" sqref="B9:E9 B5:E5" xr:uid="{00000000-0002-0000-0600-000000000000}"/>
  </dataValidations>
  <pageMargins left="0.70866141732283472" right="0.70866141732283472" top="0.74803149606299213" bottom="0.74803149606299213" header="0.31496062992125984" footer="0.31496062992125984"/>
  <pageSetup paperSize="9" scale="82" orientation="portrait" horizontalDpi="4294967293" r:id="rId1"/>
  <headerFooter>
    <oddFooter>&amp;RSeite &amp;P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M34"/>
  <sheetViews>
    <sheetView showGridLines="0" zoomScaleNormal="100" workbookViewId="0">
      <selection activeCell="O28" sqref="O28"/>
    </sheetView>
  </sheetViews>
  <sheetFormatPr baseColWidth="10" defaultColWidth="11.25" defaultRowHeight="12.75"/>
  <cols>
    <col min="1" max="1" width="1.25" style="34" customWidth="1"/>
    <col min="2" max="2" width="20.625" style="34" customWidth="1"/>
    <col min="3" max="3" width="11.25" style="34"/>
    <col min="4" max="4" width="1.25" style="34" customWidth="1"/>
    <col min="5" max="5" width="16.25" style="34" customWidth="1"/>
    <col min="6" max="6" width="11.625" style="34" customWidth="1"/>
    <col min="7" max="16384" width="11.25" style="34"/>
  </cols>
  <sheetData>
    <row r="1" spans="1:13" ht="6" customHeight="1">
      <c r="A1" s="33"/>
      <c r="B1" s="33"/>
      <c r="C1" s="33"/>
      <c r="D1" s="33"/>
      <c r="E1" s="33"/>
      <c r="F1" s="33"/>
      <c r="G1" s="33"/>
      <c r="H1" s="33"/>
      <c r="I1" s="33"/>
      <c r="J1" s="33"/>
      <c r="K1" s="33"/>
      <c r="L1" s="33"/>
      <c r="M1" s="33"/>
    </row>
    <row r="2" spans="1:13" ht="32.25" customHeight="1">
      <c r="A2" s="33"/>
      <c r="B2" s="35"/>
      <c r="C2" s="4" t="str">
        <f>'Deckblatt Preise'!C2</f>
        <v>Managed Service Avaya Aura 2026</v>
      </c>
      <c r="D2" s="36"/>
      <c r="E2" s="37"/>
      <c r="F2" s="38"/>
      <c r="G2" s="38"/>
      <c r="H2" s="38"/>
      <c r="I2" s="38"/>
      <c r="J2" s="38"/>
      <c r="K2" s="38"/>
      <c r="L2" s="38"/>
      <c r="M2" s="38"/>
    </row>
    <row r="3" spans="1:13" ht="32.25" customHeight="1">
      <c r="A3" s="33"/>
      <c r="B3" s="35"/>
      <c r="C3" s="3" t="s">
        <v>100</v>
      </c>
      <c r="D3" s="36"/>
      <c r="E3" s="39"/>
      <c r="F3" s="38"/>
      <c r="G3" s="38"/>
      <c r="H3" s="38"/>
      <c r="I3" s="38"/>
      <c r="J3" s="38"/>
      <c r="K3" s="38"/>
      <c r="L3" s="38"/>
      <c r="M3" s="38"/>
    </row>
    <row r="4" spans="1:13" ht="6" customHeight="1">
      <c r="A4" s="33"/>
      <c r="B4" s="33"/>
      <c r="C4" s="33"/>
      <c r="D4" s="33"/>
      <c r="E4" s="33"/>
      <c r="F4" s="33"/>
      <c r="G4" s="33"/>
      <c r="H4" s="33"/>
      <c r="I4" s="33"/>
      <c r="J4" s="33"/>
      <c r="K4" s="33"/>
      <c r="L4" s="33"/>
      <c r="M4" s="33"/>
    </row>
    <row r="5" spans="1:13" s="44" customFormat="1" ht="17.25">
      <c r="A5" s="40"/>
      <c r="B5" s="5" t="s">
        <v>3</v>
      </c>
      <c r="C5" s="41"/>
      <c r="D5" s="41"/>
      <c r="E5" s="42"/>
      <c r="F5" s="43"/>
      <c r="G5" s="43"/>
      <c r="H5" s="43"/>
      <c r="I5" s="43"/>
      <c r="J5" s="43"/>
      <c r="K5" s="43"/>
      <c r="L5" s="43"/>
      <c r="M5" s="43"/>
    </row>
    <row r="6" spans="1:13" ht="6" customHeight="1">
      <c r="A6" s="45"/>
      <c r="B6" s="45"/>
      <c r="C6" s="45"/>
      <c r="D6" s="45"/>
      <c r="E6" s="45"/>
      <c r="F6" s="45"/>
      <c r="G6" s="45"/>
      <c r="H6" s="45"/>
      <c r="I6" s="45"/>
      <c r="J6" s="45"/>
      <c r="K6" s="45"/>
      <c r="L6" s="45"/>
      <c r="M6" s="45"/>
    </row>
    <row r="7" spans="1:13" ht="13.5" customHeight="1">
      <c r="A7" s="33"/>
      <c r="B7" s="165" t="s">
        <v>101</v>
      </c>
      <c r="C7" s="166"/>
      <c r="D7" s="166"/>
      <c r="E7" s="166"/>
      <c r="F7" s="166"/>
      <c r="G7" s="166"/>
      <c r="H7" s="166"/>
      <c r="I7" s="166"/>
      <c r="J7" s="166"/>
      <c r="K7" s="166"/>
      <c r="L7" s="166"/>
      <c r="M7" s="167"/>
    </row>
    <row r="8" spans="1:13" ht="13.5" customHeight="1">
      <c r="A8" s="33"/>
      <c r="B8" s="168"/>
      <c r="C8" s="169"/>
      <c r="D8" s="169"/>
      <c r="E8" s="169"/>
      <c r="F8" s="169"/>
      <c r="G8" s="169"/>
      <c r="H8" s="169"/>
      <c r="I8" s="169"/>
      <c r="J8" s="169"/>
      <c r="K8" s="169"/>
      <c r="L8" s="169"/>
      <c r="M8" s="170"/>
    </row>
    <row r="9" spans="1:13" ht="13.5" customHeight="1">
      <c r="A9" s="33"/>
      <c r="B9" s="168"/>
      <c r="C9" s="169"/>
      <c r="D9" s="169"/>
      <c r="E9" s="169"/>
      <c r="F9" s="169"/>
      <c r="G9" s="169"/>
      <c r="H9" s="169"/>
      <c r="I9" s="169"/>
      <c r="J9" s="169"/>
      <c r="K9" s="169"/>
      <c r="L9" s="169"/>
      <c r="M9" s="170"/>
    </row>
    <row r="10" spans="1:13" ht="13.5" customHeight="1">
      <c r="A10" s="33"/>
      <c r="B10" s="168"/>
      <c r="C10" s="169"/>
      <c r="D10" s="169"/>
      <c r="E10" s="169"/>
      <c r="F10" s="169"/>
      <c r="G10" s="169"/>
      <c r="H10" s="169"/>
      <c r="I10" s="169"/>
      <c r="J10" s="169"/>
      <c r="K10" s="169"/>
      <c r="L10" s="169"/>
      <c r="M10" s="170"/>
    </row>
    <row r="11" spans="1:13" ht="13.5" customHeight="1">
      <c r="A11" s="33"/>
      <c r="B11" s="168"/>
      <c r="C11" s="169"/>
      <c r="D11" s="169"/>
      <c r="E11" s="169"/>
      <c r="F11" s="169"/>
      <c r="G11" s="169"/>
      <c r="H11" s="169"/>
      <c r="I11" s="169"/>
      <c r="J11" s="169"/>
      <c r="K11" s="169"/>
      <c r="L11" s="169"/>
      <c r="M11" s="170"/>
    </row>
    <row r="12" spans="1:13" ht="13.5" customHeight="1">
      <c r="A12" s="33"/>
      <c r="B12" s="168"/>
      <c r="C12" s="169"/>
      <c r="D12" s="169"/>
      <c r="E12" s="169"/>
      <c r="F12" s="169"/>
      <c r="G12" s="169"/>
      <c r="H12" s="169"/>
      <c r="I12" s="169"/>
      <c r="J12" s="169"/>
      <c r="K12" s="169"/>
      <c r="L12" s="169"/>
      <c r="M12" s="170"/>
    </row>
    <row r="13" spans="1:13" ht="13.5" customHeight="1">
      <c r="A13" s="33"/>
      <c r="B13" s="168"/>
      <c r="C13" s="169"/>
      <c r="D13" s="169"/>
      <c r="E13" s="169"/>
      <c r="F13" s="169"/>
      <c r="G13" s="169"/>
      <c r="H13" s="169"/>
      <c r="I13" s="169"/>
      <c r="J13" s="169"/>
      <c r="K13" s="169"/>
      <c r="L13" s="169"/>
      <c r="M13" s="170"/>
    </row>
    <row r="14" spans="1:13" ht="13.5" customHeight="1">
      <c r="A14" s="33"/>
      <c r="B14" s="168"/>
      <c r="C14" s="169"/>
      <c r="D14" s="169"/>
      <c r="E14" s="169"/>
      <c r="F14" s="169"/>
      <c r="G14" s="169"/>
      <c r="H14" s="169"/>
      <c r="I14" s="169"/>
      <c r="J14" s="169"/>
      <c r="K14" s="169"/>
      <c r="L14" s="169"/>
      <c r="M14" s="170"/>
    </row>
    <row r="15" spans="1:13" ht="13.5" customHeight="1">
      <c r="A15" s="33"/>
      <c r="B15" s="171"/>
      <c r="C15" s="172"/>
      <c r="D15" s="172"/>
      <c r="E15" s="172"/>
      <c r="F15" s="172"/>
      <c r="G15" s="172"/>
      <c r="H15" s="172"/>
      <c r="I15" s="172"/>
      <c r="J15" s="172"/>
      <c r="K15" s="172"/>
      <c r="L15" s="172"/>
      <c r="M15" s="173"/>
    </row>
    <row r="16" spans="1:13" s="47" customFormat="1" ht="13.5" customHeight="1">
      <c r="A16" s="46"/>
      <c r="B16" s="175"/>
      <c r="C16" s="176"/>
      <c r="D16" s="176"/>
      <c r="E16" s="176"/>
      <c r="F16" s="176"/>
      <c r="G16" s="176"/>
      <c r="H16" s="176"/>
      <c r="I16" s="176"/>
      <c r="J16" s="176"/>
      <c r="K16" s="176"/>
      <c r="L16" s="176"/>
      <c r="M16" s="177"/>
    </row>
    <row r="17" spans="1:13" s="44" customFormat="1" ht="17.25">
      <c r="A17" s="40"/>
      <c r="B17" s="5" t="s">
        <v>4</v>
      </c>
      <c r="C17" s="41"/>
      <c r="D17" s="41"/>
      <c r="E17" s="42"/>
      <c r="F17" s="43"/>
      <c r="G17" s="43"/>
      <c r="H17" s="43"/>
      <c r="I17" s="43"/>
      <c r="J17" s="43"/>
      <c r="K17" s="43"/>
      <c r="L17" s="43"/>
      <c r="M17" s="43"/>
    </row>
    <row r="18" spans="1:13" ht="6" customHeight="1">
      <c r="A18" s="45"/>
      <c r="B18" s="45"/>
      <c r="C18" s="45"/>
      <c r="D18" s="45"/>
      <c r="E18" s="45"/>
      <c r="F18" s="45"/>
      <c r="G18" s="45"/>
      <c r="H18" s="45"/>
      <c r="I18" s="45"/>
      <c r="J18" s="45"/>
      <c r="K18" s="45"/>
      <c r="L18" s="45"/>
      <c r="M18" s="45"/>
    </row>
    <row r="19" spans="1:13" ht="13.5" customHeight="1">
      <c r="A19" s="33"/>
      <c r="B19" s="33"/>
      <c r="C19" s="48"/>
      <c r="D19" s="33"/>
      <c r="E19" s="169" t="s">
        <v>5</v>
      </c>
      <c r="F19" s="169"/>
      <c r="G19" s="169"/>
      <c r="H19" s="169"/>
      <c r="I19" s="169"/>
      <c r="J19" s="169"/>
      <c r="K19" s="169"/>
      <c r="L19" s="169"/>
      <c r="M19" s="169"/>
    </row>
    <row r="20" spans="1:13" ht="13.5" customHeight="1">
      <c r="A20" s="49"/>
      <c r="B20" s="49"/>
      <c r="C20" s="49"/>
      <c r="D20" s="49"/>
      <c r="E20" s="169"/>
      <c r="F20" s="169"/>
      <c r="G20" s="169"/>
      <c r="H20" s="169"/>
      <c r="I20" s="169"/>
      <c r="J20" s="169"/>
      <c r="K20" s="169"/>
      <c r="L20" s="169"/>
      <c r="M20" s="169"/>
    </row>
    <row r="21" spans="1:13" ht="6" customHeight="1">
      <c r="A21" s="49"/>
      <c r="B21" s="49"/>
      <c r="C21" s="49"/>
      <c r="D21" s="49"/>
      <c r="E21" s="50"/>
      <c r="F21" s="50"/>
      <c r="G21" s="50"/>
      <c r="H21" s="50"/>
      <c r="I21" s="50"/>
      <c r="J21" s="50"/>
      <c r="K21" s="50"/>
      <c r="L21" s="50"/>
      <c r="M21" s="50"/>
    </row>
    <row r="22" spans="1:13" ht="13.5" customHeight="1">
      <c r="A22" s="33"/>
      <c r="B22" s="33"/>
      <c r="C22" s="51"/>
      <c r="D22" s="33"/>
      <c r="E22" s="174" t="s">
        <v>6</v>
      </c>
      <c r="F22" s="174"/>
      <c r="G22" s="174"/>
      <c r="H22" s="174"/>
      <c r="I22" s="174"/>
      <c r="J22" s="174"/>
      <c r="K22" s="174"/>
      <c r="L22" s="174"/>
      <c r="M22" s="174"/>
    </row>
    <row r="23" spans="1:13" ht="6" customHeight="1">
      <c r="A23" s="33"/>
      <c r="B23" s="33"/>
      <c r="C23" s="52"/>
      <c r="D23" s="52"/>
      <c r="E23" s="53"/>
      <c r="F23" s="53"/>
      <c r="G23" s="53"/>
      <c r="H23" s="53"/>
      <c r="I23" s="53"/>
      <c r="J23" s="53"/>
      <c r="K23" s="53"/>
      <c r="L23" s="53"/>
      <c r="M23" s="53"/>
    </row>
    <row r="24" spans="1:13" ht="13.5" customHeight="1">
      <c r="A24" s="33"/>
      <c r="B24" s="33"/>
      <c r="C24" s="54"/>
      <c r="D24" s="52"/>
      <c r="E24" s="174" t="s">
        <v>7</v>
      </c>
      <c r="F24" s="174"/>
      <c r="G24" s="174"/>
      <c r="H24" s="174"/>
      <c r="I24" s="174"/>
      <c r="J24" s="174"/>
      <c r="K24" s="174"/>
      <c r="L24" s="174"/>
      <c r="M24" s="174"/>
    </row>
    <row r="25" spans="1:13" ht="6" customHeight="1">
      <c r="A25" s="33"/>
      <c r="B25" s="33"/>
      <c r="C25" s="52"/>
      <c r="D25" s="52"/>
      <c r="E25" s="53"/>
      <c r="F25" s="53"/>
      <c r="G25" s="53"/>
      <c r="H25" s="53"/>
      <c r="I25" s="53"/>
      <c r="J25" s="53"/>
      <c r="K25" s="53"/>
      <c r="L25" s="53"/>
      <c r="M25" s="53"/>
    </row>
    <row r="26" spans="1:13" ht="13.5" customHeight="1">
      <c r="A26" s="33"/>
      <c r="B26" s="33"/>
      <c r="C26" s="55"/>
      <c r="D26" s="52"/>
      <c r="E26" s="174" t="s">
        <v>8</v>
      </c>
      <c r="F26" s="174"/>
      <c r="G26" s="174"/>
      <c r="H26" s="174"/>
      <c r="I26" s="174"/>
      <c r="J26" s="174"/>
      <c r="K26" s="174"/>
      <c r="L26" s="174"/>
      <c r="M26" s="174"/>
    </row>
    <row r="27" spans="1:13" ht="6" customHeight="1">
      <c r="A27" s="33"/>
      <c r="B27" s="33"/>
      <c r="C27" s="52"/>
      <c r="D27" s="52"/>
      <c r="E27" s="53"/>
      <c r="F27" s="53"/>
      <c r="G27" s="53"/>
      <c r="H27" s="53"/>
      <c r="I27" s="53"/>
      <c r="J27" s="53"/>
      <c r="K27" s="53"/>
      <c r="L27" s="53"/>
      <c r="M27" s="53"/>
    </row>
    <row r="28" spans="1:13" ht="13.5" customHeight="1">
      <c r="A28" s="33"/>
      <c r="B28" s="33"/>
      <c r="C28" s="56"/>
      <c r="D28" s="52"/>
      <c r="E28" s="169" t="s">
        <v>9</v>
      </c>
      <c r="F28" s="169"/>
      <c r="G28" s="169"/>
      <c r="H28" s="169"/>
      <c r="I28" s="169"/>
      <c r="J28" s="169"/>
      <c r="K28" s="169"/>
      <c r="L28" s="169"/>
      <c r="M28" s="169"/>
    </row>
    <row r="29" spans="1:13">
      <c r="A29" s="33"/>
      <c r="B29" s="33"/>
      <c r="C29" s="33"/>
      <c r="D29" s="33"/>
      <c r="E29" s="33"/>
      <c r="F29" s="33"/>
      <c r="G29" s="33"/>
      <c r="H29" s="33"/>
      <c r="I29" s="33"/>
      <c r="J29" s="33"/>
      <c r="K29" s="33"/>
      <c r="L29" s="33"/>
      <c r="M29" s="33"/>
    </row>
    <row r="30" spans="1:13" s="44" customFormat="1" ht="17.25">
      <c r="A30" s="40"/>
      <c r="B30" s="5" t="s">
        <v>11</v>
      </c>
      <c r="C30" s="41"/>
      <c r="D30" s="41"/>
      <c r="E30" s="42"/>
      <c r="F30" s="43"/>
      <c r="G30" s="43"/>
      <c r="H30" s="43"/>
      <c r="I30" s="43"/>
      <c r="J30" s="43"/>
      <c r="K30" s="43"/>
      <c r="L30" s="43"/>
      <c r="M30" s="43"/>
    </row>
    <row r="31" spans="1:13" ht="6" customHeight="1">
      <c r="A31" s="45"/>
      <c r="B31" s="45"/>
      <c r="C31" s="45"/>
      <c r="D31" s="45"/>
      <c r="E31" s="45"/>
      <c r="F31" s="45"/>
      <c r="G31" s="45"/>
      <c r="H31" s="45"/>
      <c r="I31" s="45"/>
      <c r="J31" s="45"/>
      <c r="K31" s="45"/>
      <c r="L31" s="45"/>
      <c r="M31" s="45"/>
    </row>
    <row r="32" spans="1:13" ht="13.5" customHeight="1">
      <c r="A32" s="155"/>
      <c r="B32" s="155"/>
      <c r="C32" s="178" t="s">
        <v>102</v>
      </c>
      <c r="D32" s="178"/>
      <c r="E32" s="178"/>
      <c r="F32" s="179" t="s">
        <v>103</v>
      </c>
      <c r="G32" s="180"/>
      <c r="H32" s="180"/>
      <c r="I32" s="180"/>
      <c r="J32" s="180"/>
      <c r="K32" s="180"/>
      <c r="L32" s="180"/>
      <c r="M32" s="181"/>
    </row>
    <row r="33" spans="1:13" ht="13.5" customHeight="1">
      <c r="A33" s="155"/>
      <c r="B33" s="155"/>
      <c r="C33" s="178" t="s">
        <v>104</v>
      </c>
      <c r="D33" s="178"/>
      <c r="E33" s="178"/>
      <c r="F33" s="179" t="s">
        <v>105</v>
      </c>
      <c r="G33" s="180"/>
      <c r="H33" s="180"/>
      <c r="I33" s="180"/>
      <c r="J33" s="180"/>
      <c r="K33" s="180"/>
      <c r="L33" s="180"/>
      <c r="M33" s="181"/>
    </row>
    <row r="34" spans="1:13" ht="13.5" customHeight="1">
      <c r="A34" s="155"/>
      <c r="B34" s="155"/>
      <c r="C34" s="161" t="s">
        <v>139</v>
      </c>
      <c r="D34" s="161"/>
      <c r="E34" s="161"/>
      <c r="F34" s="162" t="s">
        <v>106</v>
      </c>
      <c r="G34" s="163"/>
      <c r="H34" s="163"/>
      <c r="I34" s="163"/>
      <c r="J34" s="163"/>
      <c r="K34" s="163"/>
      <c r="L34" s="163"/>
      <c r="M34" s="164"/>
    </row>
  </sheetData>
  <sheetProtection algorithmName="SHA-512" hashValue="TfB2DuwoBGkHDkD0UwWGZqmtEhrNChmT6xLryrEhZINpnriKSBv1eD3yMTksrqjTyrYRh7QmXvOuSWQSIc9sLA==" saltValue="0LGFosJvul1/er3LJ8WOCw==" spinCount="100000" sheet="1" objects="1" scenarios="1"/>
  <mergeCells count="13">
    <mergeCell ref="C34:E34"/>
    <mergeCell ref="F34:M34"/>
    <mergeCell ref="B7:M15"/>
    <mergeCell ref="E19:M20"/>
    <mergeCell ref="E22:M22"/>
    <mergeCell ref="E24:M24"/>
    <mergeCell ref="E26:M26"/>
    <mergeCell ref="B16:M16"/>
    <mergeCell ref="E28:M28"/>
    <mergeCell ref="C32:E32"/>
    <mergeCell ref="F32:M32"/>
    <mergeCell ref="C33:E33"/>
    <mergeCell ref="F33:M33"/>
  </mergeCells>
  <pageMargins left="0.70866141732283472" right="0.70866141732283472" top="0.74803149606299213" bottom="0.74803149606299213" header="0.31496062992125984" footer="0.31496062992125984"/>
  <pageSetup paperSize="9" scale="57" orientation="portrait" horizontalDpi="4294967293" r:id="rId1"/>
  <headerFooter>
    <oddFooter>&amp;RSeite &amp;P von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autoPageBreaks="0" fitToPage="1"/>
  </sheetPr>
  <dimension ref="A1:M25"/>
  <sheetViews>
    <sheetView showGridLines="0" zoomScaleNormal="100" workbookViewId="0">
      <pane xSplit="6" ySplit="6" topLeftCell="G7" activePane="bottomRight" state="frozen"/>
      <selection pane="topRight" activeCell="C30" sqref="C30"/>
      <selection pane="bottomLeft" activeCell="C30" sqref="C30"/>
      <selection pane="bottomRight" activeCell="D29" sqref="D29"/>
    </sheetView>
  </sheetViews>
  <sheetFormatPr baseColWidth="10" defaultColWidth="11.25" defaultRowHeight="12.75"/>
  <cols>
    <col min="1" max="1" width="1" style="183" customWidth="1"/>
    <col min="2" max="2" width="15.625" style="184" customWidth="1"/>
    <col min="3" max="3" width="5.625" style="185" customWidth="1"/>
    <col min="4" max="4" width="55.5" style="185" bestFit="1" customWidth="1"/>
    <col min="5" max="5" width="8.75" style="186" customWidth="1"/>
    <col min="6" max="6" width="0.75" style="185" customWidth="1"/>
    <col min="7" max="7" width="1.375" style="185" customWidth="1"/>
    <col min="8" max="9" width="12.625" style="185" customWidth="1"/>
    <col min="10" max="10" width="1.25" style="185" customWidth="1"/>
    <col min="11" max="11" width="0.75" style="185" customWidth="1"/>
    <col min="12" max="12" width="8.625" style="185" customWidth="1"/>
    <col min="13" max="13" width="10.75" style="185" customWidth="1"/>
    <col min="14" max="16384" width="11.25" style="185"/>
  </cols>
  <sheetData>
    <row r="1" spans="1:13" ht="10.15" customHeight="1">
      <c r="D1" s="185" t="s">
        <v>107</v>
      </c>
      <c r="I1" s="187"/>
    </row>
    <row r="2" spans="1:13" s="193" customFormat="1" ht="32.25" customHeight="1">
      <c r="A2" s="188"/>
      <c r="B2" s="189"/>
      <c r="C2" s="190"/>
      <c r="D2" s="191" t="str">
        <f>'Deckblatt Preise'!C2</f>
        <v>Managed Service Avaya Aura 2026</v>
      </c>
      <c r="E2" s="192"/>
      <c r="H2" s="194" t="str">
        <f>'Deckblatt Preise'!E7</f>
        <v>Bieter A</v>
      </c>
      <c r="I2" s="194"/>
    </row>
    <row r="3" spans="1:13" s="200" customFormat="1" ht="32.25" customHeight="1">
      <c r="A3" s="195"/>
      <c r="B3" s="196"/>
      <c r="C3" s="197"/>
      <c r="D3" s="198" t="s">
        <v>108</v>
      </c>
      <c r="E3" s="199"/>
      <c r="H3" s="201" t="s">
        <v>130</v>
      </c>
      <c r="I3" s="201"/>
      <c r="L3" s="202"/>
      <c r="M3" s="202"/>
    </row>
    <row r="4" spans="1:13" s="200" customFormat="1" ht="19.5" customHeight="1">
      <c r="A4" s="195"/>
      <c r="B4" s="203"/>
      <c r="C4" s="204"/>
      <c r="D4" s="205"/>
      <c r="E4" s="206"/>
      <c r="H4" s="182">
        <f>SUM(I8:I24)/2</f>
        <v>0</v>
      </c>
      <c r="I4" s="182"/>
    </row>
    <row r="5" spans="1:13" s="209" customFormat="1" ht="42" customHeight="1">
      <c r="A5" s="207"/>
      <c r="B5" s="28" t="s">
        <v>109</v>
      </c>
      <c r="C5" s="30" t="s">
        <v>104</v>
      </c>
      <c r="D5" s="27"/>
      <c r="E5" s="29" t="s">
        <v>110</v>
      </c>
      <c r="F5" s="208"/>
      <c r="G5" s="208"/>
      <c r="H5" s="27" t="s">
        <v>111</v>
      </c>
      <c r="I5" s="27" t="s">
        <v>112</v>
      </c>
      <c r="J5" s="208"/>
      <c r="K5" s="208"/>
      <c r="L5" s="208"/>
      <c r="M5" s="208"/>
    </row>
    <row r="6" spans="1:13" s="207" customFormat="1" ht="6" customHeight="1">
      <c r="B6" s="26"/>
      <c r="C6" s="24"/>
      <c r="D6" s="24"/>
      <c r="E6" s="25"/>
      <c r="F6" s="210"/>
      <c r="G6" s="210"/>
      <c r="H6" s="24"/>
      <c r="I6" s="24"/>
      <c r="J6" s="210"/>
      <c r="K6" s="210"/>
      <c r="L6" s="210"/>
      <c r="M6" s="210"/>
    </row>
    <row r="7" spans="1:13" s="207" customFormat="1" ht="6" customHeight="1">
      <c r="B7" s="26"/>
      <c r="C7" s="24"/>
      <c r="D7" s="24"/>
      <c r="E7" s="25"/>
      <c r="F7" s="210"/>
      <c r="G7" s="210"/>
      <c r="H7" s="24"/>
      <c r="I7" s="24"/>
      <c r="J7" s="210"/>
      <c r="K7" s="210"/>
      <c r="L7" s="210"/>
      <c r="M7" s="210"/>
    </row>
    <row r="8" spans="1:13" s="207" customFormat="1" ht="17.25">
      <c r="B8" s="243" t="s">
        <v>133</v>
      </c>
      <c r="C8" s="244"/>
      <c r="D8" s="244"/>
      <c r="E8" s="251"/>
      <c r="F8" s="210"/>
      <c r="G8" s="210"/>
      <c r="H8" s="267">
        <f>SUM(I9:I10)/2</f>
        <v>0</v>
      </c>
      <c r="I8" s="268"/>
      <c r="J8" s="210"/>
      <c r="K8" s="210"/>
      <c r="L8" s="210"/>
      <c r="M8" s="210"/>
    </row>
    <row r="9" spans="1:13" s="212" customFormat="1" ht="14.25">
      <c r="A9" s="211"/>
      <c r="B9" s="223" t="s">
        <v>135</v>
      </c>
      <c r="C9" s="234"/>
      <c r="D9" s="234"/>
      <c r="E9" s="246"/>
      <c r="H9" s="253"/>
      <c r="I9" s="254">
        <f>SUM(I10)</f>
        <v>0</v>
      </c>
    </row>
    <row r="10" spans="1:13" s="193" customFormat="1" ht="15" customHeight="1">
      <c r="A10" s="188"/>
      <c r="B10" s="227" t="s">
        <v>129</v>
      </c>
      <c r="C10" s="247" t="s">
        <v>132</v>
      </c>
      <c r="D10" s="248"/>
      <c r="E10" s="230" t="s">
        <v>113</v>
      </c>
      <c r="H10" s="255"/>
      <c r="I10" s="256">
        <f t="shared" ref="I10" si="0">IF($E10="pausch.",H10,H10*$E10)</f>
        <v>0</v>
      </c>
    </row>
    <row r="11" spans="1:13" s="207" customFormat="1">
      <c r="B11" s="26"/>
      <c r="C11" s="24"/>
      <c r="D11" s="24"/>
      <c r="E11" s="25"/>
      <c r="F11" s="210"/>
      <c r="G11" s="210"/>
      <c r="H11" s="24"/>
      <c r="I11" s="24"/>
      <c r="J11" s="210"/>
      <c r="K11" s="210"/>
      <c r="L11" s="210"/>
      <c r="M11" s="210"/>
    </row>
    <row r="12" spans="1:13" s="207" customFormat="1" ht="17.25">
      <c r="B12" s="249" t="s">
        <v>140</v>
      </c>
      <c r="C12" s="250"/>
      <c r="D12" s="244"/>
      <c r="E12" s="251"/>
      <c r="F12" s="210"/>
      <c r="G12" s="210"/>
      <c r="H12" s="267">
        <f>SUM(I13:I18)/2</f>
        <v>0</v>
      </c>
      <c r="I12" s="268"/>
      <c r="J12" s="210"/>
      <c r="K12" s="210"/>
      <c r="L12" s="210"/>
      <c r="M12" s="210"/>
    </row>
    <row r="13" spans="1:13" s="215" customFormat="1" ht="14.25">
      <c r="A13" s="213"/>
      <c r="B13" s="223" t="s">
        <v>136</v>
      </c>
      <c r="C13" s="214"/>
      <c r="D13" s="214"/>
      <c r="E13" s="225"/>
      <c r="H13" s="257"/>
      <c r="I13" s="254">
        <f>SUM(I14:I18)</f>
        <v>0</v>
      </c>
    </row>
    <row r="14" spans="1:13" s="193" customFormat="1" ht="15" customHeight="1">
      <c r="A14" s="188"/>
      <c r="B14" s="224" t="s">
        <v>114</v>
      </c>
      <c r="C14" s="216" t="s">
        <v>123</v>
      </c>
      <c r="D14" s="217"/>
      <c r="E14" s="226">
        <v>1</v>
      </c>
      <c r="H14" s="258"/>
      <c r="I14" s="259">
        <f t="shared" ref="I14" si="1">IF($E14="pausch.",H14,H14*$E14)</f>
        <v>0</v>
      </c>
    </row>
    <row r="15" spans="1:13" s="193" customFormat="1" ht="15" customHeight="1">
      <c r="A15" s="188"/>
      <c r="B15" s="224" t="s">
        <v>115</v>
      </c>
      <c r="C15" s="216" t="s">
        <v>131</v>
      </c>
      <c r="D15" s="217"/>
      <c r="E15" s="226">
        <v>1</v>
      </c>
      <c r="H15" s="258"/>
      <c r="I15" s="259">
        <f t="shared" ref="I15:I18" si="2">IF($E15="pausch.",H15,H15*$E15)</f>
        <v>0</v>
      </c>
    </row>
    <row r="16" spans="1:13" s="193" customFormat="1" ht="15" customHeight="1">
      <c r="A16" s="188"/>
      <c r="B16" s="224" t="s">
        <v>116</v>
      </c>
      <c r="C16" s="216" t="s">
        <v>134</v>
      </c>
      <c r="D16" s="217"/>
      <c r="E16" s="226">
        <v>41</v>
      </c>
      <c r="H16" s="258"/>
      <c r="I16" s="259">
        <f t="shared" si="2"/>
        <v>0</v>
      </c>
    </row>
    <row r="17" spans="1:13" s="193" customFormat="1" ht="15" customHeight="1">
      <c r="A17" s="188"/>
      <c r="B17" s="224" t="s">
        <v>117</v>
      </c>
      <c r="C17" s="216" t="s">
        <v>124</v>
      </c>
      <c r="D17" s="217"/>
      <c r="E17" s="226">
        <v>1</v>
      </c>
      <c r="H17" s="258"/>
      <c r="I17" s="259">
        <f t="shared" ref="I17" si="3">IF($E17="pausch.",H17,H17*$E17)</f>
        <v>0</v>
      </c>
    </row>
    <row r="18" spans="1:13" s="193" customFormat="1" ht="15" customHeight="1">
      <c r="A18" s="188"/>
      <c r="B18" s="227" t="s">
        <v>118</v>
      </c>
      <c r="C18" s="228" t="s">
        <v>125</v>
      </c>
      <c r="D18" s="229"/>
      <c r="E18" s="230">
        <v>1</v>
      </c>
      <c r="H18" s="255"/>
      <c r="I18" s="256">
        <f t="shared" si="2"/>
        <v>0</v>
      </c>
    </row>
    <row r="19" spans="1:13" s="207" customFormat="1">
      <c r="B19" s="26"/>
      <c r="C19" s="24"/>
      <c r="D19" s="24"/>
      <c r="E19" s="25"/>
      <c r="F19" s="210"/>
      <c r="G19" s="210"/>
      <c r="H19" s="24"/>
      <c r="I19" s="24"/>
      <c r="J19" s="210"/>
      <c r="K19" s="210"/>
      <c r="L19" s="210"/>
      <c r="M19" s="210"/>
    </row>
    <row r="20" spans="1:13" s="207" customFormat="1" ht="17.25">
      <c r="B20" s="243" t="s">
        <v>137</v>
      </c>
      <c r="C20" s="244"/>
      <c r="D20" s="244"/>
      <c r="E20" s="245"/>
      <c r="F20" s="210"/>
      <c r="G20" s="210"/>
      <c r="H20" s="252"/>
      <c r="I20" s="260"/>
      <c r="J20" s="210"/>
      <c r="K20" s="210"/>
      <c r="L20" s="210"/>
      <c r="M20" s="210"/>
    </row>
    <row r="21" spans="1:13" s="207" customFormat="1" ht="17.25">
      <c r="B21" s="240" t="s">
        <v>141</v>
      </c>
      <c r="C21" s="241"/>
      <c r="D21" s="241"/>
      <c r="E21" s="242"/>
      <c r="F21" s="210"/>
      <c r="G21" s="210"/>
      <c r="H21" s="252">
        <f>SUM(I22:I24)/2</f>
        <v>0</v>
      </c>
      <c r="I21" s="260"/>
      <c r="J21" s="210"/>
      <c r="K21" s="210"/>
      <c r="L21" s="210"/>
      <c r="M21" s="210"/>
    </row>
    <row r="22" spans="1:13" s="212" customFormat="1" ht="14.25">
      <c r="A22" s="211"/>
      <c r="B22" s="233" t="s">
        <v>119</v>
      </c>
      <c r="C22" s="234"/>
      <c r="D22" s="234"/>
      <c r="E22" s="235"/>
      <c r="H22" s="261"/>
      <c r="I22" s="262">
        <f>SUM(I23:I24)</f>
        <v>0</v>
      </c>
    </row>
    <row r="23" spans="1:13" s="193" customFormat="1" ht="15" customHeight="1">
      <c r="A23" s="188"/>
      <c r="B23" s="236" t="s">
        <v>120</v>
      </c>
      <c r="C23" s="218" t="s">
        <v>121</v>
      </c>
      <c r="D23" s="219"/>
      <c r="E23" s="226">
        <v>5</v>
      </c>
      <c r="H23" s="263"/>
      <c r="I23" s="264">
        <f>IF($E23="pausch.",H23,H23*$E23)</f>
        <v>0</v>
      </c>
    </row>
    <row r="24" spans="1:13" s="193" customFormat="1" ht="15" customHeight="1">
      <c r="A24" s="188"/>
      <c r="B24" s="237" t="s">
        <v>122</v>
      </c>
      <c r="C24" s="238" t="s">
        <v>126</v>
      </c>
      <c r="D24" s="239"/>
      <c r="E24" s="269">
        <v>5</v>
      </c>
      <c r="H24" s="265"/>
      <c r="I24" s="266">
        <f>IF($E24="pausch.",H24,H24*$E24)</f>
        <v>0</v>
      </c>
    </row>
    <row r="25" spans="1:13" s="188" customFormat="1" ht="15" customHeight="1">
      <c r="B25" s="220"/>
      <c r="C25" s="231"/>
      <c r="D25" s="232"/>
      <c r="E25" s="221"/>
      <c r="H25" s="222"/>
      <c r="I25" s="222"/>
    </row>
  </sheetData>
  <sheetProtection algorithmName="SHA-512" hashValue="msEQGkFPvwljFi2nSeTPXDZkCkG39QxY1EYoz8mMa9VIGbBXGb1bWixn77hv5SNtZ5dzY3fJWr8OMqGKV/bpLQ==" saltValue="++59/8Wah6ZBf91YDRyrJQ==" spinCount="100000" sheet="1" objects="1" scenarios="1"/>
  <mergeCells count="7">
    <mergeCell ref="H2:I2"/>
    <mergeCell ref="H4:I4"/>
    <mergeCell ref="H12:I12"/>
    <mergeCell ref="H3:I3"/>
    <mergeCell ref="H21:I21"/>
    <mergeCell ref="H20:I20"/>
    <mergeCell ref="H8:I8"/>
  </mergeCells>
  <phoneticPr fontId="5" type="noConversion"/>
  <pageMargins left="0.70866141732283472" right="0.70866141732283472" top="0.74803149606299213" bottom="0.74803149606299213" header="0.31496062992125984" footer="0.31496062992125984"/>
  <pageSetup paperSize="9" scale="29" fitToWidth="0" orientation="portrait" horizontalDpi="4294967293" r:id="rId1"/>
  <headerFooter>
    <oddFooter>&amp;RSeite &amp;P von &amp;N</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62050ADD10CC94FAF816D0C73C0C9A9" ma:contentTypeVersion="10" ma:contentTypeDescription="Ein neues Dokument erstellen." ma:contentTypeScope="" ma:versionID="7c56ccf7083a744ba8a7330b74498651">
  <xsd:schema xmlns:xsd="http://www.w3.org/2001/XMLSchema" xmlns:xs="http://www.w3.org/2001/XMLSchema" xmlns:p="http://schemas.microsoft.com/office/2006/metadata/properties" xmlns:ns2="f7f58a88-8b7d-4d75-8d6a-a4f896028a45" xmlns:ns3="0458f2f5-48a5-4175-b25c-ec315dd29447" targetNamespace="http://schemas.microsoft.com/office/2006/metadata/properties" ma:root="true" ma:fieldsID="ff6f4ead908bb967ad3006d9288f3979" ns2:_="" ns3:_="">
    <xsd:import namespace="f7f58a88-8b7d-4d75-8d6a-a4f896028a45"/>
    <xsd:import namespace="0458f2f5-48a5-4175-b25c-ec315dd294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58a88-8b7d-4d75-8d6a-a4f896028a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c162f0c5-762e-42fe-af8f-df9ebb4e5c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58f2f5-48a5-4175-b25c-ec315dd294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770e6f3-e902-40ae-ad63-f2c2d9e50e4c}" ma:internalName="TaxCatchAll" ma:showField="CatchAllData" ma:web="0458f2f5-48a5-4175-b25c-ec315dd294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f58a88-8b7d-4d75-8d6a-a4f896028a45">
      <Terms xmlns="http://schemas.microsoft.com/office/infopath/2007/PartnerControls"/>
    </lcf76f155ced4ddcb4097134ff3c332f>
    <TaxCatchAll xmlns="0458f2f5-48a5-4175-b25c-ec315dd29447" xsi:nil="true"/>
  </documentManagement>
</p:properties>
</file>

<file path=customXml/itemProps1.xml><?xml version="1.0" encoding="utf-8"?>
<ds:datastoreItem xmlns:ds="http://schemas.openxmlformats.org/officeDocument/2006/customXml" ds:itemID="{B92680BF-6B1F-4F85-B76E-B7D26CBBC70D}"/>
</file>

<file path=customXml/itemProps2.xml><?xml version="1.0" encoding="utf-8"?>
<ds:datastoreItem xmlns:ds="http://schemas.openxmlformats.org/officeDocument/2006/customXml" ds:itemID="{5CCB5025-879D-44CA-8384-E4108458A4D9}"/>
</file>

<file path=customXml/itemProps3.xml><?xml version="1.0" encoding="utf-8"?>
<ds:datastoreItem xmlns:ds="http://schemas.openxmlformats.org/officeDocument/2006/customXml" ds:itemID="{C117A141-F6B8-4308-B290-7741F9E6E0A7}"/>
</file>

<file path=docMetadata/LabelInfo.xml><?xml version="1.0" encoding="utf-8"?>
<clbl:labelList xmlns:clbl="http://schemas.microsoft.com/office/2020/mipLabelMetadata">
  <clbl:label id="{5226d3fa-35f5-4085-8324-153eb039cc9f}" enabled="0" method="" siteId="{5226d3fa-35f5-4085-8324-153eb039cc9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B-Kriterien</vt:lpstr>
      <vt:lpstr>Deckblatt Preise</vt:lpstr>
      <vt:lpstr>Erläuterung Preisblatt</vt:lpstr>
      <vt:lpstr>Preisblatt</vt:lpstr>
      <vt:lpstr>'B-Kriterien'!Druckbereich</vt:lpstr>
      <vt:lpstr>'Deckblatt Preise'!Druckbereich</vt:lpstr>
      <vt:lpstr>'Erläuterung Preisblatt'!Druckbereich</vt:lpstr>
      <vt:lpstr>Preisblatt!Druckbereich</vt:lpstr>
      <vt:lpstr>'B-Kriterien'!Drucktitel</vt:lpstr>
      <vt:lpstr>Preisblatt!Drucktitel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2026-07-16T09:10:09Z</dcterms:created>
  <dcterms:modified xsi:type="dcterms:W3CDTF">2026-07-16T09:11:14Z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18300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0x010100862050ADD10CC94FAF816D0C73C0C9A9</vt:lpwstr>
  </property>
  <property fmtid="{D5CDD505-2E9C-101B-9397-08002B2CF9AE}" pid="6" name="TemplateUrl">
    <vt:lpwstr/>
  </property>
  <property fmtid="{D5CDD505-2E9C-101B-9397-08002B2CF9AE}" pid="7" name="_CopySource">
    <vt:lpwstr>https://eportal.tmk.de/kunden/aokbayern/11750/Externe Projektdateien/400_Ausschreibung/Vergabeunterlagen Public Cloud - work in progress/AOK By - Bewertungsmatrix Preis und Leistung.xlsx</vt:lpwstr>
  </property>
</Properties>
</file>