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a\Downloads\"/>
    </mc:Choice>
  </mc:AlternateContent>
  <xr:revisionPtr revIDLastSave="0" documentId="13_ncr:1_{91AB3F48-3C96-43D6-830B-BF2D077CE808}" xr6:coauthVersionLast="47" xr6:coauthVersionMax="47" xr10:uidLastSave="{00000000-0000-0000-0000-000000000000}"/>
  <workbookProtection workbookAlgorithmName="SHA-512" workbookHashValue="Znj34NhQ94hUe76faupQJ7INrkiggX9ona+VVy1bZSGnQlrtJMv9NznuOtvt9TL01omdqkp8WQEbIt8xpfCX1g==" workbookSaltValue="ecu3ugWUfLCshs5vStNCXQ==" workbookSpinCount="100000" lockStructure="1"/>
  <bookViews>
    <workbookView xWindow="7950" yWindow="1740" windowWidth="27435" windowHeight="16335" xr2:uid="{00000000-000D-0000-FFFF-FFFF00000000}"/>
  </bookViews>
  <sheets>
    <sheet name="Preisliste und Eins.,Jhr.bed.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  <c r="D17" i="2"/>
  <c r="H17" i="2" s="1"/>
  <c r="D16" i="2"/>
  <c r="H16" i="2" s="1"/>
  <c r="D12" i="2"/>
  <c r="D13" i="2"/>
  <c r="D11" i="2"/>
  <c r="E13" i="2"/>
  <c r="E12" i="2"/>
  <c r="E11" i="2"/>
  <c r="D6" i="2"/>
  <c r="H6" i="2" s="1"/>
  <c r="H29" i="2"/>
  <c r="H28" i="2"/>
  <c r="H26" i="2"/>
  <c r="H25" i="2"/>
  <c r="H24" i="2"/>
  <c r="H23" i="2"/>
  <c r="H22" i="2"/>
  <c r="H21" i="2"/>
  <c r="H20" i="2"/>
  <c r="H18" i="2"/>
  <c r="H12" i="2"/>
  <c r="H14" i="2"/>
  <c r="H11" i="2"/>
  <c r="D9" i="2"/>
  <c r="H9" i="2" s="1"/>
  <c r="D7" i="2"/>
  <c r="H7" i="2" s="1"/>
  <c r="H13" i="2" l="1"/>
  <c r="D8" i="2"/>
  <c r="H8" i="2" s="1"/>
  <c r="H31" i="2" l="1"/>
  <c r="H33" i="2" s="1"/>
</calcChain>
</file>

<file path=xl/sharedStrings.xml><?xml version="1.0" encoding="utf-8"?>
<sst xmlns="http://schemas.openxmlformats.org/spreadsheetml/2006/main" count="92" uniqueCount="63">
  <si>
    <t>Personal</t>
  </si>
  <si>
    <t>Einheit</t>
  </si>
  <si>
    <t>1 Std.</t>
  </si>
  <si>
    <t>Fuhrpark</t>
  </si>
  <si>
    <t>1 Tag</t>
  </si>
  <si>
    <t>Material Miete</t>
  </si>
  <si>
    <t>1 Stck./Tag</t>
  </si>
  <si>
    <t>Material Kauf</t>
  </si>
  <si>
    <t>Umzugskarton neu</t>
  </si>
  <si>
    <t>1 Stck.</t>
  </si>
  <si>
    <t>Luftpolsterfolie</t>
  </si>
  <si>
    <t>1 Meter</t>
  </si>
  <si>
    <t>Klebeband (Rolle)</t>
  </si>
  <si>
    <t>Stretchfolie</t>
  </si>
  <si>
    <t>Sonstiges</t>
  </si>
  <si>
    <t>je 100 kg</t>
  </si>
  <si>
    <t>Abb. 4</t>
  </si>
  <si>
    <t>Abb. 1</t>
  </si>
  <si>
    <t>Abb. 2</t>
  </si>
  <si>
    <t>Abb. 3</t>
  </si>
  <si>
    <t>Hartbox  (Abb.  2)</t>
  </si>
  <si>
    <t xml:space="preserve">Gitterbox (Abb. 3) </t>
  </si>
  <si>
    <t>Schwergewichtszulage         ab 200 kg</t>
  </si>
  <si>
    <t>Hängeregisterkarton (Abb. 4)</t>
  </si>
  <si>
    <t>Außenaufzug</t>
  </si>
  <si>
    <t>Abb. 5</t>
  </si>
  <si>
    <t>(EDV-)Rollbox (Abb. 1)</t>
  </si>
  <si>
    <t xml:space="preserve">Packseide </t>
  </si>
  <si>
    <t>pro kg</t>
  </si>
  <si>
    <t>Kostenpauschale für An- und Abfahrt (je eingesetzter Fahrzeug-typ)</t>
  </si>
  <si>
    <t>1 x pro Jahr</t>
  </si>
  <si>
    <t>2 x pro Jahr</t>
  </si>
  <si>
    <t>Gesamt</t>
  </si>
  <si>
    <t>Bieter:</t>
  </si>
  <si>
    <t>3  x pro Einsatz</t>
  </si>
  <si>
    <t>pro Tag</t>
  </si>
  <si>
    <t>pro Jahr</t>
  </si>
  <si>
    <t xml:space="preserve"> pro Jahr</t>
  </si>
  <si>
    <t>m pro Jahr</t>
  </si>
  <si>
    <r>
      <t xml:space="preserve">Klebeetiketten (Abb. 5) </t>
    </r>
    <r>
      <rPr>
        <sz val="9"/>
        <rFont val="Calibri"/>
        <family val="2"/>
        <scheme val="minor"/>
      </rPr>
      <t>ablösbar, verschiedene Farben</t>
    </r>
  </si>
  <si>
    <t>AnzahlHelfer</t>
  </si>
  <si>
    <t>Anzahl Fachkraft /Möbel</t>
  </si>
  <si>
    <t xml:space="preserve">Anzahl Arbeitstunden </t>
  </si>
  <si>
    <t xml:space="preserve"> Schätzmenge (Klein-)Transporter bis 3,5 to </t>
  </si>
  <si>
    <t xml:space="preserve">pro Jahr </t>
  </si>
  <si>
    <t>Anzahl</t>
  </si>
  <si>
    <t>Umzugs-Fachkraft  (ausgebildet) (1 pro Tag)</t>
  </si>
  <si>
    <t>Fahrer FSK II/III (1 pro Tag)</t>
  </si>
  <si>
    <t>Anmerkung: Bei den angegebenen Bedarfen handelt es sich um Schätzwerte. 
Der tatsächlich abgerufene Leistungsumfang kann hiervon abweichen.</t>
  </si>
  <si>
    <t>Summe/ Jahr</t>
  </si>
  <si>
    <t>Summe Vertragslaufzeit (3 Jahre)</t>
  </si>
  <si>
    <t>Berechungsgrundlagen:</t>
  </si>
  <si>
    <t>Preis/€ netto</t>
  </si>
  <si>
    <t xml:space="preserve"> Schätzmenge LKW 7,5 t mit  Hebebühne</t>
  </si>
  <si>
    <t xml:space="preserve">  Schätzmenge LKW ab 7,5 t mit Hebebühne</t>
  </si>
  <si>
    <t>(Klein-)Transporter bis 3,5 to (ca. 10-mal pro Jahr)</t>
  </si>
  <si>
    <t>Möbelmonteur (ca. 1 pro Tag)</t>
  </si>
  <si>
    <t>Umzugs-Hilfskraft (ca. 3 pro Tag)</t>
  </si>
  <si>
    <t>LKW 7,5 t mit  Hebebühne (ca. 80-mal pro Jahr)</t>
  </si>
  <si>
    <t>LKW ab 7,5 t mit  Hebebühne (ca. 5-mal pro Jahr)</t>
  </si>
  <si>
    <t>Schätzmenge Kostenpauschale für An- und Abfahrt (je eingesetzter Fahrzeug-typ)</t>
  </si>
  <si>
    <t>kg pro Jahr</t>
  </si>
  <si>
    <t>Stck. pro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</si>
</sst>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 val="doubleAccounting"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9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8">
    <xf numFmtId="0" fontId="0" fillId="0" borderId="0" xfId="0"/>
    <xf numFmtId="44" fontId="6" fillId="2" borderId="3" xfId="1" applyFont="1" applyFill="1" applyBorder="1" applyAlignment="1" applyProtection="1">
      <alignment horizontal="center"/>
      <protection locked="0"/>
    </xf>
    <xf numFmtId="44" fontId="6" fillId="2" borderId="1" xfId="1" applyFont="1" applyFill="1" applyBorder="1" applyAlignment="1" applyProtection="1">
      <alignment horizontal="center"/>
      <protection locked="0"/>
    </xf>
    <xf numFmtId="44" fontId="6" fillId="2" borderId="22" xfId="1" applyFont="1" applyFill="1" applyBorder="1" applyAlignment="1" applyProtection="1">
      <alignment horizontal="center"/>
      <protection locked="0"/>
    </xf>
    <xf numFmtId="44" fontId="6" fillId="2" borderId="8" xfId="1" applyFon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Protection="1"/>
    <xf numFmtId="0" fontId="8" fillId="0" borderId="0" xfId="0" applyFont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9" fillId="0" borderId="0" xfId="0" applyFont="1" applyAlignment="1" applyProtection="1">
      <alignment wrapText="1"/>
    </xf>
    <xf numFmtId="0" fontId="9" fillId="0" borderId="0" xfId="0" applyFont="1" applyProtection="1"/>
    <xf numFmtId="0" fontId="10" fillId="0" borderId="0" xfId="0" applyFont="1" applyProtection="1"/>
    <xf numFmtId="0" fontId="2" fillId="0" borderId="10" xfId="0" applyFont="1" applyBorder="1" applyAlignment="1" applyProtection="1">
      <alignment wrapText="1"/>
    </xf>
    <xf numFmtId="0" fontId="2" fillId="0" borderId="11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 vertical="top"/>
    </xf>
    <xf numFmtId="0" fontId="2" fillId="0" borderId="32" xfId="0" applyFont="1" applyBorder="1" applyAlignment="1" applyProtection="1">
      <alignment horizontal="center" vertical="top"/>
    </xf>
    <xf numFmtId="0" fontId="1" fillId="0" borderId="0" xfId="0" applyFont="1" applyProtection="1"/>
    <xf numFmtId="0" fontId="6" fillId="0" borderId="2" xfId="0" applyFont="1" applyBorder="1" applyAlignment="1" applyProtection="1">
      <alignment wrapText="1"/>
    </xf>
    <xf numFmtId="0" fontId="6" fillId="0" borderId="16" xfId="0" applyFont="1" applyBorder="1" applyAlignment="1" applyProtection="1">
      <alignment horizontal="center" vertical="top"/>
    </xf>
    <xf numFmtId="0" fontId="6" fillId="0" borderId="29" xfId="0" applyFont="1" applyBorder="1" applyAlignment="1" applyProtection="1">
      <alignment horizontal="center"/>
    </xf>
    <xf numFmtId="0" fontId="6" fillId="0" borderId="17" xfId="0" applyFont="1" applyBorder="1" applyAlignment="1" applyProtection="1">
      <alignment horizontal="center"/>
    </xf>
    <xf numFmtId="44" fontId="6" fillId="0" borderId="20" xfId="1" applyFont="1" applyBorder="1" applyAlignment="1" applyProtection="1">
      <alignment horizontal="center"/>
    </xf>
    <xf numFmtId="44" fontId="6" fillId="0" borderId="26" xfId="1" applyFont="1" applyBorder="1" applyProtection="1"/>
    <xf numFmtId="0" fontId="6" fillId="0" borderId="5" xfId="0" applyFont="1" applyBorder="1" applyAlignment="1" applyProtection="1">
      <alignment vertical="top" wrapText="1" shrinkToFit="1"/>
    </xf>
    <xf numFmtId="0" fontId="6" fillId="0" borderId="15" xfId="0" applyFont="1" applyBorder="1" applyAlignment="1" applyProtection="1">
      <alignment horizontal="center" vertical="top"/>
    </xf>
    <xf numFmtId="0" fontId="6" fillId="0" borderId="27" xfId="0" applyFont="1" applyBorder="1" applyAlignment="1" applyProtection="1">
      <alignment horizontal="center"/>
    </xf>
    <xf numFmtId="0" fontId="6" fillId="0" borderId="18" xfId="0" applyFont="1" applyBorder="1" applyAlignment="1" applyProtection="1">
      <alignment horizontal="center"/>
    </xf>
    <xf numFmtId="44" fontId="6" fillId="0" borderId="21" xfId="1" applyFont="1" applyBorder="1" applyProtection="1"/>
    <xf numFmtId="0" fontId="6" fillId="0" borderId="5" xfId="0" applyFont="1" applyBorder="1" applyAlignment="1" applyProtection="1">
      <alignment vertical="top" wrapText="1"/>
    </xf>
    <xf numFmtId="44" fontId="6" fillId="0" borderId="21" xfId="1" applyFont="1" applyBorder="1" applyAlignment="1" applyProtection="1">
      <alignment horizontal="center"/>
    </xf>
    <xf numFmtId="0" fontId="6" fillId="0" borderId="13" xfId="0" applyFont="1" applyBorder="1" applyProtection="1"/>
    <xf numFmtId="0" fontId="6" fillId="0" borderId="23" xfId="0" applyFont="1" applyBorder="1" applyAlignment="1" applyProtection="1">
      <alignment horizontal="center" vertical="top"/>
    </xf>
    <xf numFmtId="0" fontId="6" fillId="0" borderId="28" xfId="0" applyFont="1" applyBorder="1" applyAlignment="1" applyProtection="1">
      <alignment horizontal="center"/>
    </xf>
    <xf numFmtId="0" fontId="6" fillId="0" borderId="19" xfId="0" applyFont="1" applyBorder="1" applyAlignment="1" applyProtection="1">
      <alignment horizontal="center"/>
    </xf>
    <xf numFmtId="44" fontId="6" fillId="0" borderId="24" xfId="1" applyFont="1" applyBorder="1" applyAlignment="1" applyProtection="1">
      <alignment horizontal="center"/>
    </xf>
    <xf numFmtId="44" fontId="6" fillId="0" borderId="24" xfId="1" applyFont="1" applyBorder="1" applyProtection="1"/>
    <xf numFmtId="0" fontId="5" fillId="0" borderId="25" xfId="0" applyFont="1" applyBorder="1" applyAlignment="1" applyProtection="1">
      <alignment wrapText="1"/>
    </xf>
    <xf numFmtId="0" fontId="6" fillId="0" borderId="14" xfId="0" applyFont="1" applyBorder="1" applyAlignment="1" applyProtection="1">
      <alignment horizontal="center"/>
    </xf>
    <xf numFmtId="0" fontId="6" fillId="0" borderId="14" xfId="0" applyFont="1" applyBorder="1" applyProtection="1"/>
    <xf numFmtId="0" fontId="6" fillId="0" borderId="4" xfId="0" applyFont="1" applyBorder="1" applyAlignment="1" applyProtection="1">
      <alignment horizontal="center" vertical="top"/>
    </xf>
    <xf numFmtId="0" fontId="6" fillId="2" borderId="29" xfId="0" applyFont="1" applyFill="1" applyBorder="1" applyAlignment="1" applyProtection="1">
      <alignment horizontal="center"/>
    </xf>
    <xf numFmtId="44" fontId="6" fillId="0" borderId="17" xfId="1" applyFont="1" applyBorder="1" applyProtection="1"/>
    <xf numFmtId="0" fontId="6" fillId="0" borderId="5" xfId="0" applyFont="1" applyBorder="1" applyAlignment="1" applyProtection="1">
      <alignment wrapText="1"/>
    </xf>
    <xf numFmtId="0" fontId="6" fillId="0" borderId="6" xfId="0" applyFont="1" applyBorder="1" applyAlignment="1" applyProtection="1">
      <alignment horizontal="center" vertical="top"/>
    </xf>
    <xf numFmtId="0" fontId="6" fillId="2" borderId="27" xfId="0" applyFont="1" applyFill="1" applyBorder="1" applyAlignment="1" applyProtection="1">
      <alignment horizontal="center"/>
    </xf>
    <xf numFmtId="44" fontId="6" fillId="0" borderId="27" xfId="1" applyFont="1" applyBorder="1" applyProtection="1"/>
    <xf numFmtId="0" fontId="6" fillId="0" borderId="30" xfId="0" applyFont="1" applyBorder="1" applyAlignment="1" applyProtection="1">
      <alignment wrapText="1"/>
    </xf>
    <xf numFmtId="0" fontId="6" fillId="0" borderId="31" xfId="0" applyFont="1" applyBorder="1" applyAlignment="1" applyProtection="1">
      <alignment horizontal="center" vertical="top"/>
    </xf>
    <xf numFmtId="0" fontId="6" fillId="0" borderId="7" xfId="0" applyFont="1" applyBorder="1" applyAlignment="1" applyProtection="1">
      <alignment wrapText="1"/>
    </xf>
    <xf numFmtId="0" fontId="6" fillId="0" borderId="9" xfId="0" applyFont="1" applyBorder="1" applyAlignment="1" applyProtection="1">
      <alignment horizontal="center"/>
    </xf>
    <xf numFmtId="44" fontId="0" fillId="0" borderId="0" xfId="0" applyNumberFormat="1" applyProtection="1"/>
    <xf numFmtId="0" fontId="5" fillId="0" borderId="0" xfId="0" applyFont="1" applyAlignment="1" applyProtection="1">
      <alignment wrapText="1"/>
    </xf>
    <xf numFmtId="44" fontId="6" fillId="0" borderId="0" xfId="1" applyFont="1" applyBorder="1" applyAlignment="1" applyProtection="1">
      <alignment horizontal="center"/>
    </xf>
    <xf numFmtId="0" fontId="6" fillId="0" borderId="0" xfId="0" applyFont="1" applyAlignment="1" applyProtection="1">
      <alignment horizontal="center" vertical="top"/>
    </xf>
    <xf numFmtId="0" fontId="6" fillId="0" borderId="0" xfId="0" applyFont="1" applyAlignment="1" applyProtection="1">
      <alignment horizontal="center"/>
    </xf>
    <xf numFmtId="44" fontId="6" fillId="0" borderId="0" xfId="1" applyFont="1" applyBorder="1" applyProtection="1"/>
    <xf numFmtId="0" fontId="6" fillId="0" borderId="29" xfId="0" applyFont="1" applyBorder="1" applyAlignment="1" applyProtection="1">
      <alignment horizontal="center" vertical="center"/>
    </xf>
    <xf numFmtId="0" fontId="6" fillId="0" borderId="33" xfId="0" applyFont="1" applyBorder="1" applyAlignment="1" applyProtection="1">
      <alignment horizontal="center"/>
    </xf>
    <xf numFmtId="44" fontId="6" fillId="0" borderId="29" xfId="1" applyFont="1" applyBorder="1" applyProtection="1"/>
    <xf numFmtId="0" fontId="6" fillId="0" borderId="27" xfId="0" applyFont="1" applyBorder="1" applyAlignment="1" applyProtection="1">
      <alignment horizontal="center" vertical="center"/>
    </xf>
    <xf numFmtId="0" fontId="6" fillId="0" borderId="34" xfId="0" applyFont="1" applyBorder="1" applyAlignment="1" applyProtection="1">
      <alignment horizontal="center"/>
    </xf>
    <xf numFmtId="0" fontId="6" fillId="0" borderId="9" xfId="0" applyFont="1" applyBorder="1" applyAlignment="1" applyProtection="1">
      <alignment horizontal="center" vertical="top"/>
    </xf>
    <xf numFmtId="0" fontId="6" fillId="0" borderId="28" xfId="0" applyFont="1" applyBorder="1" applyAlignment="1" applyProtection="1">
      <alignment horizontal="center" vertical="center"/>
    </xf>
    <xf numFmtId="0" fontId="6" fillId="0" borderId="35" xfId="0" applyFont="1" applyBorder="1" applyAlignment="1" applyProtection="1">
      <alignment horizontal="center"/>
    </xf>
    <xf numFmtId="44" fontId="6" fillId="0" borderId="28" xfId="1" applyFont="1" applyBorder="1" applyProtection="1"/>
    <xf numFmtId="0" fontId="6" fillId="0" borderId="29" xfId="0" applyFont="1" applyBorder="1" applyAlignment="1" applyProtection="1">
      <alignment horizontal="center" vertical="center" readingOrder="1"/>
    </xf>
    <xf numFmtId="0" fontId="6" fillId="0" borderId="4" xfId="0" applyFont="1" applyBorder="1" applyAlignment="1" applyProtection="1">
      <alignment horizontal="center"/>
    </xf>
    <xf numFmtId="0" fontId="2" fillId="0" borderId="0" xfId="0" applyFont="1" applyAlignment="1" applyProtection="1">
      <alignment horizontal="right"/>
    </xf>
    <xf numFmtId="44" fontId="4" fillId="0" borderId="1" xfId="1" applyFont="1" applyBorder="1" applyProtection="1"/>
    <xf numFmtId="0" fontId="1" fillId="0" borderId="0" xfId="0" applyFont="1" applyAlignment="1" applyProtection="1">
      <alignment horizontal="center"/>
    </xf>
    <xf numFmtId="44" fontId="4" fillId="0" borderId="0" xfId="1" applyFont="1" applyBorder="1" applyProtection="1"/>
    <xf numFmtId="0" fontId="11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center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center" vertical="center"/>
    </xf>
    <xf numFmtId="0" fontId="0" fillId="0" borderId="0" xfId="0" applyProtection="1"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752476</xdr:colOff>
      <xdr:row>19</xdr:row>
      <xdr:rowOff>197304</xdr:rowOff>
    </xdr:from>
    <xdr:to>
      <xdr:col>9</xdr:col>
      <xdr:colOff>1809751</xdr:colOff>
      <xdr:row>22</xdr:row>
      <xdr:rowOff>206830</xdr:rowOff>
    </xdr:to>
    <xdr:pic>
      <xdr:nvPicPr>
        <xdr:cNvPr id="2" name="Grafik 1" descr="Hängeregisterkarto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73619" y="5490483"/>
          <a:ext cx="1057275" cy="7443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805544</xdr:colOff>
      <xdr:row>6</xdr:row>
      <xdr:rowOff>200025</xdr:rowOff>
    </xdr:from>
    <xdr:to>
      <xdr:col>9</xdr:col>
      <xdr:colOff>1777094</xdr:colOff>
      <xdr:row>9</xdr:row>
      <xdr:rowOff>209549</xdr:rowOff>
    </xdr:to>
    <xdr:pic>
      <xdr:nvPicPr>
        <xdr:cNvPr id="3" name="Grafik 2" descr="EDV-Rollbox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126687" y="2309132"/>
          <a:ext cx="971550" cy="7443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865415</xdr:colOff>
      <xdr:row>10</xdr:row>
      <xdr:rowOff>187778</xdr:rowOff>
    </xdr:from>
    <xdr:to>
      <xdr:col>9</xdr:col>
      <xdr:colOff>1922690</xdr:colOff>
      <xdr:row>14</xdr:row>
      <xdr:rowOff>63953</xdr:rowOff>
    </xdr:to>
    <xdr:pic>
      <xdr:nvPicPr>
        <xdr:cNvPr id="4" name="Grafik 3" descr="Archivbox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86558" y="3276599"/>
          <a:ext cx="1057275" cy="855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854528</xdr:colOff>
      <xdr:row>15</xdr:row>
      <xdr:rowOff>129268</xdr:rowOff>
    </xdr:from>
    <xdr:to>
      <xdr:col>9</xdr:col>
      <xdr:colOff>1721303</xdr:colOff>
      <xdr:row>18</xdr:row>
      <xdr:rowOff>202746</xdr:rowOff>
    </xdr:to>
    <xdr:pic>
      <xdr:nvPicPr>
        <xdr:cNvPr id="5" name="Grafik 4" descr="Gitterboxen neuwerti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75671" y="4442732"/>
          <a:ext cx="866775" cy="8082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672193</xdr:colOff>
      <xdr:row>24</xdr:row>
      <xdr:rowOff>223158</xdr:rowOff>
    </xdr:from>
    <xdr:to>
      <xdr:col>9</xdr:col>
      <xdr:colOff>2158093</xdr:colOff>
      <xdr:row>29</xdr:row>
      <xdr:rowOff>92529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5"/>
        <a:srcRect l="71924" t="24603" r="2282" b="45238"/>
        <a:stretch/>
      </xdr:blipFill>
      <xdr:spPr bwMode="auto">
        <a:xfrm>
          <a:off x="11993336" y="6740979"/>
          <a:ext cx="1485900" cy="109401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6"/>
  <sheetViews>
    <sheetView tabSelected="1" zoomScale="85" zoomScaleNormal="85" workbookViewId="0">
      <selection activeCell="B9" sqref="B9"/>
    </sheetView>
  </sheetViews>
  <sheetFormatPr baseColWidth="10" defaultRowHeight="15" x14ac:dyDescent="0.25"/>
  <cols>
    <col min="1" max="1" width="81.42578125" style="8" customWidth="1"/>
    <col min="2" max="2" width="16.42578125" style="8" bestFit="1" customWidth="1"/>
    <col min="3" max="3" width="22.85546875" style="8" bestFit="1" customWidth="1"/>
    <col min="4" max="4" width="14.7109375" style="8" customWidth="1"/>
    <col min="5" max="5" width="16.140625" style="8" hidden="1" customWidth="1"/>
    <col min="6" max="6" width="29.7109375" style="8" hidden="1" customWidth="1"/>
    <col min="7" max="7" width="23.7109375" style="8" customWidth="1"/>
    <col min="8" max="8" width="20" style="8" bestFit="1" customWidth="1"/>
    <col min="9" max="9" width="34.42578125" style="8" bestFit="1" customWidth="1"/>
    <col min="10" max="10" width="46.7109375" style="8" bestFit="1" customWidth="1"/>
    <col min="11" max="11" width="20" style="8" bestFit="1" customWidth="1"/>
    <col min="12" max="12" width="8.42578125" style="8" bestFit="1" customWidth="1"/>
    <col min="13" max="16384" width="11.42578125" style="8"/>
  </cols>
  <sheetData>
    <row r="1" spans="1:10" ht="21" x14ac:dyDescent="0.35">
      <c r="A1" s="7" t="s">
        <v>33</v>
      </c>
      <c r="B1" s="5"/>
      <c r="C1" s="5"/>
      <c r="D1" s="5"/>
      <c r="E1" s="5"/>
      <c r="F1" s="5"/>
      <c r="G1" s="5"/>
      <c r="H1" s="77"/>
    </row>
    <row r="2" spans="1:10" ht="17.45" customHeight="1" x14ac:dyDescent="0.35">
      <c r="A2" s="7"/>
      <c r="B2" s="9"/>
      <c r="C2" s="9"/>
      <c r="D2" s="9"/>
      <c r="E2" s="9"/>
      <c r="F2" s="9"/>
      <c r="G2" s="9"/>
    </row>
    <row r="3" spans="1:10" ht="30" customHeight="1" x14ac:dyDescent="0.25">
      <c r="A3" s="10" t="s">
        <v>48</v>
      </c>
      <c r="B3" s="11"/>
      <c r="C3" s="11"/>
      <c r="D3" s="11"/>
      <c r="E3" s="11"/>
      <c r="F3" s="12"/>
    </row>
    <row r="4" spans="1:10" ht="15.75" thickBot="1" x14ac:dyDescent="0.3"/>
    <row r="5" spans="1:10" ht="19.5" thickBot="1" x14ac:dyDescent="0.35">
      <c r="A5" s="13" t="s">
        <v>0</v>
      </c>
      <c r="B5" s="14" t="s">
        <v>52</v>
      </c>
      <c r="C5" s="15" t="s">
        <v>1</v>
      </c>
      <c r="D5" s="16" t="s">
        <v>45</v>
      </c>
      <c r="E5" s="16" t="s">
        <v>40</v>
      </c>
      <c r="F5" s="16" t="s">
        <v>41</v>
      </c>
      <c r="G5" s="16" t="s">
        <v>1</v>
      </c>
      <c r="H5" s="16" t="s">
        <v>32</v>
      </c>
      <c r="J5" s="17"/>
    </row>
    <row r="6" spans="1:10" ht="18.75" x14ac:dyDescent="0.3">
      <c r="A6" s="18" t="s">
        <v>47</v>
      </c>
      <c r="B6" s="1"/>
      <c r="C6" s="19" t="s">
        <v>2</v>
      </c>
      <c r="D6" s="20">
        <f>(C38+C39+C37)*C36</f>
        <v>760</v>
      </c>
      <c r="E6" s="21"/>
      <c r="F6" s="21"/>
      <c r="G6" s="22" t="s">
        <v>36</v>
      </c>
      <c r="H6" s="23">
        <f>D6*B6</f>
        <v>0</v>
      </c>
    </row>
    <row r="7" spans="1:10" ht="18.75" x14ac:dyDescent="0.3">
      <c r="A7" s="24" t="s">
        <v>46</v>
      </c>
      <c r="B7" s="2"/>
      <c r="C7" s="25" t="s">
        <v>2</v>
      </c>
      <c r="D7" s="26">
        <f>SUM(F11:F13)*$C$36</f>
        <v>760</v>
      </c>
      <c r="E7" s="27"/>
      <c r="F7" s="27"/>
      <c r="G7" s="27" t="s">
        <v>36</v>
      </c>
      <c r="H7" s="28">
        <f t="shared" ref="H7:H29" si="0">D7*B7</f>
        <v>0</v>
      </c>
      <c r="J7" s="8" t="s">
        <v>17</v>
      </c>
    </row>
    <row r="8" spans="1:10" ht="18.75" x14ac:dyDescent="0.3">
      <c r="A8" s="29" t="s">
        <v>57</v>
      </c>
      <c r="B8" s="2"/>
      <c r="C8" s="25" t="s">
        <v>2</v>
      </c>
      <c r="D8" s="26">
        <f>SUM(E11:E13)*C36</f>
        <v>2280</v>
      </c>
      <c r="E8" s="27"/>
      <c r="F8" s="27"/>
      <c r="G8" s="30" t="s">
        <v>36</v>
      </c>
      <c r="H8" s="28">
        <f t="shared" si="0"/>
        <v>0</v>
      </c>
    </row>
    <row r="9" spans="1:10" ht="19.5" thickBot="1" x14ac:dyDescent="0.35">
      <c r="A9" s="31" t="s">
        <v>56</v>
      </c>
      <c r="B9" s="3"/>
      <c r="C9" s="32" t="s">
        <v>2</v>
      </c>
      <c r="D9" s="33">
        <f>SUM(F11:F13)*$C$36</f>
        <v>760</v>
      </c>
      <c r="E9" s="34"/>
      <c r="F9" s="34"/>
      <c r="G9" s="35" t="s">
        <v>36</v>
      </c>
      <c r="H9" s="36">
        <f t="shared" si="0"/>
        <v>0</v>
      </c>
    </row>
    <row r="10" spans="1:10" ht="19.5" thickBot="1" x14ac:dyDescent="0.35">
      <c r="A10" s="37" t="s">
        <v>3</v>
      </c>
      <c r="B10" s="38"/>
      <c r="C10" s="38"/>
      <c r="D10" s="38"/>
      <c r="E10" s="38"/>
      <c r="F10" s="38"/>
      <c r="G10" s="38"/>
      <c r="H10" s="39"/>
    </row>
    <row r="11" spans="1:10" ht="18.75" x14ac:dyDescent="0.3">
      <c r="A11" s="18" t="s">
        <v>55</v>
      </c>
      <c r="B11" s="1"/>
      <c r="C11" s="40" t="s">
        <v>2</v>
      </c>
      <c r="D11" s="20">
        <f>C37*$C$36</f>
        <v>80</v>
      </c>
      <c r="E11" s="41">
        <f>C37*3</f>
        <v>30</v>
      </c>
      <c r="F11" s="41">
        <v>10</v>
      </c>
      <c r="G11" s="20" t="s">
        <v>36</v>
      </c>
      <c r="H11" s="42">
        <f t="shared" si="0"/>
        <v>0</v>
      </c>
      <c r="J11" s="8" t="s">
        <v>18</v>
      </c>
    </row>
    <row r="12" spans="1:10" ht="18.75" x14ac:dyDescent="0.3">
      <c r="A12" s="43" t="s">
        <v>58</v>
      </c>
      <c r="B12" s="2"/>
      <c r="C12" s="44" t="s">
        <v>2</v>
      </c>
      <c r="D12" s="26">
        <f t="shared" ref="D12:D13" si="1">C38*$C$36</f>
        <v>640</v>
      </c>
      <c r="E12" s="45">
        <f>C38*3</f>
        <v>240</v>
      </c>
      <c r="F12" s="45">
        <v>80</v>
      </c>
      <c r="G12" s="26" t="s">
        <v>36</v>
      </c>
      <c r="H12" s="46">
        <f t="shared" si="0"/>
        <v>0</v>
      </c>
    </row>
    <row r="13" spans="1:10" ht="18.75" x14ac:dyDescent="0.3">
      <c r="A13" s="47" t="s">
        <v>59</v>
      </c>
      <c r="B13" s="2"/>
      <c r="C13" s="48" t="s">
        <v>2</v>
      </c>
      <c r="D13" s="26">
        <f t="shared" si="1"/>
        <v>40</v>
      </c>
      <c r="E13" s="45">
        <f>C39*3</f>
        <v>15</v>
      </c>
      <c r="F13" s="45">
        <v>5</v>
      </c>
      <c r="G13" s="26" t="s">
        <v>36</v>
      </c>
      <c r="H13" s="28">
        <f t="shared" si="0"/>
        <v>0</v>
      </c>
    </row>
    <row r="14" spans="1:10" ht="19.5" thickBot="1" x14ac:dyDescent="0.35">
      <c r="A14" s="49" t="s">
        <v>29</v>
      </c>
      <c r="B14" s="4"/>
      <c r="C14" s="50" t="s">
        <v>6</v>
      </c>
      <c r="D14" s="33">
        <v>95</v>
      </c>
      <c r="E14" s="33"/>
      <c r="F14" s="33"/>
      <c r="G14" s="33" t="s">
        <v>36</v>
      </c>
      <c r="H14" s="36">
        <f t="shared" si="0"/>
        <v>0</v>
      </c>
      <c r="I14" s="51"/>
    </row>
    <row r="15" spans="1:10" ht="19.5" thickBot="1" x14ac:dyDescent="0.35">
      <c r="A15" s="52" t="s">
        <v>5</v>
      </c>
      <c r="B15" s="53"/>
      <c r="C15" s="54"/>
      <c r="D15" s="55"/>
      <c r="E15" s="55"/>
      <c r="F15" s="55"/>
      <c r="G15" s="55"/>
      <c r="H15" s="56"/>
    </row>
    <row r="16" spans="1:10" ht="18.75" x14ac:dyDescent="0.3">
      <c r="A16" s="18" t="s">
        <v>26</v>
      </c>
      <c r="B16" s="1"/>
      <c r="C16" s="40" t="s">
        <v>6</v>
      </c>
      <c r="D16" s="57">
        <f>E16*C40</f>
        <v>285</v>
      </c>
      <c r="E16" s="57">
        <v>3</v>
      </c>
      <c r="F16" s="57"/>
      <c r="G16" s="58" t="s">
        <v>34</v>
      </c>
      <c r="H16" s="59">
        <f t="shared" si="0"/>
        <v>0</v>
      </c>
      <c r="J16" s="8" t="s">
        <v>19</v>
      </c>
    </row>
    <row r="17" spans="1:10" ht="18.75" x14ac:dyDescent="0.3">
      <c r="A17" s="43" t="s">
        <v>20</v>
      </c>
      <c r="B17" s="2"/>
      <c r="C17" s="44" t="s">
        <v>6</v>
      </c>
      <c r="D17" s="60">
        <f>E17*2</f>
        <v>4</v>
      </c>
      <c r="E17" s="60">
        <v>2</v>
      </c>
      <c r="F17" s="60"/>
      <c r="G17" s="61" t="s">
        <v>31</v>
      </c>
      <c r="H17" s="46">
        <f t="shared" si="0"/>
        <v>0</v>
      </c>
    </row>
    <row r="18" spans="1:10" ht="19.5" thickBot="1" x14ac:dyDescent="0.35">
      <c r="A18" s="49" t="s">
        <v>21</v>
      </c>
      <c r="B18" s="4"/>
      <c r="C18" s="62" t="s">
        <v>6</v>
      </c>
      <c r="D18" s="63">
        <f>E18</f>
        <v>1</v>
      </c>
      <c r="E18" s="63">
        <v>1</v>
      </c>
      <c r="F18" s="63"/>
      <c r="G18" s="64" t="s">
        <v>30</v>
      </c>
      <c r="H18" s="65">
        <f t="shared" si="0"/>
        <v>0</v>
      </c>
    </row>
    <row r="19" spans="1:10" ht="19.5" thickBot="1" x14ac:dyDescent="0.35">
      <c r="A19" s="52" t="s">
        <v>7</v>
      </c>
      <c r="B19" s="53"/>
      <c r="C19" s="54"/>
      <c r="D19" s="55"/>
      <c r="E19" s="55"/>
      <c r="F19" s="55"/>
      <c r="G19" s="55"/>
      <c r="H19" s="56"/>
    </row>
    <row r="20" spans="1:10" ht="18.75" x14ac:dyDescent="0.3">
      <c r="A20" s="18" t="s">
        <v>8</v>
      </c>
      <c r="B20" s="1"/>
      <c r="C20" s="40" t="s">
        <v>9</v>
      </c>
      <c r="D20" s="66">
        <v>200</v>
      </c>
      <c r="E20" s="66">
        <v>200</v>
      </c>
      <c r="F20" s="66"/>
      <c r="G20" s="58" t="s">
        <v>36</v>
      </c>
      <c r="H20" s="59">
        <f t="shared" si="0"/>
        <v>0</v>
      </c>
      <c r="J20" s="8" t="s">
        <v>16</v>
      </c>
    </row>
    <row r="21" spans="1:10" ht="18.75" x14ac:dyDescent="0.3">
      <c r="A21" s="29" t="s">
        <v>23</v>
      </c>
      <c r="B21" s="2"/>
      <c r="C21" s="44" t="s">
        <v>9</v>
      </c>
      <c r="D21" s="26">
        <v>30</v>
      </c>
      <c r="E21" s="26">
        <v>30</v>
      </c>
      <c r="F21" s="26"/>
      <c r="G21" s="61" t="s">
        <v>37</v>
      </c>
      <c r="H21" s="46">
        <f t="shared" si="0"/>
        <v>0</v>
      </c>
    </row>
    <row r="22" spans="1:10" ht="18.75" x14ac:dyDescent="0.3">
      <c r="A22" s="43" t="s">
        <v>10</v>
      </c>
      <c r="B22" s="2"/>
      <c r="C22" s="44" t="s">
        <v>11</v>
      </c>
      <c r="D22" s="26">
        <v>100</v>
      </c>
      <c r="E22" s="26">
        <v>100</v>
      </c>
      <c r="F22" s="26"/>
      <c r="G22" s="61" t="s">
        <v>38</v>
      </c>
      <c r="H22" s="46">
        <f t="shared" si="0"/>
        <v>0</v>
      </c>
    </row>
    <row r="23" spans="1:10" ht="18.75" x14ac:dyDescent="0.3">
      <c r="A23" s="43" t="s">
        <v>13</v>
      </c>
      <c r="B23" s="2"/>
      <c r="C23" s="44" t="s">
        <v>11</v>
      </c>
      <c r="D23" s="26">
        <v>30</v>
      </c>
      <c r="E23" s="26">
        <v>30</v>
      </c>
      <c r="F23" s="26"/>
      <c r="G23" s="61" t="s">
        <v>38</v>
      </c>
      <c r="H23" s="46">
        <f t="shared" si="0"/>
        <v>0</v>
      </c>
    </row>
    <row r="24" spans="1:10" ht="18.75" x14ac:dyDescent="0.3">
      <c r="A24" s="43" t="s">
        <v>12</v>
      </c>
      <c r="B24" s="2"/>
      <c r="C24" s="44" t="s">
        <v>9</v>
      </c>
      <c r="D24" s="26">
        <v>12</v>
      </c>
      <c r="E24" s="26">
        <v>12</v>
      </c>
      <c r="F24" s="26"/>
      <c r="G24" s="61" t="s">
        <v>62</v>
      </c>
      <c r="H24" s="46">
        <f t="shared" si="0"/>
        <v>0</v>
      </c>
    </row>
    <row r="25" spans="1:10" ht="18.75" x14ac:dyDescent="0.3">
      <c r="A25" s="43" t="s">
        <v>39</v>
      </c>
      <c r="B25" s="2"/>
      <c r="C25" s="44" t="s">
        <v>9</v>
      </c>
      <c r="D25" s="26">
        <v>150</v>
      </c>
      <c r="E25" s="26">
        <v>150</v>
      </c>
      <c r="F25" s="26"/>
      <c r="G25" s="61" t="s">
        <v>62</v>
      </c>
      <c r="H25" s="46">
        <f t="shared" si="0"/>
        <v>0</v>
      </c>
      <c r="J25" s="8" t="s">
        <v>25</v>
      </c>
    </row>
    <row r="26" spans="1:10" ht="19.5" thickBot="1" x14ac:dyDescent="0.35">
      <c r="A26" s="49" t="s">
        <v>27</v>
      </c>
      <c r="B26" s="4"/>
      <c r="C26" s="62" t="s">
        <v>28</v>
      </c>
      <c r="D26" s="33">
        <v>12</v>
      </c>
      <c r="E26" s="33">
        <v>12</v>
      </c>
      <c r="F26" s="33"/>
      <c r="G26" s="64" t="s">
        <v>61</v>
      </c>
      <c r="H26" s="65">
        <f t="shared" si="0"/>
        <v>0</v>
      </c>
      <c r="I26" s="51"/>
    </row>
    <row r="27" spans="1:10" ht="19.5" thickBot="1" x14ac:dyDescent="0.35">
      <c r="A27" s="52" t="s">
        <v>14</v>
      </c>
      <c r="B27" s="53"/>
      <c r="C27" s="55"/>
      <c r="D27" s="55"/>
      <c r="E27" s="55"/>
      <c r="F27" s="55"/>
      <c r="G27" s="55"/>
      <c r="H27" s="56"/>
    </row>
    <row r="28" spans="1:10" ht="18.75" x14ac:dyDescent="0.3">
      <c r="A28" s="18" t="s">
        <v>24</v>
      </c>
      <c r="B28" s="1"/>
      <c r="C28" s="67" t="s">
        <v>4</v>
      </c>
      <c r="D28" s="20">
        <v>1</v>
      </c>
      <c r="E28" s="20">
        <v>1</v>
      </c>
      <c r="F28" s="20"/>
      <c r="G28" s="58" t="s">
        <v>36</v>
      </c>
      <c r="H28" s="59">
        <f t="shared" si="0"/>
        <v>0</v>
      </c>
    </row>
    <row r="29" spans="1:10" ht="19.5" thickBot="1" x14ac:dyDescent="0.35">
      <c r="A29" s="49" t="s">
        <v>22</v>
      </c>
      <c r="B29" s="4"/>
      <c r="C29" s="62" t="s">
        <v>15</v>
      </c>
      <c r="D29" s="33">
        <v>2</v>
      </c>
      <c r="E29" s="33">
        <v>2</v>
      </c>
      <c r="F29" s="33"/>
      <c r="G29" s="64" t="s">
        <v>36</v>
      </c>
      <c r="H29" s="65">
        <f t="shared" si="0"/>
        <v>0</v>
      </c>
    </row>
    <row r="31" spans="1:10" ht="21" x14ac:dyDescent="0.45">
      <c r="A31" s="68" t="s">
        <v>49</v>
      </c>
      <c r="B31" s="68"/>
      <c r="C31" s="68"/>
      <c r="D31" s="68"/>
      <c r="H31" s="69">
        <f>SUM(H6:H29)</f>
        <v>0</v>
      </c>
    </row>
    <row r="32" spans="1:10" ht="21" x14ac:dyDescent="0.45">
      <c r="A32" s="70"/>
      <c r="B32" s="70"/>
      <c r="C32" s="70"/>
      <c r="D32" s="70"/>
      <c r="H32" s="71"/>
    </row>
    <row r="33" spans="1:9" ht="21" x14ac:dyDescent="0.45">
      <c r="A33" s="68" t="s">
        <v>50</v>
      </c>
      <c r="B33" s="72"/>
      <c r="C33" s="72"/>
      <c r="D33" s="72"/>
      <c r="H33" s="69">
        <f>SUM(H31*3)</f>
        <v>0</v>
      </c>
    </row>
    <row r="34" spans="1:9" ht="21" x14ac:dyDescent="0.45">
      <c r="A34" s="70"/>
      <c r="B34" s="70"/>
      <c r="C34" s="70"/>
      <c r="D34" s="70"/>
      <c r="H34" s="71"/>
    </row>
    <row r="35" spans="1:9" ht="21" x14ac:dyDescent="0.45">
      <c r="A35" s="73" t="s">
        <v>51</v>
      </c>
      <c r="B35" s="73"/>
      <c r="C35" s="73"/>
      <c r="D35" s="73"/>
      <c r="H35" s="71"/>
    </row>
    <row r="36" spans="1:9" x14ac:dyDescent="0.25">
      <c r="A36" s="74" t="s">
        <v>42</v>
      </c>
      <c r="B36" s="74"/>
      <c r="C36" s="9">
        <v>8</v>
      </c>
      <c r="D36" s="8" t="s">
        <v>35</v>
      </c>
    </row>
    <row r="37" spans="1:9" x14ac:dyDescent="0.25">
      <c r="B37" s="75" t="s">
        <v>43</v>
      </c>
      <c r="C37" s="9">
        <v>10</v>
      </c>
      <c r="D37" s="8" t="s">
        <v>44</v>
      </c>
    </row>
    <row r="38" spans="1:9" x14ac:dyDescent="0.25">
      <c r="B38" s="75" t="s">
        <v>53</v>
      </c>
      <c r="C38" s="9">
        <v>80</v>
      </c>
      <c r="D38" s="8" t="s">
        <v>44</v>
      </c>
    </row>
    <row r="39" spans="1:9" x14ac:dyDescent="0.25">
      <c r="B39" s="75" t="s">
        <v>54</v>
      </c>
      <c r="C39" s="9">
        <v>5</v>
      </c>
      <c r="D39" s="8" t="s">
        <v>44</v>
      </c>
    </row>
    <row r="40" spans="1:9" x14ac:dyDescent="0.25">
      <c r="A40" s="74" t="s">
        <v>60</v>
      </c>
      <c r="B40" s="6"/>
      <c r="C40" s="9">
        <v>95</v>
      </c>
      <c r="D40" s="8" t="s">
        <v>44</v>
      </c>
    </row>
    <row r="41" spans="1:9" x14ac:dyDescent="0.25">
      <c r="C41" s="9"/>
    </row>
    <row r="43" spans="1:9" x14ac:dyDescent="0.25">
      <c r="I43" s="76"/>
    </row>
    <row r="44" spans="1:9" x14ac:dyDescent="0.25">
      <c r="I44" s="76"/>
    </row>
    <row r="45" spans="1:9" x14ac:dyDescent="0.25">
      <c r="I45" s="76"/>
    </row>
    <row r="46" spans="1:9" x14ac:dyDescent="0.25">
      <c r="I46" s="76"/>
    </row>
    <row r="47" spans="1:9" x14ac:dyDescent="0.25">
      <c r="I47" s="76"/>
    </row>
    <row r="48" spans="1:9" x14ac:dyDescent="0.25">
      <c r="I48" s="76"/>
    </row>
    <row r="49" spans="9:9" x14ac:dyDescent="0.25">
      <c r="I49" s="76"/>
    </row>
    <row r="50" spans="9:9" x14ac:dyDescent="0.25">
      <c r="I50" s="76"/>
    </row>
    <row r="51" spans="9:9" x14ac:dyDescent="0.25">
      <c r="I51" s="76"/>
    </row>
    <row r="52" spans="9:9" x14ac:dyDescent="0.25">
      <c r="I52" s="76"/>
    </row>
    <row r="53" spans="9:9" x14ac:dyDescent="0.25">
      <c r="I53" s="76"/>
    </row>
    <row r="54" spans="9:9" x14ac:dyDescent="0.25">
      <c r="I54" s="76"/>
    </row>
    <row r="55" spans="9:9" x14ac:dyDescent="0.25">
      <c r="I55" s="76"/>
    </row>
    <row r="56" spans="9:9" x14ac:dyDescent="0.25">
      <c r="I56" s="76"/>
    </row>
    <row r="57" spans="9:9" x14ac:dyDescent="0.25">
      <c r="I57" s="76"/>
    </row>
    <row r="58" spans="9:9" x14ac:dyDescent="0.25">
      <c r="I58" s="76"/>
    </row>
    <row r="59" spans="9:9" x14ac:dyDescent="0.25">
      <c r="I59" s="76"/>
    </row>
    <row r="60" spans="9:9" x14ac:dyDescent="0.25">
      <c r="I60" s="76"/>
    </row>
    <row r="61" spans="9:9" x14ac:dyDescent="0.25">
      <c r="I61" s="76"/>
    </row>
    <row r="62" spans="9:9" x14ac:dyDescent="0.25">
      <c r="I62" s="76"/>
    </row>
    <row r="63" spans="9:9" x14ac:dyDescent="0.25">
      <c r="I63" s="76"/>
    </row>
    <row r="64" spans="9:9" x14ac:dyDescent="0.25">
      <c r="I64" s="76"/>
    </row>
    <row r="65" spans="9:9" x14ac:dyDescent="0.25">
      <c r="I65" s="76"/>
    </row>
    <row r="66" spans="9:9" x14ac:dyDescent="0.25">
      <c r="I66" s="76"/>
    </row>
  </sheetData>
  <sheetProtection algorithmName="SHA-512" hashValue="YBkm3wib2vKQDFpNBJgJ5XD98BFa928pib15ojfxz0mBk0CixpSVFEjNuODP0dd0IxbGwEwGOvESlpDdAMrLLw==" saltValue="eywEFTGWYoZCd471tchlMQ==" spinCount="100000" sheet="1" objects="1" scenarios="1" selectLockedCells="1"/>
  <mergeCells count="7">
    <mergeCell ref="B1:H1"/>
    <mergeCell ref="A40:B40"/>
    <mergeCell ref="A36:B36"/>
    <mergeCell ref="A31:D31"/>
    <mergeCell ref="A3:F3"/>
    <mergeCell ref="A35:D35"/>
    <mergeCell ref="A33:D33"/>
  </mergeCells>
  <pageMargins left="0.7" right="0.7" top="0.78740157499999996" bottom="0.78740157499999996" header="0.3" footer="0.3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Preisliste und Eins.,Jhr.bed.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Richter,Stefan</dc:creator>
  <cp:lastModifiedBy>Stefan Stork</cp:lastModifiedBy>
  <cp:lastPrinted>2026-02-23T18:39:24Z</cp:lastPrinted>
  <dcterms:created xsi:type="dcterms:W3CDTF">2013-04-15T09:53:22Z</dcterms:created>
  <dcterms:modified xsi:type="dcterms:W3CDTF">2026-03-04T18:23:37Z</dcterms:modified>
</cp:coreProperties>
</file>