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J:\8. Gebäudereinigung Ingrid Mentrup\Desktop\Vergabe 2026\Vergabeunterlagen Schulen usw Los 1, 2, 3\Los 2\"/>
    </mc:Choice>
  </mc:AlternateContent>
  <xr:revisionPtr revIDLastSave="0" documentId="13_ncr:1_{13A90A5E-3059-40F0-BB81-D35DD42C7B39}" xr6:coauthVersionLast="47" xr6:coauthVersionMax="47" xr10:uidLastSave="{00000000-0000-0000-0000-000000000000}"/>
  <bookViews>
    <workbookView xWindow="28680" yWindow="-120" windowWidth="29040" windowHeight="16440" tabRatio="668" xr2:uid="{00000000-000D-0000-FFFF-FFFF00000000}"/>
  </bookViews>
  <sheets>
    <sheet name="Los 2 Kalkulation" sheetId="9" r:id="rId1"/>
    <sheet name="Los 2 Mauritiusschule" sheetId="6" r:id="rId2"/>
    <sheet name="Los 2 Th.Gymn. Mauritiusschule" sheetId="10" r:id="rId3"/>
    <sheet name="Los 2 Max und Moritz KG " sheetId="5" r:id="rId4"/>
    <sheet name="Los 2 Zusammenfassung " sheetId="7" r:id="rId5"/>
  </sheets>
  <definedNames>
    <definedName name="Auftraggeber" localSheetId="1">#REF!</definedName>
    <definedName name="Auftraggeber" localSheetId="3">#REF!</definedName>
    <definedName name="Auftraggeber" localSheetId="2">#REF!</definedName>
    <definedName name="Auftraggeber" localSheetId="4">#REF!</definedName>
    <definedName name="Auftraggeber">#REF!</definedName>
    <definedName name="bosco" localSheetId="1">#REF!</definedName>
    <definedName name="bosco" localSheetId="3">#REF!</definedName>
    <definedName name="bosco" localSheetId="2">#REF!</definedName>
    <definedName name="bosco" localSheetId="4">#REF!</definedName>
    <definedName name="bosco">#REF!</definedName>
    <definedName name="_xlnm.Print_Area" localSheetId="0">'Los 2 Kalkulation'!$A$1:$V$91</definedName>
    <definedName name="_xlnm.Print_Area" localSheetId="1">'Los 2 Mauritiusschule'!$A$2:$U$101</definedName>
    <definedName name="_xlnm.Print_Area" localSheetId="3">'Los 2 Max und Moritz KG '!$A$2:$U$101</definedName>
    <definedName name="_xlnm.Print_Area" localSheetId="2">'Los 2 Th.Gymn. Mauritiusschule'!$A$2:$U$101</definedName>
    <definedName name="Einheitnummer" localSheetId="1">#REF!</definedName>
    <definedName name="Einheitnummer" localSheetId="3">#REF!</definedName>
    <definedName name="Einheitnummer" localSheetId="2">#REF!</definedName>
    <definedName name="Einheitnummer" localSheetId="4">#REF!</definedName>
    <definedName name="Einheitnummer">#REF!</definedName>
    <definedName name="Excel_BuiltIn_Print_Area" localSheetId="0">'Los 2 Kalkulation'!$A$1:$V$87</definedName>
    <definedName name="johannes" localSheetId="1">#REF!</definedName>
    <definedName name="johannes" localSheetId="3">#REF!</definedName>
    <definedName name="johannes" localSheetId="2">#REF!</definedName>
    <definedName name="johannes" localSheetId="4">#REF!</definedName>
    <definedName name="johannes">#REF!</definedName>
    <definedName name="Neu" localSheetId="1">#REF!</definedName>
    <definedName name="Neu" localSheetId="3">#REF!</definedName>
    <definedName name="Neu" localSheetId="2">#REF!</definedName>
    <definedName name="Neu" localSheetId="4">#REF!</definedName>
    <definedName name="Neu">#REF!</definedName>
    <definedName name="Objektanschrift" localSheetId="1">#REF!</definedName>
    <definedName name="Objektanschrift" localSheetId="3">#REF!</definedName>
    <definedName name="Objektanschrift" localSheetId="2">#REF!</definedName>
    <definedName name="Objektanschrift" localSheetId="4">#REF!</definedName>
    <definedName name="Objektanschrift">#REF!</definedName>
    <definedName name="Objektname" localSheetId="1">#REF!</definedName>
    <definedName name="Objektname" localSheetId="3">#REF!</definedName>
    <definedName name="Objektname" localSheetId="2">#REF!</definedName>
    <definedName name="Objektname" localSheetId="4">#REF!</definedName>
    <definedName name="Objektname">#REF!</definedName>
    <definedName name="Objektnummer" localSheetId="1">#REF!</definedName>
    <definedName name="Objektnummer" localSheetId="3">#REF!</definedName>
    <definedName name="Objektnummer" localSheetId="2">#REF!</definedName>
    <definedName name="Objektnummer" localSheetId="4">#REF!</definedName>
    <definedName name="Objektnummer">#REF!</definedName>
    <definedName name="Reinigungstage_pro_Jahr" localSheetId="1">#REF!</definedName>
    <definedName name="Reinigungstage_pro_Jahr" localSheetId="3">#REF!</definedName>
    <definedName name="Reinigungstage_pro_Jahr" localSheetId="2">#REF!</definedName>
    <definedName name="Reinigungstage_pro_Jahr" localSheetId="4">#REF!</definedName>
    <definedName name="Reinigungstage_pro_Jahr">#REF!</definedName>
    <definedName name="RG_Woche" localSheetId="1">#REF!</definedName>
    <definedName name="RG_Woche" localSheetId="3">#REF!</definedName>
    <definedName name="RG_Woche" localSheetId="2">#REF!</definedName>
    <definedName name="RG_Woche" localSheetId="4">#REF!</definedName>
    <definedName name="RG_Woche">#REF!</definedName>
    <definedName name="start" localSheetId="1">#REF!</definedName>
    <definedName name="start" localSheetId="3">#REF!</definedName>
    <definedName name="start" localSheetId="2">#REF!</definedName>
    <definedName name="start" localSheetId="4">#REF!</definedName>
    <definedName name="start">#REF!</definedName>
    <definedName name="Woche" localSheetId="1">#REF!</definedName>
    <definedName name="Woche" localSheetId="3">#REF!</definedName>
    <definedName name="Woche" localSheetId="2">#REF!</definedName>
    <definedName name="Woche" localSheetId="4">#REF!</definedName>
    <definedName name="Woche">#REF!</definedName>
    <definedName name="xxx" localSheetId="1">#REF!</definedName>
    <definedName name="xxx" localSheetId="3">#REF!</definedName>
    <definedName name="xxx" localSheetId="2">#REF!</definedName>
    <definedName name="xxx" localSheetId="4">#REF!</definedName>
    <definedName name="xxx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3" i="9" l="1"/>
  <c r="G85" i="5"/>
  <c r="G84" i="5"/>
  <c r="G85" i="10"/>
  <c r="G84" i="10"/>
  <c r="G87" i="6"/>
  <c r="G90" i="6"/>
  <c r="G85" i="6"/>
  <c r="G84" i="6"/>
  <c r="M70" i="6"/>
  <c r="M25" i="6"/>
  <c r="M26" i="6"/>
  <c r="M17" i="5"/>
  <c r="M18" i="5"/>
  <c r="M19" i="5"/>
  <c r="M23" i="6"/>
  <c r="M24" i="6"/>
  <c r="M36" i="5" l="1"/>
  <c r="M35" i="5"/>
  <c r="M34" i="5"/>
  <c r="P34" i="5" s="1"/>
  <c r="R34" i="5" s="1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47" i="10" l="1"/>
  <c r="M46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45" i="10"/>
  <c r="M20" i="10"/>
  <c r="M19" i="10"/>
  <c r="M18" i="10"/>
  <c r="M17" i="10"/>
  <c r="M59" i="6" l="1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7" i="6"/>
  <c r="M22" i="6"/>
  <c r="M21" i="6"/>
  <c r="M20" i="6"/>
  <c r="M19" i="6"/>
  <c r="M18" i="6"/>
  <c r="M17" i="6"/>
  <c r="P85" i="5" l="1"/>
  <c r="P84" i="5"/>
  <c r="P85" i="10"/>
  <c r="P84" i="10"/>
  <c r="T84" i="10" s="1"/>
  <c r="P32" i="10"/>
  <c r="R32" i="10" s="1"/>
  <c r="P31" i="10"/>
  <c r="P26" i="10"/>
  <c r="R26" i="10" s="1"/>
  <c r="P24" i="10"/>
  <c r="P23" i="10"/>
  <c r="P19" i="10"/>
  <c r="P17" i="10"/>
  <c r="G75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R46" i="10" s="1"/>
  <c r="P44" i="10"/>
  <c r="P43" i="10"/>
  <c r="P42" i="10"/>
  <c r="P41" i="10"/>
  <c r="P40" i="10"/>
  <c r="P39" i="10"/>
  <c r="P38" i="10"/>
  <c r="P37" i="10"/>
  <c r="P36" i="10"/>
  <c r="P35" i="10"/>
  <c r="R35" i="10" s="1"/>
  <c r="P34" i="10"/>
  <c r="P33" i="10"/>
  <c r="R33" i="10" s="1"/>
  <c r="P30" i="10"/>
  <c r="R30" i="10" s="1"/>
  <c r="P29" i="10"/>
  <c r="P28" i="10"/>
  <c r="P27" i="10"/>
  <c r="P25" i="10"/>
  <c r="P22" i="10"/>
  <c r="P21" i="10"/>
  <c r="R21" i="10" s="1"/>
  <c r="P45" i="10"/>
  <c r="P20" i="10"/>
  <c r="R20" i="10" s="1"/>
  <c r="P18" i="10"/>
  <c r="R18" i="10" s="1"/>
  <c r="L8" i="10"/>
  <c r="A8" i="10"/>
  <c r="M72" i="6"/>
  <c r="M71" i="6"/>
  <c r="M69" i="6"/>
  <c r="M68" i="6"/>
  <c r="M67" i="6"/>
  <c r="M66" i="6"/>
  <c r="M65" i="6"/>
  <c r="M64" i="6"/>
  <c r="M63" i="6"/>
  <c r="M62" i="6"/>
  <c r="M61" i="6"/>
  <c r="M60" i="6"/>
  <c r="T87" i="10" l="1"/>
  <c r="R87" i="10" s="1"/>
  <c r="T85" i="10"/>
  <c r="R85" i="10" s="1"/>
  <c r="R69" i="10"/>
  <c r="R23" i="10"/>
  <c r="R52" i="10"/>
  <c r="R61" i="10"/>
  <c r="R54" i="10"/>
  <c r="R62" i="10"/>
  <c r="R84" i="10"/>
  <c r="R60" i="10"/>
  <c r="R68" i="10"/>
  <c r="R39" i="10"/>
  <c r="R53" i="10"/>
  <c r="R45" i="10"/>
  <c r="R25" i="10"/>
  <c r="R47" i="10"/>
  <c r="R55" i="10"/>
  <c r="R63" i="10"/>
  <c r="R41" i="10"/>
  <c r="R48" i="10"/>
  <c r="R56" i="10"/>
  <c r="R64" i="10"/>
  <c r="R31" i="10"/>
  <c r="R49" i="10"/>
  <c r="R57" i="10"/>
  <c r="R65" i="10"/>
  <c r="R37" i="10"/>
  <c r="R50" i="10"/>
  <c r="R58" i="10"/>
  <c r="R66" i="10"/>
  <c r="R19" i="10"/>
  <c r="R43" i="10"/>
  <c r="R51" i="10"/>
  <c r="R59" i="10"/>
  <c r="R67" i="10"/>
  <c r="R28" i="10"/>
  <c r="R71" i="10"/>
  <c r="R73" i="10"/>
  <c r="R22" i="10"/>
  <c r="R24" i="10"/>
  <c r="R36" i="10"/>
  <c r="R38" i="10"/>
  <c r="R40" i="10"/>
  <c r="R42" i="10"/>
  <c r="R44" i="10"/>
  <c r="R17" i="10"/>
  <c r="R27" i="10"/>
  <c r="R29" i="10"/>
  <c r="R34" i="10"/>
  <c r="R70" i="10"/>
  <c r="R72" i="10"/>
  <c r="P75" i="10"/>
  <c r="R75" i="10" s="1"/>
  <c r="S92" i="10" l="1"/>
  <c r="E11" i="7" s="1"/>
  <c r="C11" i="7"/>
  <c r="L8" i="6" l="1"/>
  <c r="L8" i="5"/>
  <c r="P19" i="5" l="1"/>
  <c r="R19" i="5" s="1"/>
  <c r="P20" i="5"/>
  <c r="R20" i="5" s="1"/>
  <c r="P32" i="5"/>
  <c r="R32" i="5" s="1"/>
  <c r="P33" i="5"/>
  <c r="R33" i="5" s="1"/>
  <c r="P29" i="5"/>
  <c r="R29" i="5" s="1"/>
  <c r="P30" i="5"/>
  <c r="R30" i="5" s="1"/>
  <c r="P24" i="5"/>
  <c r="R24" i="5" s="1"/>
  <c r="P24" i="6"/>
  <c r="R24" i="6" s="1"/>
  <c r="P29" i="6"/>
  <c r="R29" i="6" s="1"/>
  <c r="P30" i="6"/>
  <c r="R30" i="6" s="1"/>
  <c r="P31" i="6"/>
  <c r="R31" i="6" s="1"/>
  <c r="P32" i="6"/>
  <c r="R32" i="6" s="1"/>
  <c r="P33" i="6"/>
  <c r="R33" i="6" s="1"/>
  <c r="P34" i="6"/>
  <c r="R34" i="6" s="1"/>
  <c r="M74" i="9" l="1"/>
  <c r="G72" i="9"/>
  <c r="R71" i="9"/>
  <c r="O71" i="9"/>
  <c r="T71" i="9" s="1"/>
  <c r="R63" i="9"/>
  <c r="O63" i="9"/>
  <c r="T63" i="9" s="1"/>
  <c r="G62" i="9"/>
  <c r="R54" i="9"/>
  <c r="O54" i="9"/>
  <c r="G54" i="9"/>
  <c r="M42" i="9"/>
  <c r="R42" i="9" s="1"/>
  <c r="M23" i="9"/>
  <c r="R23" i="9" s="1"/>
  <c r="O10" i="9"/>
  <c r="O12" i="9" s="1"/>
  <c r="R74" i="9" l="1"/>
  <c r="O74" i="9"/>
  <c r="T74" i="9" s="1"/>
  <c r="T12" i="9"/>
  <c r="O23" i="9"/>
  <c r="G41" i="9" s="1"/>
  <c r="G21" i="9"/>
  <c r="T54" i="9"/>
  <c r="T35" i="9" l="1"/>
  <c r="T23" i="9"/>
  <c r="O42" i="9"/>
  <c r="T42" i="9" s="1"/>
  <c r="G30" i="9"/>
  <c r="O33" i="9" s="1"/>
  <c r="O45" i="9" l="1"/>
  <c r="O78" i="9" s="1"/>
  <c r="O81" i="9" s="1"/>
  <c r="T45" i="9"/>
  <c r="T78" i="9" s="1"/>
  <c r="T81" i="9" s="1"/>
  <c r="Q86" i="9" l="1"/>
  <c r="R87" i="9" s="1"/>
  <c r="O85" i="9" l="1"/>
  <c r="P8" i="10" s="1"/>
  <c r="N8" i="10" s="1"/>
  <c r="T24" i="10" s="1"/>
  <c r="P8" i="6" l="1"/>
  <c r="N8" i="6" s="1"/>
  <c r="T34" i="6" s="1"/>
  <c r="P8" i="5"/>
  <c r="N8" i="5" s="1"/>
  <c r="T34" i="5" s="1"/>
  <c r="T70" i="10"/>
  <c r="T21" i="10"/>
  <c r="T65" i="10"/>
  <c r="T47" i="10"/>
  <c r="T60" i="10"/>
  <c r="T54" i="10"/>
  <c r="T19" i="10"/>
  <c r="T72" i="10"/>
  <c r="T27" i="10"/>
  <c r="T57" i="10"/>
  <c r="T29" i="10"/>
  <c r="T61" i="10"/>
  <c r="T42" i="10"/>
  <c r="T30" i="10"/>
  <c r="T63" i="10"/>
  <c r="T33" i="10"/>
  <c r="T41" i="10"/>
  <c r="T51" i="10"/>
  <c r="T35" i="10"/>
  <c r="T32" i="10"/>
  <c r="T71" i="10"/>
  <c r="T59" i="10"/>
  <c r="T26" i="10"/>
  <c r="T58" i="10"/>
  <c r="T66" i="10"/>
  <c r="T34" i="10"/>
  <c r="T48" i="10"/>
  <c r="T37" i="10"/>
  <c r="T43" i="10"/>
  <c r="T36" i="10"/>
  <c r="T23" i="10"/>
  <c r="T18" i="10"/>
  <c r="T73" i="10"/>
  <c r="T52" i="10"/>
  <c r="T49" i="10"/>
  <c r="T44" i="10"/>
  <c r="T56" i="10"/>
  <c r="T69" i="10"/>
  <c r="T25" i="10"/>
  <c r="T74" i="10"/>
  <c r="T39" i="10"/>
  <c r="T17" i="10"/>
  <c r="T50" i="10"/>
  <c r="T38" i="10"/>
  <c r="T40" i="10"/>
  <c r="T20" i="10"/>
  <c r="T62" i="10"/>
  <c r="T68" i="10"/>
  <c r="T53" i="10"/>
  <c r="T64" i="10"/>
  <c r="T31" i="10"/>
  <c r="T55" i="10"/>
  <c r="T67" i="10"/>
  <c r="T46" i="10"/>
  <c r="T22" i="10"/>
  <c r="T28" i="10"/>
  <c r="T45" i="10"/>
  <c r="T85" i="6"/>
  <c r="R85" i="6" s="1"/>
  <c r="T84" i="6"/>
  <c r="G75" i="6"/>
  <c r="M73" i="6"/>
  <c r="P73" i="6" s="1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28" i="6"/>
  <c r="P27" i="6"/>
  <c r="P26" i="6"/>
  <c r="P25" i="6"/>
  <c r="P23" i="6"/>
  <c r="R23" i="6" s="1"/>
  <c r="P22" i="6"/>
  <c r="R22" i="6" s="1"/>
  <c r="P21" i="6"/>
  <c r="P20" i="6"/>
  <c r="R20" i="6" s="1"/>
  <c r="P19" i="6"/>
  <c r="P18" i="6"/>
  <c r="R18" i="6" s="1"/>
  <c r="P17" i="6"/>
  <c r="R17" i="6" s="1"/>
  <c r="A8" i="6"/>
  <c r="G87" i="5"/>
  <c r="T87" i="5" s="1"/>
  <c r="R87" i="5" s="1"/>
  <c r="T85" i="5"/>
  <c r="R85" i="5" s="1"/>
  <c r="T84" i="5"/>
  <c r="G75" i="5"/>
  <c r="M73" i="5"/>
  <c r="P73" i="5" s="1"/>
  <c r="M72" i="5"/>
  <c r="P72" i="5" s="1"/>
  <c r="M71" i="5"/>
  <c r="P71" i="5" s="1"/>
  <c r="M70" i="5"/>
  <c r="P70" i="5" s="1"/>
  <c r="M69" i="5"/>
  <c r="P69" i="5" s="1"/>
  <c r="M68" i="5"/>
  <c r="P68" i="5" s="1"/>
  <c r="M67" i="5"/>
  <c r="P67" i="5" s="1"/>
  <c r="M66" i="5"/>
  <c r="P66" i="5" s="1"/>
  <c r="M65" i="5"/>
  <c r="P65" i="5" s="1"/>
  <c r="M64" i="5"/>
  <c r="P64" i="5" s="1"/>
  <c r="M63" i="5"/>
  <c r="P63" i="5" s="1"/>
  <c r="M62" i="5"/>
  <c r="P62" i="5" s="1"/>
  <c r="M61" i="5"/>
  <c r="P61" i="5" s="1"/>
  <c r="M60" i="5"/>
  <c r="P60" i="5" s="1"/>
  <c r="M59" i="5"/>
  <c r="P59" i="5" s="1"/>
  <c r="M58" i="5"/>
  <c r="P58" i="5" s="1"/>
  <c r="M57" i="5"/>
  <c r="P57" i="5" s="1"/>
  <c r="M56" i="5"/>
  <c r="P56" i="5" s="1"/>
  <c r="M55" i="5"/>
  <c r="P55" i="5" s="1"/>
  <c r="M54" i="5"/>
  <c r="P54" i="5" s="1"/>
  <c r="M53" i="5"/>
  <c r="P53" i="5" s="1"/>
  <c r="M52" i="5"/>
  <c r="P52" i="5" s="1"/>
  <c r="M51" i="5"/>
  <c r="P51" i="5" s="1"/>
  <c r="M50" i="5"/>
  <c r="P50" i="5" s="1"/>
  <c r="M49" i="5"/>
  <c r="P49" i="5" s="1"/>
  <c r="M48" i="5"/>
  <c r="P48" i="5" s="1"/>
  <c r="M47" i="5"/>
  <c r="P47" i="5" s="1"/>
  <c r="M46" i="5"/>
  <c r="P46" i="5" s="1"/>
  <c r="M45" i="5"/>
  <c r="P45" i="5" s="1"/>
  <c r="M44" i="5"/>
  <c r="P44" i="5" s="1"/>
  <c r="M43" i="5"/>
  <c r="P43" i="5" s="1"/>
  <c r="M42" i="5"/>
  <c r="P42" i="5" s="1"/>
  <c r="M41" i="5"/>
  <c r="P41" i="5" s="1"/>
  <c r="M40" i="5"/>
  <c r="P40" i="5" s="1"/>
  <c r="M39" i="5"/>
  <c r="P39" i="5" s="1"/>
  <c r="M38" i="5"/>
  <c r="P38" i="5" s="1"/>
  <c r="M37" i="5"/>
  <c r="P37" i="5" s="1"/>
  <c r="P36" i="5"/>
  <c r="P35" i="5"/>
  <c r="P31" i="5"/>
  <c r="R31" i="5" s="1"/>
  <c r="P27" i="5"/>
  <c r="R27" i="5" s="1"/>
  <c r="P26" i="5"/>
  <c r="R26" i="5" s="1"/>
  <c r="P25" i="5"/>
  <c r="R25" i="5" s="1"/>
  <c r="P23" i="5"/>
  <c r="R23" i="5" s="1"/>
  <c r="P22" i="5"/>
  <c r="R22" i="5" s="1"/>
  <c r="P21" i="5"/>
  <c r="R21" i="5" s="1"/>
  <c r="P18" i="5"/>
  <c r="R18" i="5" s="1"/>
  <c r="P17" i="5"/>
  <c r="A8" i="5"/>
  <c r="S79" i="10" l="1"/>
  <c r="R99" i="10" s="1"/>
  <c r="P28" i="5"/>
  <c r="R28" i="5" s="1"/>
  <c r="T40" i="5"/>
  <c r="T48" i="5"/>
  <c r="T30" i="5"/>
  <c r="T42" i="5"/>
  <c r="T36" i="5"/>
  <c r="T44" i="5"/>
  <c r="T25" i="5"/>
  <c r="T26" i="5"/>
  <c r="T38" i="5"/>
  <c r="T46" i="5"/>
  <c r="T27" i="5"/>
  <c r="T25" i="6"/>
  <c r="T26" i="6"/>
  <c r="T27" i="6"/>
  <c r="T30" i="6"/>
  <c r="T28" i="6"/>
  <c r="T21" i="6"/>
  <c r="R21" i="6"/>
  <c r="T19" i="6"/>
  <c r="R19" i="6"/>
  <c r="T49" i="6"/>
  <c r="R49" i="6"/>
  <c r="T31" i="6"/>
  <c r="T35" i="6"/>
  <c r="R35" i="6"/>
  <c r="T43" i="6"/>
  <c r="R43" i="6"/>
  <c r="T51" i="6"/>
  <c r="R51" i="6"/>
  <c r="T59" i="6"/>
  <c r="R59" i="6"/>
  <c r="T67" i="6"/>
  <c r="R67" i="6"/>
  <c r="R84" i="6"/>
  <c r="T57" i="6"/>
  <c r="R57" i="6"/>
  <c r="T58" i="6"/>
  <c r="R58" i="6"/>
  <c r="T36" i="6"/>
  <c r="R36" i="6"/>
  <c r="T44" i="6"/>
  <c r="R44" i="6"/>
  <c r="T52" i="6"/>
  <c r="R52" i="6"/>
  <c r="T60" i="6"/>
  <c r="R60" i="6"/>
  <c r="T68" i="6"/>
  <c r="R68" i="6"/>
  <c r="T42" i="6"/>
  <c r="R42" i="6"/>
  <c r="P75" i="6"/>
  <c r="C10" i="7" s="1"/>
  <c r="T37" i="6"/>
  <c r="R37" i="6"/>
  <c r="T45" i="6"/>
  <c r="R45" i="6"/>
  <c r="T53" i="6"/>
  <c r="R53" i="6"/>
  <c r="T61" i="6"/>
  <c r="R61" i="6"/>
  <c r="T69" i="6"/>
  <c r="R69" i="6"/>
  <c r="T73" i="6"/>
  <c r="R73" i="6"/>
  <c r="T50" i="6"/>
  <c r="R50" i="6"/>
  <c r="T38" i="6"/>
  <c r="R38" i="6"/>
  <c r="T46" i="6"/>
  <c r="R46" i="6"/>
  <c r="T54" i="6"/>
  <c r="R54" i="6"/>
  <c r="T62" i="6"/>
  <c r="R62" i="6"/>
  <c r="T70" i="6"/>
  <c r="R70" i="6"/>
  <c r="T41" i="6"/>
  <c r="R41" i="6"/>
  <c r="T66" i="6"/>
  <c r="R66" i="6"/>
  <c r="T39" i="6"/>
  <c r="R39" i="6"/>
  <c r="T47" i="6"/>
  <c r="R47" i="6"/>
  <c r="T55" i="6"/>
  <c r="R55" i="6"/>
  <c r="T63" i="6"/>
  <c r="R63" i="6"/>
  <c r="T71" i="6"/>
  <c r="R71" i="6"/>
  <c r="T65" i="6"/>
  <c r="R65" i="6"/>
  <c r="T40" i="6"/>
  <c r="R40" i="6"/>
  <c r="T48" i="6"/>
  <c r="R48" i="6"/>
  <c r="T56" i="6"/>
  <c r="R56" i="6"/>
  <c r="T64" i="6"/>
  <c r="R64" i="6"/>
  <c r="T72" i="6"/>
  <c r="R72" i="6"/>
  <c r="T18" i="6"/>
  <c r="T20" i="6"/>
  <c r="T22" i="6"/>
  <c r="R25" i="6"/>
  <c r="R27" i="6"/>
  <c r="T74" i="6"/>
  <c r="T17" i="6"/>
  <c r="T23" i="6"/>
  <c r="R26" i="6"/>
  <c r="R28" i="6"/>
  <c r="T32" i="6"/>
  <c r="T24" i="6"/>
  <c r="T33" i="6"/>
  <c r="T29" i="6"/>
  <c r="T19" i="5"/>
  <c r="T73" i="5"/>
  <c r="R73" i="5"/>
  <c r="T66" i="5"/>
  <c r="R66" i="5"/>
  <c r="T31" i="5"/>
  <c r="T45" i="5"/>
  <c r="R45" i="5"/>
  <c r="T51" i="5"/>
  <c r="R51" i="5"/>
  <c r="T59" i="5"/>
  <c r="R59" i="5"/>
  <c r="T67" i="5"/>
  <c r="R67" i="5"/>
  <c r="S92" i="5"/>
  <c r="E12" i="7" s="1"/>
  <c r="R84" i="5"/>
  <c r="T23" i="5"/>
  <c r="T57" i="5"/>
  <c r="R57" i="5"/>
  <c r="T39" i="5"/>
  <c r="R39" i="5"/>
  <c r="T35" i="5"/>
  <c r="R35" i="5"/>
  <c r="T52" i="5"/>
  <c r="R52" i="5"/>
  <c r="T60" i="5"/>
  <c r="R60" i="5"/>
  <c r="T68" i="5"/>
  <c r="R68" i="5"/>
  <c r="P75" i="5"/>
  <c r="T17" i="5"/>
  <c r="R17" i="5"/>
  <c r="T21" i="5"/>
  <c r="T41" i="5"/>
  <c r="R41" i="5"/>
  <c r="T53" i="5"/>
  <c r="R53" i="5"/>
  <c r="T61" i="5"/>
  <c r="R61" i="5"/>
  <c r="T69" i="5"/>
  <c r="R69" i="5"/>
  <c r="T49" i="5"/>
  <c r="R49" i="5"/>
  <c r="T47" i="5"/>
  <c r="R47" i="5"/>
  <c r="T54" i="5"/>
  <c r="R54" i="5"/>
  <c r="T62" i="5"/>
  <c r="R62" i="5"/>
  <c r="T70" i="5"/>
  <c r="R70" i="5"/>
  <c r="T58" i="5"/>
  <c r="R58" i="5"/>
  <c r="T37" i="5"/>
  <c r="R37" i="5"/>
  <c r="T55" i="5"/>
  <c r="R55" i="5"/>
  <c r="T63" i="5"/>
  <c r="R63" i="5"/>
  <c r="T71" i="5"/>
  <c r="R71" i="5"/>
  <c r="T65" i="5"/>
  <c r="R65" i="5"/>
  <c r="T50" i="5"/>
  <c r="R50" i="5"/>
  <c r="T43" i="5"/>
  <c r="R43" i="5"/>
  <c r="T56" i="5"/>
  <c r="R56" i="5"/>
  <c r="T64" i="5"/>
  <c r="R64" i="5"/>
  <c r="T72" i="5"/>
  <c r="R72" i="5"/>
  <c r="T18" i="5"/>
  <c r="T20" i="5"/>
  <c r="T22" i="5"/>
  <c r="T74" i="5"/>
  <c r="T32" i="5"/>
  <c r="T24" i="5"/>
  <c r="T33" i="5"/>
  <c r="R36" i="5"/>
  <c r="R38" i="5"/>
  <c r="R40" i="5"/>
  <c r="R42" i="5"/>
  <c r="R44" i="5"/>
  <c r="R46" i="5"/>
  <c r="R48" i="5"/>
  <c r="T29" i="5"/>
  <c r="D11" i="7" l="1"/>
  <c r="R96" i="10"/>
  <c r="R97" i="10" s="1"/>
  <c r="R100" i="10"/>
  <c r="G11" i="7" s="1"/>
  <c r="F11" i="7"/>
  <c r="T28" i="5"/>
  <c r="S79" i="5" s="1"/>
  <c r="D12" i="7" s="1"/>
  <c r="R75" i="6"/>
  <c r="R75" i="5"/>
  <c r="C12" i="7"/>
  <c r="S79" i="6"/>
  <c r="D10" i="7" s="1"/>
  <c r="C15" i="7" l="1"/>
  <c r="C17" i="7" s="1"/>
  <c r="D15" i="7"/>
  <c r="R96" i="6"/>
  <c r="R97" i="6" s="1"/>
  <c r="R99" i="5"/>
  <c r="F12" i="7" s="1"/>
  <c r="R96" i="5"/>
  <c r="R97" i="5" s="1"/>
  <c r="R100" i="5" l="1"/>
  <c r="G12" i="7" s="1"/>
  <c r="T87" i="6"/>
  <c r="S92" i="6" s="1"/>
  <c r="E10" i="7" l="1"/>
  <c r="E15" i="7" s="1"/>
  <c r="R99" i="6"/>
  <c r="R87" i="6"/>
  <c r="F10" i="7" l="1"/>
  <c r="F15" i="7" s="1"/>
  <c r="R100" i="6"/>
  <c r="G10" i="7" s="1"/>
  <c r="G15" i="7" s="1"/>
</calcChain>
</file>

<file path=xl/sharedStrings.xml><?xml version="1.0" encoding="utf-8"?>
<sst xmlns="http://schemas.openxmlformats.org/spreadsheetml/2006/main" count="845" uniqueCount="302">
  <si>
    <t>Angebot - Preisblatt</t>
  </si>
  <si>
    <t>Auftraggeber:</t>
  </si>
  <si>
    <t>Stadt Ibbenbüren</t>
  </si>
  <si>
    <t>Gebäude-Kennziffer</t>
  </si>
  <si>
    <t>Gebäude-Name:</t>
  </si>
  <si>
    <t>Ausdruck</t>
  </si>
  <si>
    <t>Neufestsetzung ab</t>
  </si>
  <si>
    <t>Vertragsbeginn</t>
  </si>
  <si>
    <t>maximale Tage</t>
  </si>
  <si>
    <t>Tarif-</t>
  </si>
  <si>
    <t>Stundenver-</t>
  </si>
  <si>
    <t>Kalkulations-</t>
  </si>
  <si>
    <t>Woche</t>
  </si>
  <si>
    <t>im Jahr</t>
  </si>
  <si>
    <t>lohn</t>
  </si>
  <si>
    <t>rechnungssatz</t>
  </si>
  <si>
    <t>zuschlag</t>
  </si>
  <si>
    <t>Zeile</t>
  </si>
  <si>
    <t>Reinig.-</t>
  </si>
  <si>
    <t>Reinigungsgruppe bzw. Raumnutzung</t>
  </si>
  <si>
    <t>Boden-</t>
  </si>
  <si>
    <t>Flächengröße</t>
  </si>
  <si>
    <t>Rein.tage</t>
  </si>
  <si>
    <t>Reinig.tage</t>
  </si>
  <si>
    <t>Jahres-</t>
  </si>
  <si>
    <t>Reinig.stunden</t>
  </si>
  <si>
    <t>Reinig.-Stunden</t>
  </si>
  <si>
    <t>Jahreskosten</t>
  </si>
  <si>
    <t>gruppen</t>
  </si>
  <si>
    <t>art</t>
  </si>
  <si>
    <t>insges.</t>
  </si>
  <si>
    <t>in der</t>
  </si>
  <si>
    <t>reinigungs</t>
  </si>
  <si>
    <t>pro Stunde</t>
  </si>
  <si>
    <t>pro. Jahr</t>
  </si>
  <si>
    <t>am Tag</t>
  </si>
  <si>
    <t>ohne MWSt.</t>
  </si>
  <si>
    <t>Nr.</t>
  </si>
  <si>
    <t>m²</t>
  </si>
  <si>
    <r>
      <t xml:space="preserve">fläche - </t>
    </r>
    <r>
      <rPr>
        <sz val="12"/>
        <color theme="1"/>
        <rFont val="Arial"/>
        <family val="2"/>
      </rPr>
      <t>m²</t>
    </r>
  </si>
  <si>
    <t xml:space="preserve">m²  </t>
  </si>
  <si>
    <t>€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</si>
  <si>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</si>
  <si>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</si>
  <si>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</si>
  <si>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</si>
  <si>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</si>
  <si>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</si>
  <si>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</si>
  <si>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</si>
  <si>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</si>
  <si>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</si>
  <si>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</si>
  <si>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</si>
  <si>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Unterhaltsreinigung</t>
  </si>
  <si>
    <t>T</t>
  </si>
  <si>
    <t>S</t>
  </si>
  <si>
    <t xml:space="preserve">Gesamtsumme für Unterhaltsreinigung  </t>
  </si>
  <si>
    <t>Jahressumme</t>
  </si>
  <si>
    <t>Sonstige Kosten</t>
  </si>
  <si>
    <t>Häufig-</t>
  </si>
  <si>
    <t>m² - Preis</t>
  </si>
  <si>
    <t>Einzel-</t>
  </si>
  <si>
    <t>Grundreinigung</t>
  </si>
  <si>
    <t>keit</t>
  </si>
  <si>
    <t>preis</t>
  </si>
  <si>
    <t>Grundreinigung der Stein- und Fliesenböden</t>
  </si>
  <si>
    <t>Preis ohne MWSt.</t>
  </si>
  <si>
    <t>Grundreinigung und Einpflege der Hartböden</t>
  </si>
  <si>
    <t>Regiearbeiten - Auftragserteilung erfolgt immer im Einzelfall !</t>
  </si>
  <si>
    <t xml:space="preserve">Grundr.Teppch shampoonieren + extrahieren </t>
  </si>
  <si>
    <t xml:space="preserve">Preis ohne MWSt. </t>
  </si>
  <si>
    <t>Besondere Hinweise und Anmerkungen:</t>
  </si>
  <si>
    <t>Anschrift des Unternehmens:</t>
  </si>
  <si>
    <t>Monatl. Kosten für Unterhaltsreinigung</t>
  </si>
  <si>
    <t>mit MWSt.</t>
  </si>
  <si>
    <t>Jahresgesamtkosten</t>
  </si>
  <si>
    <t xml:space="preserve">Stadt Ibbenbüren </t>
  </si>
  <si>
    <t xml:space="preserve">Zusammenfassung der Angebote </t>
  </si>
  <si>
    <t>Gesamt-</t>
  </si>
  <si>
    <t xml:space="preserve">Gesamt- </t>
  </si>
  <si>
    <t>Gebäude</t>
  </si>
  <si>
    <t>Gebäude-Nr.</t>
  </si>
  <si>
    <t xml:space="preserve">Jahresstd. </t>
  </si>
  <si>
    <t>Angebot</t>
  </si>
  <si>
    <t xml:space="preserve">Angebot </t>
  </si>
  <si>
    <t>ohne MWSt</t>
  </si>
  <si>
    <t xml:space="preserve">mit MWSt </t>
  </si>
  <si>
    <t xml:space="preserve">Std. </t>
  </si>
  <si>
    <t>Gesamtsummen</t>
  </si>
  <si>
    <t>Differenz</t>
  </si>
  <si>
    <t>Stand:</t>
  </si>
  <si>
    <t>Gebäude-Name</t>
  </si>
  <si>
    <t xml:space="preserve">städtische Gebäude </t>
  </si>
  <si>
    <t xml:space="preserve">Bitte nur die gelben Felder ausfüllen! </t>
  </si>
  <si>
    <t>Auftraggeber</t>
  </si>
  <si>
    <t xml:space="preserve">Bei 3.1 und 3.2 nur Pauschalprozentsätze eintragen!   </t>
  </si>
  <si>
    <t>Auftragnehmer</t>
  </si>
  <si>
    <t>Alle Kalkulationen ohne MWSt</t>
  </si>
  <si>
    <t>A 21-1 Jul 12</t>
  </si>
  <si>
    <t>1.</t>
  </si>
  <si>
    <t>Produktiver Stundenlohn</t>
  </si>
  <si>
    <t>Tariflohn</t>
  </si>
  <si>
    <t>EUR</t>
  </si>
  <si>
    <t>Zuschlag nach Rahmentarifvertrag:</t>
  </si>
  <si>
    <t>in Prozent</t>
  </si>
  <si>
    <t>geringfügig</t>
  </si>
  <si>
    <t>kein Zuschlag</t>
  </si>
  <si>
    <t>Zuschlag</t>
  </si>
  <si>
    <t>Beschäftigte</t>
  </si>
  <si>
    <t>insgesamt produktiver Stundenlohn</t>
  </si>
  <si>
    <t>2.</t>
  </si>
  <si>
    <t xml:space="preserve">Lohngebundene Kosten </t>
  </si>
  <si>
    <t>2.1</t>
  </si>
  <si>
    <t xml:space="preserve">Soziallöhne </t>
  </si>
  <si>
    <t>2.11</t>
  </si>
  <si>
    <t>Feiertagslohn</t>
  </si>
  <si>
    <t>%</t>
  </si>
  <si>
    <t>2.12</t>
  </si>
  <si>
    <t>Lohnfortzahlung bei Krankheit</t>
  </si>
  <si>
    <t>zu berechnen vom</t>
  </si>
  <si>
    <t>2.13</t>
  </si>
  <si>
    <t>Arbeitsfreistellung</t>
  </si>
  <si>
    <t>produktiv. Std.lohn</t>
  </si>
  <si>
    <t>2.14</t>
  </si>
  <si>
    <t>Urlaubslohn</t>
  </si>
  <si>
    <t>2.15</t>
  </si>
  <si>
    <t>Zusätzlliches Urlaubsgeld</t>
  </si>
  <si>
    <t>Summe insgesamt:</t>
  </si>
  <si>
    <t>2.2</t>
  </si>
  <si>
    <t xml:space="preserve">Sozialversicherung  </t>
  </si>
  <si>
    <t xml:space="preserve">(Arbeitgeberanteile) </t>
  </si>
  <si>
    <t>2.21</t>
  </si>
  <si>
    <t>Rentenversicherung</t>
  </si>
  <si>
    <t>2.22</t>
  </si>
  <si>
    <t>Arbeitslosenversicherung</t>
  </si>
  <si>
    <t>2.23</t>
  </si>
  <si>
    <t>Krankenversicherung</t>
  </si>
  <si>
    <t>und Soziallöhne</t>
  </si>
  <si>
    <t>2.24</t>
  </si>
  <si>
    <t>Pflegeversicherung</t>
  </si>
  <si>
    <t>2.25</t>
  </si>
  <si>
    <t>U2 Mutterschutzaufwendungen</t>
  </si>
  <si>
    <t>2.26</t>
  </si>
  <si>
    <t>Pauschale Sozialversicherung</t>
  </si>
  <si>
    <t>13% KV, 15% RV</t>
  </si>
  <si>
    <t>zu berechnen vom produktiv. Std.lohn und Soziallöhne</t>
  </si>
  <si>
    <t>2.3</t>
  </si>
  <si>
    <t xml:space="preserve">Sonstige lohngebundenen Kosten </t>
  </si>
  <si>
    <t>2.31</t>
  </si>
  <si>
    <t>Gesetzliche Unfallversicherg.</t>
  </si>
  <si>
    <t>2.32</t>
  </si>
  <si>
    <t>Haftpflichtversicherung</t>
  </si>
  <si>
    <t>Produkt.- + Soz.lohn</t>
  </si>
  <si>
    <t>2.33</t>
  </si>
  <si>
    <t>Sonstige Personalkosen</t>
  </si>
  <si>
    <t>Summe insgesamt für lohngebundene Kosten:</t>
  </si>
  <si>
    <t>3.</t>
  </si>
  <si>
    <t>Betriebskosten</t>
  </si>
  <si>
    <t>3.1</t>
  </si>
  <si>
    <t>Auftragsbezogene Kosten</t>
  </si>
  <si>
    <t>3.11</t>
  </si>
  <si>
    <t>zu berechnen</t>
  </si>
  <si>
    <t>3.12</t>
  </si>
  <si>
    <t>Fertigungsmaterial</t>
  </si>
  <si>
    <t>vom Tariflohn</t>
  </si>
  <si>
    <t>3.13</t>
  </si>
  <si>
    <t>Maschinen- und Gerätekosten</t>
  </si>
  <si>
    <t>3.14</t>
  </si>
  <si>
    <t>Sondereinzelkosten</t>
  </si>
  <si>
    <t>3.2</t>
  </si>
  <si>
    <t>Unternehmensbezogene Kosten</t>
  </si>
  <si>
    <t>3.21</t>
  </si>
  <si>
    <t>Fuhrparkkosten</t>
  </si>
  <si>
    <t>3.22</t>
  </si>
  <si>
    <t>Fertigungshilfskosten</t>
  </si>
  <si>
    <t>a)  Löhne für Hilfsdienste</t>
  </si>
  <si>
    <t>b)  sonstige Betriebskosten</t>
  </si>
  <si>
    <t>3.23</t>
  </si>
  <si>
    <t>Verwaltungskosten</t>
  </si>
  <si>
    <t>a)  Gehälter Techn. Angest.</t>
  </si>
  <si>
    <t>b)  Gehälter Kaufm. Angest.</t>
  </si>
  <si>
    <t>c)  Sonstige Verwaltungsk.</t>
  </si>
  <si>
    <t>3.24</t>
  </si>
  <si>
    <t>Gewerbesteuer</t>
  </si>
  <si>
    <t>3.25</t>
  </si>
  <si>
    <t>Kalkulatorische Kosten</t>
  </si>
  <si>
    <t>3.3</t>
  </si>
  <si>
    <t>Gewinn und Wagnis</t>
  </si>
  <si>
    <t>Summe insgesamt für Betriebskosten:</t>
  </si>
  <si>
    <t>4.</t>
  </si>
  <si>
    <t>Stundenverrechnungssatz ohne MWSt.</t>
  </si>
  <si>
    <t xml:space="preserve">SV - </t>
  </si>
  <si>
    <t>Pflichtige</t>
  </si>
  <si>
    <t>Anteile für die Gesamt-Kalkulation</t>
  </si>
  <si>
    <t>80</t>
  </si>
  <si>
    <t>20</t>
  </si>
  <si>
    <t>5.</t>
  </si>
  <si>
    <t>Aufschläge auf produktiven Stundenlohn insgesamt</t>
  </si>
  <si>
    <t>StVS insgesamt</t>
  </si>
  <si>
    <t>EURO</t>
  </si>
  <si>
    <t>mit MwSt</t>
  </si>
  <si>
    <t>sonst. Personalk., Aufsicht usw.</t>
  </si>
  <si>
    <t>Leistungsoberwert</t>
  </si>
  <si>
    <t xml:space="preserve">Vorgabe Mindeststd. </t>
  </si>
  <si>
    <t>Textil</t>
  </si>
  <si>
    <t>2,5</t>
  </si>
  <si>
    <t>5</t>
  </si>
  <si>
    <t>Stein</t>
  </si>
  <si>
    <t>PVC</t>
  </si>
  <si>
    <t>X</t>
  </si>
  <si>
    <t>Estrich</t>
  </si>
  <si>
    <t>HM</t>
  </si>
  <si>
    <t>Toiletten einschließlich Vorräume</t>
  </si>
  <si>
    <t>a</t>
  </si>
  <si>
    <t>Windfang-, Eingangselemente</t>
  </si>
  <si>
    <t>b</t>
  </si>
  <si>
    <t>c</t>
  </si>
  <si>
    <t>Flure - nur Erdgeschoss</t>
  </si>
  <si>
    <t>Flure - übrige Geschosse</t>
  </si>
  <si>
    <t>Flure-Keller - für lfd. Betrieb</t>
  </si>
  <si>
    <t>Haupttreppe</t>
  </si>
  <si>
    <t>Treppe-Keller - für lfd. Betrieb</t>
  </si>
  <si>
    <t>Flächen im Freien -  überdacht</t>
  </si>
  <si>
    <t>Klassenräume - normal</t>
  </si>
  <si>
    <t>Lehrerzimmer</t>
  </si>
  <si>
    <t>Abstellräume für Lehrmaterialien</t>
  </si>
  <si>
    <t>m1</t>
  </si>
  <si>
    <t>Toiletten in Sporthallen</t>
  </si>
  <si>
    <t>Duschen in Sporthallen</t>
  </si>
  <si>
    <t>1</t>
  </si>
  <si>
    <t>Speiseräume</t>
  </si>
  <si>
    <t>Putzmittelräume</t>
  </si>
  <si>
    <t>Toiletten für Behinderte</t>
  </si>
  <si>
    <t>Spielfeld</t>
  </si>
  <si>
    <t>Sportgeräteräume - für Innenanlagen</t>
  </si>
  <si>
    <t>Keller, Abstell-, Lagerräume</t>
  </si>
  <si>
    <t>Schülerbibliothek</t>
  </si>
  <si>
    <t xml:space="preserve">Abstell-, Lagerräume </t>
  </si>
  <si>
    <t>Aus- + Einräumen Mobiliar - Klassen, Mehrzw.-, Speiser.</t>
  </si>
  <si>
    <t>Büroräume</t>
  </si>
  <si>
    <t>Büroräume - Schulsekretariate</t>
  </si>
  <si>
    <t>Holz</t>
  </si>
  <si>
    <t>Schülertoiletten</t>
  </si>
  <si>
    <t>Eingangshallen</t>
  </si>
  <si>
    <t xml:space="preserve">Flure-Keller - nicht lfd. Betrieb  </t>
  </si>
  <si>
    <t>Klassenräume für Werken + Basteln</t>
  </si>
  <si>
    <t>Mehrzweckräume</t>
  </si>
  <si>
    <t>Elternsprechzimmer</t>
  </si>
  <si>
    <t>Küchen</t>
  </si>
  <si>
    <t>d</t>
  </si>
  <si>
    <t>Büroräume OGS</t>
  </si>
  <si>
    <t>Aufenthaltsraum/Büro - Hausmeister</t>
  </si>
  <si>
    <t>Sanitäts-, Erste-Hilfe-Räume</t>
  </si>
  <si>
    <t xml:space="preserve">Druckerei u. a. </t>
  </si>
  <si>
    <t>Haustechnikräume (Heizg., Lüftg., u.a.)</t>
  </si>
  <si>
    <t>Waschräume</t>
  </si>
  <si>
    <t>Flure - nur Erdgeschoss OGS</t>
  </si>
  <si>
    <t>Flure - nur Erdgeschoss Tr.h. OGS</t>
  </si>
  <si>
    <t>Flure - übrige Geschosse Tr.h.</t>
  </si>
  <si>
    <t>Flächen im Freien -  überdacht OGS</t>
  </si>
  <si>
    <t>Klassenräume für Hauswirtschaft</t>
  </si>
  <si>
    <t>Klasseräume für Computer</t>
  </si>
  <si>
    <t>Mehrzweckräume OGS</t>
  </si>
  <si>
    <t>Filmvorführräume</t>
  </si>
  <si>
    <t>Mauritiusschule, Fröbelplatz 3, 49477 Ibbenbüren</t>
  </si>
  <si>
    <t>21030</t>
  </si>
  <si>
    <t>208</t>
  </si>
  <si>
    <t xml:space="preserve">Umkleideräume in Sporthallen </t>
  </si>
  <si>
    <t>Hintereingang</t>
  </si>
  <si>
    <t>Eingangsbereich</t>
  </si>
  <si>
    <t>Flure in Sporth.- nur für Turnschuhe</t>
  </si>
  <si>
    <t xml:space="preserve">Turn- und Gymnastikhalle Mauritiusschule, Diesterwegstraße 5, 49477 Ibbenbüren </t>
  </si>
  <si>
    <t>951</t>
  </si>
  <si>
    <t xml:space="preserve">Max und Moritz Kindergarten,    Niedersachsenring 14, 49477 Ibbenbüren </t>
  </si>
  <si>
    <t>46410</t>
  </si>
  <si>
    <t>464</t>
  </si>
  <si>
    <t>Büroräume - Kindergarten</t>
  </si>
  <si>
    <t>Verteiler-, Aufbereitungsküchen</t>
  </si>
  <si>
    <t>Abstellräume</t>
  </si>
  <si>
    <t>1m</t>
  </si>
  <si>
    <t>Toiletten für Personal in KiGa</t>
  </si>
  <si>
    <t>Toiletten für Kinder in KiGa</t>
  </si>
  <si>
    <t>Toiletten für Kinder/Wickelraum</t>
  </si>
  <si>
    <t>Windfang</t>
  </si>
  <si>
    <t>Flure in Kindergärten</t>
  </si>
  <si>
    <t>KiGa - Gruppenräume</t>
  </si>
  <si>
    <t>KiGa - Gruppenräume/Ruherräume</t>
  </si>
  <si>
    <t>Mehrzweckraum (Turnraum)</t>
  </si>
  <si>
    <t>Nebenräume für Gruppenräume</t>
  </si>
  <si>
    <t>KG</t>
  </si>
  <si>
    <t>Nebenraum (Bällchenbad)</t>
  </si>
  <si>
    <t>21030-208-10</t>
  </si>
  <si>
    <t>Mauritiusschule</t>
  </si>
  <si>
    <t>T.h./Gymn.h. Mauritiusschule</t>
  </si>
  <si>
    <t>21030-951-10</t>
  </si>
  <si>
    <t>Max und Moritz Kindergarten</t>
  </si>
  <si>
    <t>46410-464-10</t>
  </si>
  <si>
    <t>Los 2</t>
  </si>
  <si>
    <t xml:space="preserve">U3 Insovenzgeldumlage </t>
  </si>
  <si>
    <t>Kalkulation des Stundenverrechnungssatzes Los 2</t>
  </si>
  <si>
    <t xml:space="preserve">Ausschreibung Reinigungsarbeiten zum 1. Januar 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</si>
</sst>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[$-407]dd&quot;.&quot;mm&quot;.&quot;yyyy"/>
    <numFmt numFmtId="165" formatCode="d&quot;. &quot;mmmm&quot; &quot;yyyy"/>
    <numFmt numFmtId="166" formatCode="#,##0.00&quot; €&quot;"/>
    <numFmt numFmtId="167" formatCode="[$-407]General"/>
    <numFmt numFmtId="168" formatCode="[$-407]#,##0.00"/>
    <numFmt numFmtId="169" formatCode="0.0"/>
    <numFmt numFmtId="170" formatCode="[$-407]#,##0"/>
    <numFmt numFmtId="171" formatCode="[$-407]0"/>
    <numFmt numFmtId="172" formatCode="[$-407]0%"/>
    <numFmt numFmtId="173" formatCode="00&quot;   &quot;00"/>
    <numFmt numFmtId="174" formatCode="[$-407]0.00"/>
    <numFmt numFmtId="175" formatCode="0.00&quot;      &quot;"/>
    <numFmt numFmtId="176" formatCode="#,##0.00&quot; DM&quot;"/>
    <numFmt numFmtId="177" formatCode="0.00%&quot;    &quot;"/>
    <numFmt numFmtId="178" formatCode="0.000%"/>
    <numFmt numFmtId="179" formatCode="0.000"/>
    <numFmt numFmtId="180" formatCode="00&quot;     &quot;"/>
  </numFmts>
  <fonts count="4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6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6"/>
      <color theme="1"/>
      <name val="Arial"/>
      <family val="2"/>
    </font>
    <font>
      <sz val="13"/>
      <color theme="1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3"/>
      <color rgb="FF000000"/>
      <name val="Arial"/>
      <family val="2"/>
    </font>
    <font>
      <b/>
      <sz val="12"/>
      <color rgb="FF00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5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7"/>
      <name val="Arial"/>
      <family val="2"/>
      <charset val="1"/>
    </font>
    <font>
      <b/>
      <sz val="12.5"/>
      <name val="Arial"/>
      <family val="2"/>
    </font>
    <font>
      <b/>
      <sz val="13"/>
      <name val="Arial"/>
      <family val="2"/>
    </font>
    <font>
      <b/>
      <sz val="10"/>
      <color rgb="FF000000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  <font>
      <sz val="12"/>
      <color indexed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81"/>
        <bgColor rgb="FFFFFF8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FFFF81"/>
      </patternFill>
    </fill>
    <fill>
      <patternFill patternType="solid">
        <fgColor rgb="FFFFFF00"/>
        <bgColor rgb="FFFFCCCC"/>
      </patternFill>
    </fill>
    <fill>
      <patternFill patternType="solid">
        <fgColor theme="0"/>
        <bgColor rgb="FFFFCCCC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FFFF81"/>
      </patternFill>
    </fill>
    <fill>
      <patternFill patternType="solid">
        <fgColor rgb="FF00B0F0"/>
        <bgColor rgb="FFFFFFFF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rgb="FFFFFF81"/>
      </patternFill>
    </fill>
    <fill>
      <patternFill patternType="solid">
        <fgColor rgb="FF92D050"/>
        <bgColor rgb="FFFFCCCC"/>
      </patternFill>
    </fill>
    <fill>
      <patternFill patternType="solid">
        <fgColor rgb="FFFFFF00"/>
        <bgColor rgb="FFFFFF81"/>
      </patternFill>
    </fill>
    <fill>
      <patternFill patternType="solid">
        <fgColor theme="0"/>
        <bgColor indexed="45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4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8"/>
      </left>
      <right/>
      <top/>
      <bottom style="hair">
        <color indexed="8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6">
    <xf numFmtId="0" fontId="0" fillId="0" borderId="0"/>
    <xf numFmtId="0" fontId="1" fillId="0" borderId="0"/>
    <xf numFmtId="167" fontId="8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</cellStyleXfs>
  <cellXfs count="692">
    <xf numFmtId="0" fontId="0" fillId="0" borderId="0" xfId="0"/>
    <xf numFmtId="0" fontId="1" fillId="0" borderId="0" xfId="1" applyProtection="1"/>
    <xf numFmtId="0" fontId="1" fillId="0" borderId="0" xfId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1" fillId="0" borderId="0" xfId="1" applyAlignment="1" applyProtection="1"/>
    <xf numFmtId="0" fontId="5" fillId="0" borderId="0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/>
    </xf>
    <xf numFmtId="0" fontId="4" fillId="0" borderId="6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1" fillId="0" borderId="1" xfId="1" applyBorder="1" applyProtection="1"/>
    <xf numFmtId="0" fontId="1" fillId="0" borderId="0" xfId="1" applyBorder="1" applyProtection="1"/>
    <xf numFmtId="0" fontId="8" fillId="0" borderId="3" xfId="1" applyFont="1" applyBorder="1" applyProtection="1"/>
    <xf numFmtId="0" fontId="0" fillId="0" borderId="4" xfId="1" applyFont="1" applyBorder="1" applyAlignment="1" applyProtection="1">
      <alignment horizontal="center"/>
    </xf>
    <xf numFmtId="0" fontId="8" fillId="0" borderId="5" xfId="1" applyFont="1" applyBorder="1" applyAlignment="1" applyProtection="1">
      <alignment horizontal="center"/>
    </xf>
    <xf numFmtId="0" fontId="8" fillId="0" borderId="6" xfId="1" applyFont="1" applyBorder="1" applyProtection="1"/>
    <xf numFmtId="167" fontId="10" fillId="0" borderId="6" xfId="2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center"/>
    </xf>
    <xf numFmtId="167" fontId="9" fillId="0" borderId="0" xfId="2" applyFont="1" applyBorder="1" applyAlignment="1" applyProtection="1"/>
    <xf numFmtId="0" fontId="1" fillId="0" borderId="12" xfId="1" applyBorder="1" applyProtection="1"/>
    <xf numFmtId="167" fontId="11" fillId="0" borderId="13" xfId="2" applyFont="1" applyBorder="1" applyAlignment="1" applyProtection="1">
      <alignment horizontal="center"/>
    </xf>
    <xf numFmtId="0" fontId="4" fillId="0" borderId="14" xfId="1" applyFont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center"/>
    </xf>
    <xf numFmtId="0" fontId="1" fillId="0" borderId="3" xfId="1" applyBorder="1" applyProtection="1"/>
    <xf numFmtId="0" fontId="1" fillId="0" borderId="9" xfId="1" applyBorder="1" applyProtection="1"/>
    <xf numFmtId="0" fontId="1" fillId="0" borderId="6" xfId="1" applyBorder="1" applyProtection="1"/>
    <xf numFmtId="0" fontId="1" fillId="2" borderId="8" xfId="1" applyFill="1" applyBorder="1" applyProtection="1"/>
    <xf numFmtId="0" fontId="1" fillId="0" borderId="15" xfId="1" applyBorder="1" applyProtection="1"/>
    <xf numFmtId="172" fontId="1" fillId="2" borderId="8" xfId="1" applyNumberFormat="1" applyFill="1" applyBorder="1" applyProtection="1"/>
    <xf numFmtId="172" fontId="1" fillId="0" borderId="0" xfId="1" applyNumberFormat="1" applyProtection="1"/>
    <xf numFmtId="0" fontId="14" fillId="0" borderId="16" xfId="0" applyFont="1" applyBorder="1" applyAlignment="1" applyProtection="1">
      <alignment horizontal="center" vertical="top"/>
    </xf>
    <xf numFmtId="173" fontId="16" fillId="0" borderId="16" xfId="3" applyNumberFormat="1" applyFont="1" applyFill="1" applyBorder="1" applyAlignment="1" applyProtection="1">
      <alignment horizontal="left"/>
    </xf>
    <xf numFmtId="0" fontId="16" fillId="0" borderId="16" xfId="3" applyNumberFormat="1" applyFont="1" applyFill="1" applyBorder="1" applyAlignment="1" applyProtection="1">
      <alignment horizontal="center"/>
    </xf>
    <xf numFmtId="0" fontId="16" fillId="0" borderId="16" xfId="3" applyNumberFormat="1" applyFont="1" applyFill="1" applyBorder="1" applyAlignment="1" applyProtection="1">
      <alignment horizontal="left" vertical="center"/>
    </xf>
    <xf numFmtId="0" fontId="16" fillId="0" borderId="16" xfId="3" applyNumberFormat="1" applyFont="1" applyFill="1" applyBorder="1" applyAlignment="1" applyProtection="1">
      <alignment horizontal="left" wrapText="1"/>
    </xf>
    <xf numFmtId="0" fontId="16" fillId="0" borderId="16" xfId="3" applyNumberFormat="1" applyFont="1" applyFill="1" applyBorder="1" applyAlignment="1" applyProtection="1">
      <alignment horizontal="center" wrapText="1"/>
    </xf>
    <xf numFmtId="0" fontId="14" fillId="4" borderId="16" xfId="0" applyFont="1" applyFill="1" applyBorder="1" applyProtection="1"/>
    <xf numFmtId="0" fontId="14" fillId="4" borderId="16" xfId="0" applyFont="1" applyFill="1" applyBorder="1" applyAlignment="1" applyProtection="1">
      <alignment vertical="center"/>
    </xf>
    <xf numFmtId="3" fontId="14" fillId="0" borderId="16" xfId="0" applyNumberFormat="1" applyFont="1" applyFill="1" applyBorder="1" applyAlignment="1" applyProtection="1">
      <alignment vertical="top"/>
    </xf>
    <xf numFmtId="171" fontId="4" fillId="2" borderId="16" xfId="1" applyNumberFormat="1" applyFont="1" applyFill="1" applyBorder="1" applyAlignment="1" applyProtection="1">
      <alignment vertical="top"/>
    </xf>
    <xf numFmtId="4" fontId="14" fillId="0" borderId="16" xfId="0" applyNumberFormat="1" applyFont="1" applyBorder="1" applyAlignment="1" applyProtection="1">
      <alignment vertical="top"/>
    </xf>
    <xf numFmtId="0" fontId="4" fillId="0" borderId="16" xfId="1" applyFont="1" applyBorder="1" applyAlignment="1" applyProtection="1">
      <alignment vertical="top"/>
    </xf>
    <xf numFmtId="2" fontId="14" fillId="0" borderId="16" xfId="0" applyNumberFormat="1" applyFont="1" applyBorder="1" applyAlignment="1" applyProtection="1">
      <alignment vertical="top"/>
    </xf>
    <xf numFmtId="170" fontId="1" fillId="0" borderId="17" xfId="1" applyNumberFormat="1" applyBorder="1" applyAlignment="1" applyProtection="1">
      <alignment vertical="top"/>
    </xf>
    <xf numFmtId="173" fontId="16" fillId="0" borderId="16" xfId="3" applyNumberFormat="1" applyFont="1" applyFill="1" applyBorder="1" applyAlignment="1" applyProtection="1">
      <alignment horizontal="left" vertical="center"/>
    </xf>
    <xf numFmtId="0" fontId="16" fillId="0" borderId="16" xfId="3" applyNumberFormat="1" applyFont="1" applyFill="1" applyBorder="1" applyAlignment="1" applyProtection="1">
      <alignment horizontal="center" vertical="center"/>
    </xf>
    <xf numFmtId="0" fontId="16" fillId="0" borderId="16" xfId="3" applyNumberFormat="1" applyFont="1" applyFill="1" applyBorder="1" applyAlignment="1" applyProtection="1">
      <alignment horizontal="left" vertical="center" wrapText="1"/>
    </xf>
    <xf numFmtId="0" fontId="16" fillId="0" borderId="16" xfId="3" applyNumberFormat="1" applyFont="1" applyFill="1" applyBorder="1" applyAlignment="1" applyProtection="1">
      <alignment horizontal="center" vertical="center" wrapText="1"/>
    </xf>
    <xf numFmtId="0" fontId="16" fillId="0" borderId="16" xfId="3" applyNumberFormat="1" applyFont="1" applyFill="1" applyBorder="1" applyAlignment="1" applyProtection="1">
      <alignment horizontal="left"/>
    </xf>
    <xf numFmtId="49" fontId="16" fillId="4" borderId="16" xfId="3" applyNumberFormat="1" applyFont="1" applyFill="1" applyBorder="1" applyAlignment="1" applyProtection="1">
      <alignment horizontal="center" vertical="center"/>
    </xf>
    <xf numFmtId="4" fontId="16" fillId="4" borderId="16" xfId="3" applyNumberFormat="1" applyFont="1" applyFill="1" applyBorder="1" applyAlignment="1" applyProtection="1">
      <alignment horizontal="right" vertical="center"/>
    </xf>
    <xf numFmtId="1" fontId="16" fillId="4" borderId="16" xfId="3" applyNumberFormat="1" applyFont="1" applyFill="1" applyBorder="1" applyAlignment="1" applyProtection="1">
      <alignment horizontal="right" vertical="center"/>
    </xf>
    <xf numFmtId="49" fontId="16" fillId="4" borderId="16" xfId="3" applyNumberFormat="1" applyFont="1" applyFill="1" applyBorder="1" applyAlignment="1" applyProtection="1">
      <alignment horizontal="right" vertical="center"/>
    </xf>
    <xf numFmtId="0" fontId="14" fillId="0" borderId="16" xfId="0" applyFont="1" applyBorder="1" applyAlignment="1" applyProtection="1">
      <alignment horizontal="left"/>
    </xf>
    <xf numFmtId="0" fontId="14" fillId="0" borderId="16" xfId="0" applyFont="1" applyBorder="1" applyAlignment="1" applyProtection="1">
      <alignment horizontal="center"/>
    </xf>
    <xf numFmtId="0" fontId="14" fillId="0" borderId="16" xfId="0" applyFont="1" applyFill="1" applyBorder="1" applyProtection="1"/>
    <xf numFmtId="0" fontId="4" fillId="0" borderId="16" xfId="1" applyFont="1" applyBorder="1" applyAlignment="1" applyProtection="1">
      <alignment horizontal="center" vertical="top"/>
    </xf>
    <xf numFmtId="49" fontId="11" fillId="0" borderId="16" xfId="2" applyNumberFormat="1" applyFont="1" applyBorder="1" applyAlignment="1" applyProtection="1">
      <alignment horizontal="center" vertical="center"/>
    </xf>
    <xf numFmtId="173" fontId="16" fillId="0" borderId="18" xfId="3" applyNumberFormat="1" applyFont="1" applyFill="1" applyBorder="1" applyAlignment="1" applyProtection="1">
      <alignment horizontal="left"/>
    </xf>
    <xf numFmtId="170" fontId="1" fillId="0" borderId="15" xfId="1" applyNumberFormat="1" applyBorder="1" applyAlignment="1" applyProtection="1">
      <alignment vertical="top"/>
    </xf>
    <xf numFmtId="170" fontId="1" fillId="0" borderId="7" xfId="1" applyNumberFormat="1" applyBorder="1" applyAlignment="1" applyProtection="1">
      <alignment vertical="top"/>
    </xf>
    <xf numFmtId="0" fontId="4" fillId="0" borderId="13" xfId="1" applyFont="1" applyBorder="1" applyAlignment="1" applyProtection="1">
      <alignment horizontal="center" vertical="top"/>
    </xf>
    <xf numFmtId="0" fontId="1" fillId="0" borderId="13" xfId="1" applyBorder="1" applyAlignment="1" applyProtection="1">
      <alignment vertical="center"/>
    </xf>
    <xf numFmtId="0" fontId="1" fillId="0" borderId="2" xfId="1" applyBorder="1" applyAlignment="1" applyProtection="1">
      <alignment vertical="center"/>
    </xf>
    <xf numFmtId="168" fontId="18" fillId="0" borderId="10" xfId="1" applyNumberFormat="1" applyFont="1" applyBorder="1" applyAlignment="1" applyProtection="1"/>
    <xf numFmtId="0" fontId="1" fillId="0" borderId="7" xfId="1" applyBorder="1" applyProtection="1"/>
    <xf numFmtId="168" fontId="18" fillId="0" borderId="14" xfId="1" applyNumberFormat="1" applyFont="1" applyBorder="1" applyProtection="1"/>
    <xf numFmtId="170" fontId="8" fillId="0" borderId="17" xfId="1" applyNumberFormat="1" applyFont="1" applyBorder="1" applyAlignment="1" applyProtection="1">
      <alignment vertical="top"/>
    </xf>
    <xf numFmtId="0" fontId="18" fillId="0" borderId="13" xfId="1" applyFont="1" applyBorder="1" applyAlignment="1" applyProtection="1">
      <alignment vertical="center"/>
    </xf>
    <xf numFmtId="0" fontId="1" fillId="0" borderId="17" xfId="1" applyBorder="1" applyAlignment="1" applyProtection="1">
      <alignment vertical="center"/>
    </xf>
    <xf numFmtId="174" fontId="18" fillId="0" borderId="3" xfId="1" applyNumberFormat="1" applyFont="1" applyBorder="1" applyAlignment="1" applyProtection="1"/>
    <xf numFmtId="168" fontId="1" fillId="0" borderId="15" xfId="1" applyNumberFormat="1" applyBorder="1" applyProtection="1"/>
    <xf numFmtId="168" fontId="18" fillId="0" borderId="4" xfId="1" applyNumberFormat="1" applyFont="1" applyBorder="1" applyProtection="1"/>
    <xf numFmtId="170" fontId="8" fillId="0" borderId="15" xfId="1" applyNumberFormat="1" applyFont="1" applyBorder="1" applyAlignment="1" applyProtection="1">
      <alignment vertical="top"/>
    </xf>
    <xf numFmtId="0" fontId="4" fillId="0" borderId="0" xfId="1" applyFont="1" applyAlignment="1" applyProtection="1">
      <alignment horizontal="center"/>
    </xf>
    <xf numFmtId="0" fontId="4" fillId="0" borderId="3" xfId="1" applyFont="1" applyBorder="1" applyAlignment="1" applyProtection="1">
      <alignment horizontal="center"/>
    </xf>
    <xf numFmtId="0" fontId="1" fillId="0" borderId="4" xfId="1" applyBorder="1" applyProtection="1"/>
    <xf numFmtId="0" fontId="4" fillId="0" borderId="4" xfId="1" applyFont="1" applyBorder="1" applyAlignment="1" applyProtection="1">
      <alignment horizontal="center"/>
    </xf>
    <xf numFmtId="0" fontId="4" fillId="0" borderId="15" xfId="1" applyFont="1" applyBorder="1" applyAlignment="1" applyProtection="1">
      <alignment horizontal="center"/>
    </xf>
    <xf numFmtId="167" fontId="11" fillId="0" borderId="5" xfId="2" applyFont="1" applyBorder="1" applyAlignment="1" applyProtection="1">
      <alignment horizontal="center"/>
    </xf>
    <xf numFmtId="167" fontId="11" fillId="0" borderId="4" xfId="2" applyFont="1" applyBorder="1" applyAlignment="1" applyProtection="1">
      <alignment horizontal="center"/>
    </xf>
    <xf numFmtId="167" fontId="11" fillId="0" borderId="15" xfId="2" applyFont="1" applyBorder="1" applyAlignment="1" applyProtection="1">
      <alignment horizontal="center"/>
    </xf>
    <xf numFmtId="0" fontId="1" fillId="0" borderId="10" xfId="1" applyBorder="1" applyProtection="1"/>
    <xf numFmtId="167" fontId="20" fillId="0" borderId="0" xfId="2" applyFont="1" applyBorder="1" applyAlignment="1" applyProtection="1">
      <alignment horizontal="left" vertical="center"/>
    </xf>
    <xf numFmtId="170" fontId="11" fillId="0" borderId="9" xfId="2" applyNumberFormat="1" applyFont="1" applyBorder="1" applyAlignment="1" applyProtection="1">
      <alignment horizontal="center" vertical="center"/>
    </xf>
    <xf numFmtId="173" fontId="9" fillId="0" borderId="13" xfId="2" applyNumberFormat="1" applyFont="1" applyBorder="1" applyAlignment="1" applyProtection="1">
      <alignment horizontal="left"/>
    </xf>
    <xf numFmtId="0" fontId="1" fillId="0" borderId="2" xfId="1" applyBorder="1" applyProtection="1"/>
    <xf numFmtId="0" fontId="1" fillId="0" borderId="13" xfId="1" applyFont="1" applyBorder="1" applyProtection="1"/>
    <xf numFmtId="0" fontId="1" fillId="0" borderId="17" xfId="1" applyBorder="1" applyProtection="1"/>
    <xf numFmtId="0" fontId="18" fillId="0" borderId="17" xfId="1" applyFont="1" applyBorder="1" applyAlignment="1" applyProtection="1">
      <alignment horizontal="center" vertical="top"/>
    </xf>
    <xf numFmtId="166" fontId="18" fillId="0" borderId="13" xfId="1" applyNumberFormat="1" applyFont="1" applyBorder="1" applyAlignment="1" applyProtection="1">
      <alignment horizontal="right" vertical="top"/>
    </xf>
    <xf numFmtId="166" fontId="18" fillId="0" borderId="17" xfId="1" applyNumberFormat="1" applyFont="1" applyBorder="1" applyAlignment="1" applyProtection="1">
      <alignment horizontal="center" vertical="top"/>
    </xf>
    <xf numFmtId="0" fontId="4" fillId="0" borderId="21" xfId="1" applyFont="1" applyBorder="1" applyAlignment="1" applyProtection="1">
      <alignment horizontal="center" vertical="top"/>
    </xf>
    <xf numFmtId="0" fontId="4" fillId="0" borderId="6" xfId="1" applyFont="1" applyBorder="1" applyAlignment="1" applyProtection="1">
      <alignment horizontal="center" vertical="top"/>
    </xf>
    <xf numFmtId="173" fontId="9" fillId="0" borderId="3" xfId="2" applyNumberFormat="1" applyFont="1" applyBorder="1" applyAlignment="1" applyProtection="1">
      <alignment horizontal="left" vertical="center"/>
    </xf>
    <xf numFmtId="0" fontId="1" fillId="0" borderId="5" xfId="1" applyBorder="1" applyAlignment="1" applyProtection="1">
      <alignment vertical="center"/>
    </xf>
    <xf numFmtId="0" fontId="18" fillId="0" borderId="2" xfId="1" applyFont="1" applyBorder="1" applyAlignment="1" applyProtection="1">
      <alignment horizontal="center" vertical="top"/>
    </xf>
    <xf numFmtId="174" fontId="18" fillId="2" borderId="4" xfId="1" applyNumberFormat="1" applyFont="1" applyFill="1" applyBorder="1" applyAlignment="1" applyProtection="1">
      <alignment horizontal="right" vertical="top"/>
    </xf>
    <xf numFmtId="174" fontId="18" fillId="2" borderId="4" xfId="1" applyNumberFormat="1" applyFont="1" applyFill="1" applyBorder="1" applyAlignment="1" applyProtection="1">
      <alignment horizontal="center" vertical="top"/>
    </xf>
    <xf numFmtId="166" fontId="18" fillId="0" borderId="15" xfId="1" applyNumberFormat="1" applyFont="1" applyBorder="1" applyAlignment="1" applyProtection="1">
      <alignment horizontal="center" vertical="top"/>
    </xf>
    <xf numFmtId="0" fontId="4" fillId="0" borderId="2" xfId="1" applyFont="1" applyBorder="1" applyAlignment="1" applyProtection="1">
      <alignment horizontal="center" vertical="top"/>
    </xf>
    <xf numFmtId="173" fontId="9" fillId="0" borderId="13" xfId="2" applyNumberFormat="1" applyFont="1" applyBorder="1" applyAlignment="1" applyProtection="1">
      <alignment horizontal="left" vertical="center"/>
    </xf>
    <xf numFmtId="167" fontId="10" fillId="0" borderId="14" xfId="2" applyFont="1" applyBorder="1" applyAlignment="1" applyProtection="1">
      <alignment horizontal="left" vertical="center"/>
    </xf>
    <xf numFmtId="0" fontId="1" fillId="0" borderId="14" xfId="1" applyBorder="1" applyAlignment="1" applyProtection="1">
      <alignment horizontal="center" vertical="center"/>
    </xf>
    <xf numFmtId="0" fontId="1" fillId="0" borderId="14" xfId="1" applyBorder="1" applyAlignment="1" applyProtection="1">
      <alignment vertical="center"/>
    </xf>
    <xf numFmtId="167" fontId="20" fillId="0" borderId="0" xfId="2" applyFont="1" applyBorder="1" applyAlignment="1" applyProtection="1">
      <alignment horizontal="left" wrapText="1"/>
    </xf>
    <xf numFmtId="0" fontId="1" fillId="0" borderId="0" xfId="1" applyAlignment="1" applyProtection="1">
      <alignment vertical="top"/>
    </xf>
    <xf numFmtId="0" fontId="1" fillId="2" borderId="3" xfId="1" applyFill="1" applyBorder="1" applyAlignment="1" applyProtection="1">
      <alignment vertical="top"/>
    </xf>
    <xf numFmtId="0" fontId="1" fillId="2" borderId="0" xfId="1" applyFill="1" applyAlignment="1" applyProtection="1">
      <alignment vertical="top"/>
    </xf>
    <xf numFmtId="174" fontId="18" fillId="0" borderId="6" xfId="1" applyNumberFormat="1" applyFont="1" applyBorder="1" applyAlignment="1" applyProtection="1">
      <alignment horizontal="right" vertical="top"/>
    </xf>
    <xf numFmtId="0" fontId="1" fillId="0" borderId="0" xfId="1" applyBorder="1" applyAlignment="1" applyProtection="1">
      <alignment vertical="top"/>
    </xf>
    <xf numFmtId="168" fontId="18" fillId="0" borderId="0" xfId="1" applyNumberFormat="1" applyFont="1" applyBorder="1" applyAlignment="1" applyProtection="1">
      <alignment horizontal="right" vertical="top"/>
    </xf>
    <xf numFmtId="0" fontId="1" fillId="0" borderId="9" xfId="1" applyBorder="1" applyAlignment="1" applyProtection="1">
      <alignment vertical="top"/>
    </xf>
    <xf numFmtId="0" fontId="1" fillId="0" borderId="22" xfId="1" applyBorder="1" applyProtection="1"/>
    <xf numFmtId="0" fontId="1" fillId="0" borderId="23" xfId="1" applyBorder="1" applyProtection="1"/>
    <xf numFmtId="0" fontId="1" fillId="0" borderId="23" xfId="1" applyBorder="1" applyAlignment="1" applyProtection="1">
      <alignment vertical="top"/>
    </xf>
    <xf numFmtId="0" fontId="1" fillId="2" borderId="22" xfId="1" applyFill="1" applyBorder="1" applyAlignment="1" applyProtection="1">
      <alignment vertical="top"/>
    </xf>
    <xf numFmtId="0" fontId="1" fillId="2" borderId="23" xfId="1" applyFill="1" applyBorder="1" applyAlignment="1" applyProtection="1">
      <alignment vertical="top"/>
    </xf>
    <xf numFmtId="174" fontId="18" fillId="0" borderId="22" xfId="1" applyNumberFormat="1" applyFont="1" applyBorder="1" applyAlignment="1" applyProtection="1">
      <alignment horizontal="right" vertical="top"/>
    </xf>
    <xf numFmtId="168" fontId="18" fillId="0" borderId="24" xfId="1" applyNumberFormat="1" applyFont="1" applyBorder="1" applyAlignment="1" applyProtection="1">
      <alignment horizontal="right" vertical="top"/>
    </xf>
    <xf numFmtId="0" fontId="0" fillId="0" borderId="13" xfId="1" applyFont="1" applyBorder="1" applyAlignment="1" applyProtection="1">
      <alignment horizontal="center"/>
    </xf>
    <xf numFmtId="174" fontId="18" fillId="0" borderId="13" xfId="1" applyNumberFormat="1" applyFont="1" applyBorder="1" applyAlignment="1" applyProtection="1">
      <alignment horizontal="right" vertical="top"/>
    </xf>
    <xf numFmtId="168" fontId="18" fillId="0" borderId="17" xfId="1" applyNumberFormat="1" applyFont="1" applyBorder="1" applyAlignment="1" applyProtection="1">
      <alignment horizontal="center" vertical="top"/>
    </xf>
    <xf numFmtId="168" fontId="18" fillId="0" borderId="13" xfId="1" applyNumberFormat="1" applyFont="1" applyBorder="1" applyAlignment="1" applyProtection="1">
      <alignment horizontal="right" vertical="top"/>
    </xf>
    <xf numFmtId="0" fontId="1" fillId="0" borderId="14" xfId="1" applyFont="1" applyBorder="1" applyAlignment="1" applyProtection="1">
      <alignment vertical="center"/>
    </xf>
    <xf numFmtId="0" fontId="10" fillId="0" borderId="14" xfId="1" applyFont="1" applyBorder="1" applyAlignment="1" applyProtection="1">
      <alignment vertical="center"/>
    </xf>
    <xf numFmtId="0" fontId="10" fillId="0" borderId="13" xfId="1" applyFont="1" applyBorder="1" applyProtection="1"/>
    <xf numFmtId="0" fontId="18" fillId="0" borderId="14" xfId="1" applyFont="1" applyBorder="1" applyAlignment="1" applyProtection="1">
      <alignment horizontal="center" vertical="top"/>
    </xf>
    <xf numFmtId="0" fontId="1" fillId="0" borderId="17" xfId="1" applyBorder="1" applyAlignment="1" applyProtection="1">
      <alignment vertical="top"/>
    </xf>
    <xf numFmtId="174" fontId="18" fillId="2" borderId="14" xfId="1" applyNumberFormat="1" applyFont="1" applyFill="1" applyBorder="1" applyAlignment="1" applyProtection="1">
      <alignment horizontal="right" vertical="top"/>
    </xf>
    <xf numFmtId="174" fontId="18" fillId="2" borderId="14" xfId="1" applyNumberFormat="1" applyFont="1" applyFill="1" applyBorder="1" applyAlignment="1" applyProtection="1">
      <alignment horizontal="center" vertical="top"/>
    </xf>
    <xf numFmtId="0" fontId="13" fillId="0" borderId="4" xfId="1" applyFont="1" applyBorder="1" applyProtection="1"/>
    <xf numFmtId="0" fontId="13" fillId="0" borderId="0" xfId="1" applyFont="1" applyBorder="1" applyProtection="1"/>
    <xf numFmtId="0" fontId="22" fillId="0" borderId="0" xfId="1" applyFont="1" applyBorder="1" applyProtection="1"/>
    <xf numFmtId="0" fontId="1" fillId="0" borderId="26" xfId="1" applyBorder="1" applyProtection="1"/>
    <xf numFmtId="0" fontId="5" fillId="0" borderId="6" xfId="1" applyFont="1" applyBorder="1" applyProtection="1"/>
    <xf numFmtId="0" fontId="17" fillId="0" borderId="0" xfId="1" applyFont="1" applyBorder="1" applyProtection="1"/>
    <xf numFmtId="0" fontId="17" fillId="0" borderId="9" xfId="1" applyFont="1" applyBorder="1" applyProtection="1"/>
    <xf numFmtId="0" fontId="17" fillId="0" borderId="6" xfId="1" applyFont="1" applyBorder="1" applyProtection="1"/>
    <xf numFmtId="0" fontId="13" fillId="3" borderId="7" xfId="1" applyFont="1" applyFill="1" applyBorder="1" applyProtection="1"/>
    <xf numFmtId="14" fontId="25" fillId="0" borderId="0" xfId="4" applyNumberFormat="1" applyFont="1" applyBorder="1" applyAlignment="1" applyProtection="1">
      <alignment horizontal="right" vertical="center"/>
    </xf>
    <xf numFmtId="2" fontId="25" fillId="0" borderId="0" xfId="4" applyNumberFormat="1" applyFont="1" applyBorder="1" applyAlignment="1" applyProtection="1">
      <alignment horizontal="right"/>
    </xf>
    <xf numFmtId="0" fontId="15" fillId="0" borderId="0" xfId="4" applyProtection="1"/>
    <xf numFmtId="175" fontId="26" fillId="0" borderId="0" xfId="4" applyNumberFormat="1" applyFont="1" applyBorder="1" applyAlignment="1" applyProtection="1">
      <alignment horizontal="center" vertical="center"/>
    </xf>
    <xf numFmtId="0" fontId="15" fillId="0" borderId="0" xfId="4" applyAlignment="1" applyProtection="1">
      <alignment vertical="center"/>
    </xf>
    <xf numFmtId="0" fontId="27" fillId="0" borderId="0" xfId="4" applyFont="1" applyProtection="1"/>
    <xf numFmtId="49" fontId="29" fillId="0" borderId="31" xfId="4" applyNumberFormat="1" applyFont="1" applyBorder="1" applyAlignment="1" applyProtection="1">
      <alignment horizontal="left"/>
    </xf>
    <xf numFmtId="49" fontId="30" fillId="0" borderId="0" xfId="4" applyNumberFormat="1" applyFont="1" applyBorder="1" applyAlignment="1" applyProtection="1">
      <alignment horizontal="left"/>
    </xf>
    <xf numFmtId="49" fontId="15" fillId="0" borderId="29" xfId="4" applyNumberFormat="1" applyFont="1" applyBorder="1" applyAlignment="1" applyProtection="1">
      <alignment horizontal="center" vertical="center"/>
    </xf>
    <xf numFmtId="49" fontId="15" fillId="0" borderId="23" xfId="4" applyNumberFormat="1" applyFont="1" applyBorder="1" applyAlignment="1" applyProtection="1">
      <alignment horizontal="center" vertical="center"/>
    </xf>
    <xf numFmtId="49" fontId="26" fillId="0" borderId="23" xfId="4" applyNumberFormat="1" applyFont="1" applyBorder="1" applyAlignment="1" applyProtection="1">
      <alignment horizontal="center" vertical="center"/>
    </xf>
    <xf numFmtId="0" fontId="15" fillId="0" borderId="0" xfId="4" applyBorder="1" applyProtection="1"/>
    <xf numFmtId="49" fontId="15" fillId="0" borderId="0" xfId="4" applyNumberFormat="1" applyBorder="1" applyAlignment="1" applyProtection="1">
      <alignment horizontal="center" vertical="center"/>
    </xf>
    <xf numFmtId="9" fontId="26" fillId="0" borderId="0" xfId="4" applyNumberFormat="1" applyFont="1" applyBorder="1" applyAlignment="1" applyProtection="1">
      <alignment horizontal="center" vertical="center"/>
    </xf>
    <xf numFmtId="176" fontId="15" fillId="0" borderId="0" xfId="4" applyNumberFormat="1" applyFont="1" applyBorder="1" applyAlignment="1" applyProtection="1">
      <alignment horizontal="center" vertical="center"/>
    </xf>
    <xf numFmtId="2" fontId="31" fillId="0" borderId="0" xfId="4" applyNumberFormat="1" applyFont="1" applyBorder="1" applyAlignment="1" applyProtection="1">
      <alignment horizontal="center"/>
    </xf>
    <xf numFmtId="2" fontId="31" fillId="0" borderId="32" xfId="4" applyNumberFormat="1" applyFont="1" applyBorder="1" applyAlignment="1" applyProtection="1">
      <alignment horizontal="center"/>
    </xf>
    <xf numFmtId="0" fontId="15" fillId="0" borderId="0" xfId="4" applyBorder="1" applyAlignment="1" applyProtection="1"/>
    <xf numFmtId="0" fontId="15" fillId="0" borderId="0" xfId="4" applyAlignment="1" applyProtection="1"/>
    <xf numFmtId="49" fontId="32" fillId="0" borderId="31" xfId="4" applyNumberFormat="1" applyFont="1" applyBorder="1" applyAlignment="1" applyProtection="1">
      <alignment horizontal="center" vertical="center"/>
    </xf>
    <xf numFmtId="49" fontId="27" fillId="0" borderId="0" xfId="4" applyNumberFormat="1" applyFont="1" applyBorder="1" applyAlignment="1" applyProtection="1">
      <alignment vertical="center"/>
    </xf>
    <xf numFmtId="9" fontId="27" fillId="0" borderId="0" xfId="4" applyNumberFormat="1" applyFont="1" applyBorder="1" applyAlignment="1" applyProtection="1">
      <alignment horizontal="center" vertical="center"/>
    </xf>
    <xf numFmtId="2" fontId="27" fillId="0" borderId="0" xfId="4" applyNumberFormat="1" applyFont="1" applyBorder="1" applyAlignment="1" applyProtection="1">
      <alignment horizontal="right" vertical="center"/>
    </xf>
    <xf numFmtId="4" fontId="28" fillId="0" borderId="0" xfId="4" applyNumberFormat="1" applyFont="1" applyBorder="1" applyAlignment="1" applyProtection="1">
      <alignment horizontal="center" vertical="center"/>
    </xf>
    <xf numFmtId="9" fontId="28" fillId="0" borderId="0" xfId="4" applyNumberFormat="1" applyFont="1" applyBorder="1" applyAlignment="1" applyProtection="1">
      <alignment horizontal="center" vertical="center"/>
    </xf>
    <xf numFmtId="2" fontId="33" fillId="0" borderId="45" xfId="4" applyNumberFormat="1" applyFont="1" applyBorder="1" applyAlignment="1" applyProtection="1">
      <alignment horizontal="center" vertical="center"/>
    </xf>
    <xf numFmtId="49" fontId="27" fillId="0" borderId="0" xfId="4" applyNumberFormat="1" applyFont="1" applyBorder="1" applyAlignment="1" applyProtection="1">
      <alignment horizontal="center" vertical="center"/>
    </xf>
    <xf numFmtId="49" fontId="31" fillId="0" borderId="31" xfId="4" applyNumberFormat="1" applyFont="1" applyBorder="1" applyAlignment="1" applyProtection="1">
      <alignment horizontal="center" vertical="top"/>
    </xf>
    <xf numFmtId="49" fontId="31" fillId="0" borderId="32" xfId="4" applyNumberFormat="1" applyFont="1" applyBorder="1" applyAlignment="1" applyProtection="1">
      <alignment horizontal="center" vertical="top"/>
    </xf>
    <xf numFmtId="4" fontId="28" fillId="0" borderId="38" xfId="4" applyNumberFormat="1" applyFont="1" applyBorder="1" applyAlignment="1" applyProtection="1">
      <alignment horizontal="center" vertical="center"/>
    </xf>
    <xf numFmtId="176" fontId="28" fillId="0" borderId="31" xfId="4" applyNumberFormat="1" applyFont="1" applyBorder="1" applyAlignment="1" applyProtection="1">
      <alignment horizontal="center" vertical="center"/>
    </xf>
    <xf numFmtId="2" fontId="28" fillId="0" borderId="16" xfId="4" applyNumberFormat="1" applyFont="1" applyBorder="1" applyAlignment="1" applyProtection="1">
      <alignment horizontal="center" vertical="center"/>
    </xf>
    <xf numFmtId="49" fontId="26" fillId="0" borderId="34" xfId="4" applyNumberFormat="1" applyFont="1" applyBorder="1" applyAlignment="1" applyProtection="1">
      <alignment horizontal="left" vertical="center"/>
    </xf>
    <xf numFmtId="49" fontId="26" fillId="0" borderId="34" xfId="4" applyNumberFormat="1" applyFont="1" applyBorder="1" applyAlignment="1" applyProtection="1">
      <alignment horizontal="center" vertical="top"/>
    </xf>
    <xf numFmtId="49" fontId="31" fillId="0" borderId="34" xfId="4" applyNumberFormat="1" applyFont="1" applyBorder="1" applyAlignment="1" applyProtection="1">
      <alignment horizontal="center" vertical="top"/>
    </xf>
    <xf numFmtId="9" fontId="26" fillId="0" borderId="34" xfId="4" applyNumberFormat="1" applyFont="1" applyBorder="1" applyAlignment="1" applyProtection="1">
      <alignment horizontal="center" vertical="center"/>
    </xf>
    <xf numFmtId="49" fontId="26" fillId="0" borderId="34" xfId="4" applyNumberFormat="1" applyFont="1" applyBorder="1" applyAlignment="1" applyProtection="1">
      <alignment horizontal="center" vertical="center"/>
    </xf>
    <xf numFmtId="2" fontId="27" fillId="0" borderId="34" xfId="4" applyNumberFormat="1" applyFont="1" applyBorder="1" applyAlignment="1" applyProtection="1">
      <alignment horizontal="right" vertical="center"/>
    </xf>
    <xf numFmtId="4" fontId="28" fillId="0" borderId="27" xfId="4" applyNumberFormat="1" applyFont="1" applyBorder="1" applyAlignment="1" applyProtection="1">
      <alignment horizontal="center" vertical="center"/>
    </xf>
    <xf numFmtId="176" fontId="28" fillId="0" borderId="33" xfId="4" applyNumberFormat="1" applyFont="1" applyBorder="1" applyAlignment="1" applyProtection="1">
      <alignment horizontal="center" vertical="center"/>
    </xf>
    <xf numFmtId="1" fontId="35" fillId="0" borderId="34" xfId="4" applyNumberFormat="1" applyFont="1" applyBorder="1" applyAlignment="1" applyProtection="1">
      <alignment horizontal="left" vertical="center"/>
    </xf>
    <xf numFmtId="49" fontId="25" fillId="0" borderId="31" xfId="4" applyNumberFormat="1" applyFont="1" applyBorder="1" applyAlignment="1" applyProtection="1">
      <alignment horizontal="center" vertical="center"/>
    </xf>
    <xf numFmtId="176" fontId="28" fillId="0" borderId="0" xfId="4" applyNumberFormat="1" applyFont="1" applyBorder="1" applyAlignment="1" applyProtection="1">
      <alignment horizontal="center" vertical="center"/>
    </xf>
    <xf numFmtId="1" fontId="35" fillId="0" borderId="0" xfId="4" applyNumberFormat="1" applyFont="1" applyBorder="1" applyAlignment="1" applyProtection="1">
      <alignment horizontal="left" vertical="center"/>
    </xf>
    <xf numFmtId="177" fontId="35" fillId="0" borderId="32" xfId="4" applyNumberFormat="1" applyFont="1" applyBorder="1" applyAlignment="1" applyProtection="1">
      <alignment horizontal="left" vertical="center"/>
    </xf>
    <xf numFmtId="49" fontId="15" fillId="0" borderId="0" xfId="4" applyNumberFormat="1" applyBorder="1" applyAlignment="1" applyProtection="1">
      <alignment horizontal="right"/>
    </xf>
    <xf numFmtId="49" fontId="15" fillId="0" borderId="31" xfId="4" applyNumberFormat="1" applyBorder="1" applyAlignment="1" applyProtection="1">
      <alignment horizontal="right"/>
    </xf>
    <xf numFmtId="49" fontId="15" fillId="0" borderId="0" xfId="4" applyNumberFormat="1" applyBorder="1" applyAlignment="1" applyProtection="1">
      <alignment horizontal="right" vertical="center"/>
    </xf>
    <xf numFmtId="2" fontId="15" fillId="0" borderId="0" xfId="4" applyNumberFormat="1" applyBorder="1" applyProtection="1"/>
    <xf numFmtId="2" fontId="26" fillId="0" borderId="0" xfId="4" applyNumberFormat="1" applyFont="1" applyBorder="1" applyAlignment="1" applyProtection="1">
      <alignment horizontal="center"/>
    </xf>
    <xf numFmtId="2" fontId="26" fillId="0" borderId="31" xfId="4" applyNumberFormat="1" applyFont="1" applyBorder="1" applyAlignment="1" applyProtection="1">
      <alignment horizontal="center"/>
    </xf>
    <xf numFmtId="2" fontId="26" fillId="0" borderId="32" xfId="4" applyNumberFormat="1" applyFont="1" applyBorder="1" applyAlignment="1" applyProtection="1">
      <alignment horizontal="center"/>
    </xf>
    <xf numFmtId="49" fontId="15" fillId="0" borderId="0" xfId="4" applyNumberFormat="1" applyBorder="1" applyAlignment="1" applyProtection="1">
      <alignment horizontal="left"/>
    </xf>
    <xf numFmtId="49" fontId="14" fillId="0" borderId="0" xfId="4" applyNumberFormat="1" applyFont="1" applyBorder="1" applyProtection="1"/>
    <xf numFmtId="2" fontId="14" fillId="0" borderId="0" xfId="4" applyNumberFormat="1" applyFont="1" applyBorder="1" applyAlignment="1" applyProtection="1"/>
    <xf numFmtId="2" fontId="15" fillId="0" borderId="0" xfId="4" applyNumberFormat="1" applyBorder="1" applyAlignment="1" applyProtection="1"/>
    <xf numFmtId="2" fontId="14" fillId="6" borderId="43" xfId="4" applyNumberFormat="1" applyFont="1" applyFill="1" applyBorder="1" applyAlignment="1" applyProtection="1">
      <alignment horizontal="right"/>
      <protection locked="0"/>
    </xf>
    <xf numFmtId="169" fontId="14" fillId="0" borderId="46" xfId="4" applyNumberFormat="1" applyFont="1" applyBorder="1" applyAlignment="1" applyProtection="1">
      <alignment horizontal="center"/>
    </xf>
    <xf numFmtId="2" fontId="15" fillId="0" borderId="0" xfId="4" applyNumberFormat="1" applyBorder="1" applyAlignment="1" applyProtection="1">
      <alignment horizontal="center"/>
    </xf>
    <xf numFmtId="175" fontId="15" fillId="0" borderId="0" xfId="4" applyNumberFormat="1" applyFont="1" applyBorder="1" applyAlignment="1" applyProtection="1">
      <alignment horizontal="right"/>
    </xf>
    <xf numFmtId="175" fontId="15" fillId="0" borderId="31" xfId="4" applyNumberFormat="1" applyFont="1" applyBorder="1" applyAlignment="1" applyProtection="1">
      <alignment horizontal="right"/>
    </xf>
    <xf numFmtId="169" fontId="14" fillId="0" borderId="0" xfId="4" applyNumberFormat="1" applyFont="1" applyBorder="1" applyAlignment="1" applyProtection="1">
      <alignment horizontal="center"/>
    </xf>
    <xf numFmtId="0" fontId="15" fillId="0" borderId="32" xfId="4" applyFont="1" applyBorder="1" applyAlignment="1" applyProtection="1">
      <alignment horizontal="right"/>
    </xf>
    <xf numFmtId="2" fontId="31" fillId="0" borderId="0" xfId="4" applyNumberFormat="1" applyFont="1" applyBorder="1" applyAlignment="1" applyProtection="1">
      <alignment horizontal="center" vertical="top"/>
    </xf>
    <xf numFmtId="2" fontId="14" fillId="0" borderId="32" xfId="4" applyNumberFormat="1" applyFont="1" applyBorder="1" applyAlignment="1" applyProtection="1"/>
    <xf numFmtId="2" fontId="14" fillId="6" borderId="47" xfId="4" applyNumberFormat="1" applyFont="1" applyFill="1" applyBorder="1" applyAlignment="1" applyProtection="1">
      <alignment horizontal="right"/>
      <protection locked="0"/>
    </xf>
    <xf numFmtId="2" fontId="15" fillId="0" borderId="34" xfId="4" applyNumberFormat="1" applyBorder="1" applyAlignment="1" applyProtection="1">
      <alignment horizontal="center"/>
    </xf>
    <xf numFmtId="49" fontId="15" fillId="0" borderId="0" xfId="4" applyNumberFormat="1" applyBorder="1" applyProtection="1"/>
    <xf numFmtId="49" fontId="31" fillId="0" borderId="0" xfId="4" applyNumberFormat="1" applyFont="1" applyBorder="1" applyAlignment="1" applyProtection="1">
      <alignment horizontal="right" vertical="center"/>
    </xf>
    <xf numFmtId="2" fontId="15" fillId="0" borderId="31" xfId="4" applyNumberFormat="1" applyFont="1" applyBorder="1" applyAlignment="1" applyProtection="1">
      <alignment horizontal="right" vertical="center"/>
    </xf>
    <xf numFmtId="49" fontId="26" fillId="0" borderId="0" xfId="4" applyNumberFormat="1" applyFont="1" applyBorder="1" applyAlignment="1" applyProtection="1">
      <alignment horizontal="center"/>
    </xf>
    <xf numFmtId="49" fontId="28" fillId="0" borderId="0" xfId="4" applyNumberFormat="1" applyFont="1" applyBorder="1" applyAlignment="1" applyProtection="1">
      <alignment horizontal="right" vertical="center"/>
    </xf>
    <xf numFmtId="0" fontId="15" fillId="0" borderId="0" xfId="4" applyBorder="1" applyAlignment="1" applyProtection="1">
      <alignment horizontal="right" vertical="center"/>
    </xf>
    <xf numFmtId="2" fontId="31" fillId="0" borderId="0" xfId="4" applyNumberFormat="1" applyFont="1" applyBorder="1" applyAlignment="1" applyProtection="1">
      <alignment horizontal="left"/>
    </xf>
    <xf numFmtId="2" fontId="30" fillId="0" borderId="0" xfId="4" applyNumberFormat="1" applyFont="1" applyBorder="1" applyAlignment="1" applyProtection="1">
      <alignment horizontal="center" vertical="top"/>
    </xf>
    <xf numFmtId="169" fontId="15" fillId="0" borderId="0" xfId="4" applyNumberFormat="1" applyBorder="1" applyAlignment="1" applyProtection="1">
      <alignment horizontal="right"/>
    </xf>
    <xf numFmtId="169" fontId="29" fillId="0" borderId="0" xfId="4" applyNumberFormat="1" applyFont="1" applyBorder="1" applyAlignment="1" applyProtection="1">
      <alignment horizontal="center"/>
    </xf>
    <xf numFmtId="169" fontId="15" fillId="0" borderId="0" xfId="4" applyNumberFormat="1" applyBorder="1" applyAlignment="1" applyProtection="1">
      <alignment horizontal="center"/>
    </xf>
    <xf numFmtId="2" fontId="14" fillId="0" borderId="0" xfId="4" applyNumberFormat="1" applyFont="1" applyBorder="1" applyProtection="1"/>
    <xf numFmtId="2" fontId="14" fillId="6" borderId="40" xfId="4" applyNumberFormat="1" applyFont="1" applyFill="1" applyBorder="1" applyProtection="1">
      <protection locked="0"/>
    </xf>
    <xf numFmtId="2" fontId="14" fillId="0" borderId="46" xfId="4" applyNumberFormat="1" applyFont="1" applyBorder="1" applyProtection="1"/>
    <xf numFmtId="0" fontId="15" fillId="0" borderId="0" xfId="4" applyFont="1" applyProtection="1"/>
    <xf numFmtId="0" fontId="14" fillId="0" borderId="0" xfId="4" applyFont="1" applyAlignment="1" applyProtection="1">
      <alignment horizontal="left"/>
    </xf>
    <xf numFmtId="2" fontId="14" fillId="6" borderId="48" xfId="4" applyNumberFormat="1" applyFont="1" applyFill="1" applyBorder="1" applyProtection="1">
      <protection locked="0"/>
    </xf>
    <xf numFmtId="2" fontId="14" fillId="0" borderId="34" xfId="4" applyNumberFormat="1" applyFont="1" applyBorder="1" applyAlignment="1" applyProtection="1">
      <alignment horizontal="right"/>
    </xf>
    <xf numFmtId="178" fontId="14" fillId="0" borderId="0" xfId="4" applyNumberFormat="1" applyFont="1" applyAlignment="1" applyProtection="1">
      <alignment horizontal="left"/>
    </xf>
    <xf numFmtId="49" fontId="30" fillId="0" borderId="0" xfId="4" applyNumberFormat="1" applyFont="1" applyBorder="1" applyAlignment="1" applyProtection="1">
      <alignment horizontal="right" vertical="center"/>
    </xf>
    <xf numFmtId="49" fontId="30" fillId="0" borderId="0" xfId="4" applyNumberFormat="1" applyFont="1" applyBorder="1" applyAlignment="1" applyProtection="1">
      <alignment horizontal="right"/>
    </xf>
    <xf numFmtId="49" fontId="36" fillId="0" borderId="0" xfId="4" applyNumberFormat="1" applyFont="1" applyBorder="1" applyAlignment="1" applyProtection="1">
      <alignment horizontal="left"/>
    </xf>
    <xf numFmtId="49" fontId="14" fillId="0" borderId="0" xfId="4" applyNumberFormat="1" applyFont="1" applyBorder="1" applyAlignment="1" applyProtection="1">
      <alignment horizontal="left"/>
    </xf>
    <xf numFmtId="169" fontId="15" fillId="0" borderId="0" xfId="4" applyNumberFormat="1" applyBorder="1" applyAlignment="1" applyProtection="1"/>
    <xf numFmtId="49" fontId="26" fillId="0" borderId="0" xfId="4" applyNumberFormat="1" applyFont="1" applyBorder="1" applyAlignment="1" applyProtection="1">
      <alignment horizontal="left"/>
    </xf>
    <xf numFmtId="179" fontId="15" fillId="0" borderId="32" xfId="4" applyNumberFormat="1" applyFont="1" applyBorder="1" applyAlignment="1" applyProtection="1">
      <alignment horizontal="right"/>
    </xf>
    <xf numFmtId="2" fontId="14" fillId="7" borderId="44" xfId="4" applyNumberFormat="1" applyFont="1" applyFill="1" applyBorder="1" applyProtection="1"/>
    <xf numFmtId="49" fontId="31" fillId="0" borderId="33" xfId="4" applyNumberFormat="1" applyFont="1" applyBorder="1" applyAlignment="1" applyProtection="1">
      <alignment horizontal="right" vertical="center"/>
    </xf>
    <xf numFmtId="49" fontId="31" fillId="0" borderId="34" xfId="4" applyNumberFormat="1" applyFont="1" applyBorder="1" applyAlignment="1" applyProtection="1">
      <alignment horizontal="right" vertical="center"/>
    </xf>
    <xf numFmtId="0" fontId="15" fillId="0" borderId="34" xfId="4" applyBorder="1" applyAlignment="1" applyProtection="1">
      <alignment horizontal="right" vertical="center"/>
    </xf>
    <xf numFmtId="169" fontId="26" fillId="0" borderId="34" xfId="4" applyNumberFormat="1" applyFont="1" applyBorder="1" applyAlignment="1" applyProtection="1">
      <alignment horizontal="center" vertical="center"/>
    </xf>
    <xf numFmtId="0" fontId="28" fillId="0" borderId="34" xfId="4" applyFont="1" applyBorder="1" applyAlignment="1" applyProtection="1">
      <alignment horizontal="right" vertical="center"/>
    </xf>
    <xf numFmtId="0" fontId="36" fillId="0" borderId="34" xfId="4" applyFont="1" applyBorder="1" applyAlignment="1" applyProtection="1">
      <alignment horizontal="right" vertical="center"/>
    </xf>
    <xf numFmtId="0" fontId="36" fillId="0" borderId="33" xfId="4" applyFont="1" applyBorder="1" applyAlignment="1" applyProtection="1">
      <alignment horizontal="right" vertical="center"/>
    </xf>
    <xf numFmtId="0" fontId="36" fillId="0" borderId="35" xfId="4" applyFont="1" applyBorder="1" applyAlignment="1" applyProtection="1">
      <alignment horizontal="right" vertical="center"/>
    </xf>
    <xf numFmtId="169" fontId="37" fillId="0" borderId="0" xfId="4" applyNumberFormat="1" applyFont="1" applyBorder="1" applyAlignment="1" applyProtection="1">
      <alignment horizontal="right"/>
    </xf>
    <xf numFmtId="169" fontId="29" fillId="0" borderId="0" xfId="4" applyNumberFormat="1" applyFont="1" applyBorder="1" applyAlignment="1" applyProtection="1">
      <alignment horizontal="right"/>
    </xf>
    <xf numFmtId="0" fontId="15" fillId="0" borderId="0" xfId="4" applyFont="1" applyBorder="1" applyAlignment="1" applyProtection="1">
      <alignment horizontal="right"/>
    </xf>
    <xf numFmtId="0" fontId="15" fillId="0" borderId="31" xfId="4" applyFont="1" applyBorder="1" applyAlignment="1" applyProtection="1">
      <alignment horizontal="right"/>
    </xf>
    <xf numFmtId="2" fontId="31" fillId="0" borderId="0" xfId="4" applyNumberFormat="1" applyFont="1" applyBorder="1" applyAlignment="1" applyProtection="1"/>
    <xf numFmtId="49" fontId="30" fillId="0" borderId="0" xfId="4" applyNumberFormat="1" applyFont="1" applyBorder="1" applyAlignment="1" applyProtection="1">
      <alignment horizontal="center"/>
    </xf>
    <xf numFmtId="49" fontId="26" fillId="0" borderId="31" xfId="4" applyNumberFormat="1" applyFont="1" applyBorder="1" applyAlignment="1" applyProtection="1">
      <alignment horizontal="center"/>
    </xf>
    <xf numFmtId="175" fontId="15" fillId="0" borderId="31" xfId="4" applyNumberFormat="1" applyFont="1" applyBorder="1" applyAlignment="1" applyProtection="1">
      <alignment horizontal="right" vertical="center"/>
    </xf>
    <xf numFmtId="169" fontId="36" fillId="0" borderId="0" xfId="4" applyNumberFormat="1" applyFont="1" applyBorder="1" applyAlignment="1" applyProtection="1">
      <alignment vertical="center"/>
    </xf>
    <xf numFmtId="169" fontId="30" fillId="0" borderId="0" xfId="4" applyNumberFormat="1" applyFont="1" applyBorder="1" applyAlignment="1" applyProtection="1">
      <alignment vertical="center"/>
    </xf>
    <xf numFmtId="49" fontId="15" fillId="0" borderId="31" xfId="4" applyNumberFormat="1" applyBorder="1" applyAlignment="1" applyProtection="1">
      <alignment horizontal="center"/>
    </xf>
    <xf numFmtId="2" fontId="14" fillId="0" borderId="0" xfId="4" applyNumberFormat="1" applyFont="1" applyBorder="1" applyAlignment="1" applyProtection="1">
      <alignment horizontal="left"/>
    </xf>
    <xf numFmtId="2" fontId="14" fillId="0" borderId="0" xfId="4" applyNumberFormat="1" applyFont="1" applyBorder="1" applyAlignment="1" applyProtection="1">
      <alignment horizontal="right" vertical="center"/>
    </xf>
    <xf numFmtId="0" fontId="27" fillId="0" borderId="0" xfId="4" applyFont="1" applyBorder="1" applyProtection="1"/>
    <xf numFmtId="2" fontId="14" fillId="0" borderId="0" xfId="4" applyNumberFormat="1" applyFont="1" applyBorder="1" applyAlignment="1" applyProtection="1">
      <alignment horizontal="right"/>
    </xf>
    <xf numFmtId="0" fontId="15" fillId="0" borderId="31" xfId="4" applyBorder="1" applyAlignment="1" applyProtection="1">
      <alignment vertical="center"/>
    </xf>
    <xf numFmtId="180" fontId="15" fillId="0" borderId="0" xfId="4" applyNumberFormat="1" applyBorder="1" applyAlignment="1" applyProtection="1">
      <alignment horizontal="left"/>
    </xf>
    <xf numFmtId="169" fontId="29" fillId="0" borderId="0" xfId="4" applyNumberFormat="1" applyFont="1" applyBorder="1" applyAlignment="1" applyProtection="1"/>
    <xf numFmtId="2" fontId="15" fillId="0" borderId="0" xfId="4" applyNumberFormat="1" applyFont="1" applyBorder="1" applyAlignment="1" applyProtection="1"/>
    <xf numFmtId="175" fontId="15" fillId="0" borderId="0" xfId="4" applyNumberFormat="1" applyBorder="1" applyAlignment="1" applyProtection="1">
      <alignment horizontal="left"/>
    </xf>
    <xf numFmtId="175" fontId="15" fillId="0" borderId="31" xfId="4" applyNumberFormat="1" applyBorder="1" applyAlignment="1" applyProtection="1">
      <alignment horizontal="left"/>
    </xf>
    <xf numFmtId="177" fontId="15" fillId="0" borderId="0" xfId="4" applyNumberFormat="1" applyBorder="1" applyAlignment="1" applyProtection="1">
      <alignment horizontal="left"/>
    </xf>
    <xf numFmtId="0" fontId="15" fillId="0" borderId="32" xfId="4" applyBorder="1" applyAlignment="1" applyProtection="1">
      <alignment horizontal="left"/>
    </xf>
    <xf numFmtId="49" fontId="14" fillId="0" borderId="0" xfId="4" applyNumberFormat="1" applyFont="1" applyBorder="1" applyAlignment="1" applyProtection="1">
      <alignment horizontal="right"/>
    </xf>
    <xf numFmtId="2" fontId="15" fillId="0" borderId="31" xfId="4" applyNumberFormat="1" applyBorder="1" applyAlignment="1" applyProtection="1">
      <alignment horizontal="left"/>
    </xf>
    <xf numFmtId="2" fontId="15" fillId="0" borderId="0" xfId="4" applyNumberFormat="1" applyBorder="1" applyAlignment="1" applyProtection="1">
      <alignment horizontal="left"/>
    </xf>
    <xf numFmtId="2" fontId="15" fillId="0" borderId="0" xfId="4" applyNumberFormat="1" applyBorder="1" applyAlignment="1" applyProtection="1">
      <alignment horizontal="right"/>
    </xf>
    <xf numFmtId="0" fontId="15" fillId="0" borderId="31" xfId="4" applyBorder="1" applyAlignment="1" applyProtection="1">
      <alignment horizontal="right" vertical="center"/>
    </xf>
    <xf numFmtId="2" fontId="15" fillId="0" borderId="31" xfId="4" applyNumberFormat="1" applyBorder="1" applyProtection="1"/>
    <xf numFmtId="0" fontId="15" fillId="0" borderId="0" xfId="4" applyBorder="1" applyAlignment="1" applyProtection="1">
      <alignment horizontal="left" vertical="center"/>
    </xf>
    <xf numFmtId="0" fontId="15" fillId="0" borderId="0" xfId="4" applyBorder="1" applyAlignment="1" applyProtection="1">
      <alignment vertical="center"/>
    </xf>
    <xf numFmtId="0" fontId="33" fillId="0" borderId="0" xfId="4" applyFont="1" applyBorder="1" applyAlignment="1" applyProtection="1">
      <alignment vertical="center"/>
    </xf>
    <xf numFmtId="0" fontId="15" fillId="0" borderId="32" xfId="4" applyBorder="1" applyAlignment="1" applyProtection="1">
      <alignment vertical="center"/>
    </xf>
    <xf numFmtId="2" fontId="15" fillId="0" borderId="41" xfId="4" applyNumberFormat="1" applyFont="1" applyBorder="1" applyAlignment="1" applyProtection="1">
      <alignment horizontal="right" vertical="center"/>
    </xf>
    <xf numFmtId="49" fontId="28" fillId="0" borderId="32" xfId="4" applyNumberFormat="1" applyFont="1" applyBorder="1" applyAlignment="1" applyProtection="1">
      <alignment horizontal="right" vertical="center"/>
    </xf>
    <xf numFmtId="0" fontId="15" fillId="0" borderId="41" xfId="4" applyBorder="1" applyAlignment="1" applyProtection="1">
      <alignment horizontal="right" vertical="center"/>
    </xf>
    <xf numFmtId="49" fontId="26" fillId="0" borderId="33" xfId="4" applyNumberFormat="1" applyFont="1" applyBorder="1" applyAlignment="1" applyProtection="1">
      <alignment horizontal="center" vertical="center"/>
    </xf>
    <xf numFmtId="49" fontId="30" fillId="0" borderId="34" xfId="4" applyNumberFormat="1" applyFont="1" applyBorder="1" applyAlignment="1" applyProtection="1">
      <alignment horizontal="right" vertical="center"/>
    </xf>
    <xf numFmtId="0" fontId="15" fillId="0" borderId="27" xfId="4" applyBorder="1" applyAlignment="1" applyProtection="1">
      <alignment horizontal="right" vertical="center"/>
    </xf>
    <xf numFmtId="0" fontId="15" fillId="0" borderId="34" xfId="4" applyBorder="1" applyAlignment="1" applyProtection="1">
      <alignment horizontal="center" vertical="center"/>
    </xf>
    <xf numFmtId="0" fontId="15" fillId="0" borderId="33" xfId="4" applyBorder="1" applyAlignment="1" applyProtection="1">
      <alignment horizontal="right" vertical="center"/>
    </xf>
    <xf numFmtId="0" fontId="15" fillId="0" borderId="35" xfId="4" applyBorder="1" applyAlignment="1" applyProtection="1">
      <alignment horizontal="right" vertical="center"/>
    </xf>
    <xf numFmtId="49" fontId="26" fillId="0" borderId="29" xfId="4" applyNumberFormat="1" applyFont="1" applyBorder="1" applyAlignment="1" applyProtection="1">
      <alignment horizontal="center" vertical="center"/>
    </xf>
    <xf numFmtId="49" fontId="14" fillId="0" borderId="23" xfId="4" applyNumberFormat="1" applyFont="1" applyBorder="1" applyAlignment="1" applyProtection="1">
      <alignment horizontal="center" vertical="center"/>
    </xf>
    <xf numFmtId="2" fontId="28" fillId="0" borderId="23" xfId="4" applyNumberFormat="1" applyFont="1" applyBorder="1" applyAlignment="1" applyProtection="1">
      <alignment horizontal="right" vertical="center"/>
    </xf>
    <xf numFmtId="10" fontId="27" fillId="0" borderId="23" xfId="4" applyNumberFormat="1" applyFont="1" applyBorder="1" applyAlignment="1" applyProtection="1">
      <alignment horizontal="center" vertical="center"/>
    </xf>
    <xf numFmtId="2" fontId="15" fillId="0" borderId="23" xfId="4" applyNumberFormat="1" applyFont="1" applyBorder="1" applyAlignment="1" applyProtection="1">
      <alignment horizontal="right" vertical="center"/>
    </xf>
    <xf numFmtId="2" fontId="28" fillId="0" borderId="29" xfId="4" applyNumberFormat="1" applyFont="1" applyBorder="1" applyAlignment="1" applyProtection="1">
      <alignment horizontal="right" vertical="center"/>
    </xf>
    <xf numFmtId="0" fontId="15" fillId="0" borderId="30" xfId="4" applyFont="1" applyBorder="1" applyAlignment="1" applyProtection="1">
      <alignment horizontal="right" vertical="center"/>
    </xf>
    <xf numFmtId="49" fontId="33" fillId="0" borderId="0" xfId="4" applyNumberFormat="1" applyFont="1" applyBorder="1" applyAlignment="1" applyProtection="1">
      <alignment horizontal="right" vertical="center"/>
    </xf>
    <xf numFmtId="49" fontId="33" fillId="0" borderId="0" xfId="4" applyNumberFormat="1" applyFont="1" applyBorder="1" applyAlignment="1" applyProtection="1">
      <alignment vertical="center"/>
    </xf>
    <xf numFmtId="10" fontId="35" fillId="0" borderId="0" xfId="4" applyNumberFormat="1" applyFont="1" applyBorder="1" applyAlignment="1" applyProtection="1">
      <alignment horizontal="center" vertical="center"/>
    </xf>
    <xf numFmtId="0" fontId="15" fillId="0" borderId="0" xfId="4" applyFont="1" applyBorder="1" applyAlignment="1" applyProtection="1">
      <alignment horizontal="right" vertical="center"/>
    </xf>
    <xf numFmtId="0" fontId="15" fillId="0" borderId="31" xfId="4" applyFont="1" applyBorder="1" applyAlignment="1" applyProtection="1">
      <alignment horizontal="right" vertical="center"/>
    </xf>
    <xf numFmtId="0" fontId="35" fillId="0" borderId="0" xfId="4" applyFont="1" applyBorder="1" applyAlignment="1" applyProtection="1">
      <alignment vertical="center"/>
    </xf>
    <xf numFmtId="2" fontId="14" fillId="0" borderId="0" xfId="4" applyNumberFormat="1" applyFont="1" applyBorder="1" applyAlignment="1" applyProtection="1">
      <alignment horizontal="center" vertical="center"/>
    </xf>
    <xf numFmtId="0" fontId="14" fillId="0" borderId="0" xfId="4" applyFont="1" applyBorder="1" applyAlignment="1" applyProtection="1">
      <alignment horizontal="center" vertical="center"/>
    </xf>
    <xf numFmtId="0" fontId="28" fillId="0" borderId="0" xfId="4" applyFont="1" applyBorder="1" applyAlignment="1" applyProtection="1">
      <alignment horizontal="right" vertical="center"/>
    </xf>
    <xf numFmtId="49" fontId="28" fillId="6" borderId="43" xfId="4" applyNumberFormat="1" applyFont="1" applyFill="1" applyBorder="1" applyAlignment="1" applyProtection="1">
      <alignment horizontal="center" vertical="center"/>
      <protection locked="0"/>
    </xf>
    <xf numFmtId="1" fontId="27" fillId="0" borderId="0" xfId="4" applyNumberFormat="1" applyFont="1" applyBorder="1" applyAlignment="1" applyProtection="1">
      <alignment horizontal="right" vertical="center"/>
    </xf>
    <xf numFmtId="179" fontId="33" fillId="0" borderId="0" xfId="4" applyNumberFormat="1" applyFont="1" applyBorder="1" applyAlignment="1" applyProtection="1">
      <alignment horizontal="right" vertical="center"/>
    </xf>
    <xf numFmtId="1" fontId="14" fillId="0" borderId="31" xfId="4" applyNumberFormat="1" applyFont="1" applyBorder="1" applyAlignment="1" applyProtection="1">
      <alignment horizontal="center" vertical="center"/>
    </xf>
    <xf numFmtId="1" fontId="27" fillId="0" borderId="0" xfId="4" applyNumberFormat="1" applyFont="1" applyBorder="1" applyAlignment="1" applyProtection="1">
      <alignment horizontal="center" vertical="center"/>
    </xf>
    <xf numFmtId="0" fontId="32" fillId="0" borderId="33" xfId="4" applyFont="1" applyBorder="1" applyAlignment="1" applyProtection="1">
      <alignment horizontal="right" vertical="center"/>
    </xf>
    <xf numFmtId="0" fontId="32" fillId="0" borderId="34" xfId="4" applyFont="1" applyBorder="1" applyAlignment="1" applyProtection="1">
      <alignment horizontal="right" vertical="center"/>
    </xf>
    <xf numFmtId="49" fontId="28" fillId="0" borderId="34" xfId="4" applyNumberFormat="1" applyFont="1" applyBorder="1" applyAlignment="1" applyProtection="1">
      <alignment horizontal="center" vertical="center"/>
    </xf>
    <xf numFmtId="1" fontId="27" fillId="0" borderId="34" xfId="4" applyNumberFormat="1" applyFont="1" applyBorder="1" applyAlignment="1" applyProtection="1">
      <alignment horizontal="right" vertical="center"/>
    </xf>
    <xf numFmtId="179" fontId="33" fillId="0" borderId="34" xfId="4" applyNumberFormat="1" applyFont="1" applyBorder="1" applyAlignment="1" applyProtection="1">
      <alignment horizontal="right" vertical="center"/>
    </xf>
    <xf numFmtId="0" fontId="15" fillId="0" borderId="34" xfId="4" applyFont="1" applyBorder="1" applyAlignment="1" applyProtection="1">
      <alignment horizontal="right" vertical="center"/>
    </xf>
    <xf numFmtId="1" fontId="27" fillId="0" borderId="34" xfId="4" applyNumberFormat="1" applyFont="1" applyBorder="1" applyAlignment="1" applyProtection="1">
      <alignment horizontal="center" vertical="center"/>
    </xf>
    <xf numFmtId="0" fontId="15" fillId="0" borderId="35" xfId="4" applyFont="1" applyBorder="1" applyAlignment="1" applyProtection="1">
      <alignment horizontal="right" vertical="center"/>
    </xf>
    <xf numFmtId="0" fontId="32" fillId="0" borderId="31" xfId="4" applyFont="1" applyBorder="1" applyAlignment="1" applyProtection="1">
      <alignment horizontal="right" vertical="center"/>
    </xf>
    <xf numFmtId="0" fontId="32" fillId="0" borderId="0" xfId="4" applyFont="1" applyBorder="1" applyAlignment="1" applyProtection="1">
      <alignment horizontal="right" vertical="center"/>
    </xf>
    <xf numFmtId="49" fontId="28" fillId="0" borderId="0" xfId="4" applyNumberFormat="1" applyFont="1" applyBorder="1" applyAlignment="1" applyProtection="1">
      <alignment horizontal="center" vertical="center"/>
    </xf>
    <xf numFmtId="1" fontId="14" fillId="0" borderId="0" xfId="4" applyNumberFormat="1" applyFont="1" applyBorder="1" applyAlignment="1" applyProtection="1">
      <alignment horizontal="center" vertical="center"/>
    </xf>
    <xf numFmtId="179" fontId="33" fillId="0" borderId="0" xfId="4" applyNumberFormat="1" applyFont="1" applyBorder="1" applyAlignment="1" applyProtection="1">
      <alignment horizontal="center" vertical="center"/>
    </xf>
    <xf numFmtId="175" fontId="15" fillId="0" borderId="0" xfId="4" applyNumberFormat="1" applyAlignment="1" applyProtection="1">
      <alignment horizontal="left"/>
    </xf>
    <xf numFmtId="2" fontId="15" fillId="0" borderId="0" xfId="4" applyNumberFormat="1" applyAlignment="1" applyProtection="1"/>
    <xf numFmtId="177" fontId="15" fillId="0" borderId="0" xfId="4" applyNumberFormat="1" applyAlignment="1" applyProtection="1">
      <alignment horizontal="left"/>
    </xf>
    <xf numFmtId="0" fontId="25" fillId="0" borderId="31" xfId="4" applyFont="1" applyBorder="1" applyAlignment="1" applyProtection="1">
      <alignment horizontal="right"/>
    </xf>
    <xf numFmtId="0" fontId="25" fillId="0" borderId="0" xfId="4" applyFont="1" applyBorder="1" applyAlignment="1" applyProtection="1">
      <alignment horizontal="right"/>
    </xf>
    <xf numFmtId="0" fontId="28" fillId="0" borderId="0" xfId="4" applyFont="1" applyBorder="1" applyAlignment="1" applyProtection="1">
      <alignment horizontal="right"/>
    </xf>
    <xf numFmtId="49" fontId="28" fillId="0" borderId="0" xfId="4" applyNumberFormat="1" applyFont="1" applyBorder="1" applyAlignment="1" applyProtection="1">
      <alignment horizontal="right"/>
    </xf>
    <xf numFmtId="2" fontId="32" fillId="0" borderId="0" xfId="4" applyNumberFormat="1" applyFont="1" applyBorder="1" applyAlignment="1" applyProtection="1">
      <alignment horizontal="right"/>
    </xf>
    <xf numFmtId="2" fontId="32" fillId="0" borderId="0" xfId="4" applyNumberFormat="1" applyFont="1" applyBorder="1" applyAlignment="1" applyProtection="1">
      <alignment horizontal="center" vertical="center"/>
    </xf>
    <xf numFmtId="0" fontId="28" fillId="0" borderId="33" xfId="4" applyFont="1" applyBorder="1" applyAlignment="1" applyProtection="1">
      <alignment horizontal="right" vertical="center"/>
    </xf>
    <xf numFmtId="0" fontId="26" fillId="0" borderId="34" xfId="4" applyFont="1" applyBorder="1" applyAlignment="1" applyProtection="1">
      <alignment horizontal="right" vertical="center"/>
    </xf>
    <xf numFmtId="0" fontId="27" fillId="0" borderId="34" xfId="4" applyFont="1" applyBorder="1" applyAlignment="1" applyProtection="1">
      <alignment horizontal="right" vertical="center"/>
    </xf>
    <xf numFmtId="0" fontId="15" fillId="0" borderId="34" xfId="4" applyBorder="1" applyProtection="1"/>
    <xf numFmtId="2" fontId="27" fillId="0" borderId="34" xfId="4" applyNumberFormat="1" applyFont="1" applyBorder="1" applyAlignment="1" applyProtection="1">
      <alignment horizontal="center"/>
    </xf>
    <xf numFmtId="1" fontId="14" fillId="0" borderId="34" xfId="4" applyNumberFormat="1" applyFont="1" applyBorder="1" applyAlignment="1" applyProtection="1">
      <alignment horizontal="center" vertical="top"/>
    </xf>
    <xf numFmtId="1" fontId="25" fillId="0" borderId="34" xfId="4" applyNumberFormat="1" applyFont="1" applyBorder="1" applyAlignment="1" applyProtection="1">
      <alignment horizontal="right" vertical="center"/>
    </xf>
    <xf numFmtId="1" fontId="25" fillId="0" borderId="35" xfId="4" applyNumberFormat="1" applyFont="1" applyBorder="1" applyAlignment="1" applyProtection="1">
      <alignment horizontal="left" vertical="center"/>
    </xf>
    <xf numFmtId="49" fontId="15" fillId="0" borderId="0" xfId="4" applyNumberFormat="1" applyAlignment="1" applyProtection="1">
      <alignment horizontal="right"/>
    </xf>
    <xf numFmtId="49" fontId="15" fillId="0" borderId="0" xfId="4" applyNumberFormat="1" applyProtection="1"/>
    <xf numFmtId="2" fontId="15" fillId="0" borderId="0" xfId="4" applyNumberFormat="1" applyProtection="1"/>
    <xf numFmtId="180" fontId="15" fillId="0" borderId="0" xfId="4" applyNumberFormat="1" applyAlignment="1" applyProtection="1">
      <alignment horizontal="left"/>
    </xf>
    <xf numFmtId="0" fontId="15" fillId="0" borderId="0" xfId="4" applyAlignment="1" applyProtection="1">
      <alignment horizontal="left"/>
    </xf>
    <xf numFmtId="0" fontId="27" fillId="0" borderId="0" xfId="4" applyFont="1" applyBorder="1" applyAlignment="1" applyProtection="1"/>
    <xf numFmtId="1" fontId="26" fillId="0" borderId="0" xfId="4" applyNumberFormat="1" applyFont="1" applyBorder="1" applyAlignment="1" applyProtection="1">
      <alignment horizontal="right" vertical="center"/>
    </xf>
    <xf numFmtId="0" fontId="27" fillId="0" borderId="0" xfId="4" applyFont="1" applyBorder="1" applyAlignment="1" applyProtection="1">
      <alignment horizontal="center" vertical="center"/>
    </xf>
    <xf numFmtId="0" fontId="26" fillId="0" borderId="0" xfId="4" applyFont="1" applyBorder="1" applyAlignment="1" applyProtection="1"/>
    <xf numFmtId="0" fontId="40" fillId="0" borderId="0" xfId="4" applyFont="1" applyBorder="1" applyAlignment="1" applyProtection="1">
      <alignment horizontal="center"/>
    </xf>
    <xf numFmtId="0" fontId="26" fillId="0" borderId="0" xfId="4" applyFont="1" applyBorder="1" applyAlignment="1" applyProtection="1">
      <alignment horizontal="center" vertical="center"/>
    </xf>
    <xf numFmtId="0" fontId="16" fillId="8" borderId="16" xfId="3" applyNumberFormat="1" applyFont="1" applyFill="1" applyBorder="1" applyAlignment="1" applyProtection="1">
      <alignment horizontal="center" wrapText="1"/>
    </xf>
    <xf numFmtId="0" fontId="14" fillId="8" borderId="16" xfId="0" applyFont="1" applyFill="1" applyBorder="1" applyAlignment="1" applyProtection="1">
      <alignment horizontal="center"/>
    </xf>
    <xf numFmtId="0" fontId="14" fillId="9" borderId="16" xfId="0" applyFont="1" applyFill="1" applyBorder="1" applyAlignment="1" applyProtection="1">
      <alignment horizontal="center"/>
    </xf>
    <xf numFmtId="0" fontId="14" fillId="9" borderId="16" xfId="0" applyFont="1" applyFill="1" applyBorder="1" applyAlignment="1" applyProtection="1">
      <alignment horizontal="center" vertical="top"/>
    </xf>
    <xf numFmtId="173" fontId="16" fillId="9" borderId="16" xfId="3" applyNumberFormat="1" applyFont="1" applyFill="1" applyBorder="1" applyAlignment="1" applyProtection="1">
      <alignment horizontal="left"/>
    </xf>
    <xf numFmtId="0" fontId="16" fillId="9" borderId="16" xfId="3" applyNumberFormat="1" applyFont="1" applyFill="1" applyBorder="1" applyAlignment="1" applyProtection="1">
      <alignment horizontal="center"/>
    </xf>
    <xf numFmtId="0" fontId="16" fillId="9" borderId="16" xfId="3" applyNumberFormat="1" applyFont="1" applyFill="1" applyBorder="1" applyAlignment="1" applyProtection="1">
      <alignment horizontal="left" wrapText="1"/>
    </xf>
    <xf numFmtId="4" fontId="16" fillId="8" borderId="16" xfId="3" applyNumberFormat="1" applyFont="1" applyFill="1" applyBorder="1" applyAlignment="1" applyProtection="1">
      <alignment horizontal="right" vertical="center" wrapText="1"/>
    </xf>
    <xf numFmtId="49" fontId="16" fillId="8" borderId="16" xfId="3" applyNumberFormat="1" applyFont="1" applyFill="1" applyBorder="1" applyAlignment="1" applyProtection="1">
      <alignment horizontal="right" vertical="center" wrapText="1"/>
    </xf>
    <xf numFmtId="0" fontId="14" fillId="8" borderId="16" xfId="0" applyFont="1" applyFill="1" applyBorder="1" applyAlignment="1" applyProtection="1">
      <alignment vertical="center"/>
    </xf>
    <xf numFmtId="1" fontId="16" fillId="8" borderId="16" xfId="3" applyNumberFormat="1" applyFont="1" applyFill="1" applyBorder="1" applyAlignment="1" applyProtection="1">
      <alignment horizontal="right" vertical="center" wrapText="1"/>
    </xf>
    <xf numFmtId="0" fontId="16" fillId="9" borderId="16" xfId="3" applyNumberFormat="1" applyFont="1" applyFill="1" applyBorder="1" applyAlignment="1" applyProtection="1">
      <alignment horizontal="left"/>
    </xf>
    <xf numFmtId="49" fontId="16" fillId="8" borderId="16" xfId="3" applyNumberFormat="1" applyFont="1" applyFill="1" applyBorder="1" applyAlignment="1" applyProtection="1">
      <alignment horizontal="center" vertical="center"/>
    </xf>
    <xf numFmtId="4" fontId="16" fillId="8" borderId="16" xfId="3" applyNumberFormat="1" applyFont="1" applyFill="1" applyBorder="1" applyAlignment="1" applyProtection="1">
      <alignment horizontal="right" vertical="center"/>
    </xf>
    <xf numFmtId="1" fontId="16" fillId="8" borderId="16" xfId="3" applyNumberFormat="1" applyFont="1" applyFill="1" applyBorder="1" applyAlignment="1" applyProtection="1">
      <alignment horizontal="right" vertical="center"/>
    </xf>
    <xf numFmtId="49" fontId="16" fillId="8" borderId="16" xfId="3" applyNumberFormat="1" applyFont="1" applyFill="1" applyBorder="1" applyAlignment="1" applyProtection="1">
      <alignment horizontal="right" vertical="center"/>
    </xf>
    <xf numFmtId="0" fontId="14" fillId="9" borderId="16" xfId="0" applyFont="1" applyFill="1" applyBorder="1" applyAlignment="1" applyProtection="1">
      <alignment horizontal="left"/>
    </xf>
    <xf numFmtId="0" fontId="4" fillId="9" borderId="16" xfId="1" applyFont="1" applyFill="1" applyBorder="1" applyAlignment="1" applyProtection="1">
      <alignment horizontal="center" vertical="top"/>
    </xf>
    <xf numFmtId="49" fontId="11" fillId="9" borderId="16" xfId="2" applyNumberFormat="1" applyFont="1" applyFill="1" applyBorder="1" applyAlignment="1" applyProtection="1">
      <alignment horizontal="center" vertical="center"/>
    </xf>
    <xf numFmtId="4" fontId="1" fillId="0" borderId="6" xfId="1" applyNumberFormat="1" applyBorder="1" applyProtection="1"/>
    <xf numFmtId="4" fontId="28" fillId="6" borderId="16" xfId="4" applyNumberFormat="1" applyFont="1" applyFill="1" applyBorder="1" applyAlignment="1" applyProtection="1">
      <alignment horizontal="center" vertical="center"/>
      <protection locked="0"/>
    </xf>
    <xf numFmtId="2" fontId="25" fillId="9" borderId="0" xfId="4" applyNumberFormat="1" applyFont="1" applyFill="1" applyBorder="1" applyAlignment="1" applyProtection="1">
      <alignment horizontal="right" vertical="center"/>
    </xf>
    <xf numFmtId="0" fontId="32" fillId="9" borderId="0" xfId="4" applyFont="1" applyFill="1" applyBorder="1" applyAlignment="1" applyProtection="1">
      <alignment vertical="center"/>
    </xf>
    <xf numFmtId="168" fontId="18" fillId="5" borderId="17" xfId="1" applyNumberFormat="1" applyFont="1" applyFill="1" applyBorder="1" applyAlignment="1" applyProtection="1">
      <alignment horizontal="center" vertical="top"/>
    </xf>
    <xf numFmtId="174" fontId="18" fillId="10" borderId="14" xfId="1" applyNumberFormat="1" applyFont="1" applyFill="1" applyBorder="1" applyAlignment="1" applyProtection="1">
      <alignment horizontal="center" vertical="top"/>
    </xf>
    <xf numFmtId="174" fontId="18" fillId="10" borderId="20" xfId="1" applyNumberFormat="1" applyFont="1" applyFill="1" applyBorder="1" applyAlignment="1" applyProtection="1">
      <alignment horizontal="right" vertical="top"/>
    </xf>
    <xf numFmtId="168" fontId="18" fillId="5" borderId="13" xfId="1" applyNumberFormat="1" applyFont="1" applyFill="1" applyBorder="1" applyAlignment="1" applyProtection="1">
      <alignment horizontal="right" vertical="top"/>
    </xf>
    <xf numFmtId="3" fontId="16" fillId="9" borderId="16" xfId="3" applyNumberFormat="1" applyFont="1" applyFill="1" applyBorder="1" applyAlignment="1" applyProtection="1"/>
    <xf numFmtId="4" fontId="14" fillId="9" borderId="16" xfId="0" applyNumberFormat="1" applyFont="1" applyFill="1" applyBorder="1" applyAlignment="1" applyProtection="1">
      <alignment vertical="top"/>
    </xf>
    <xf numFmtId="0" fontId="13" fillId="13" borderId="10" xfId="1" applyFont="1" applyFill="1" applyBorder="1" applyProtection="1"/>
    <xf numFmtId="0" fontId="13" fillId="13" borderId="1" xfId="1" applyFont="1" applyFill="1" applyBorder="1" applyProtection="1"/>
    <xf numFmtId="174" fontId="18" fillId="15" borderId="20" xfId="1" applyNumberFormat="1" applyFont="1" applyFill="1" applyBorder="1" applyAlignment="1" applyProtection="1">
      <alignment horizontal="right" vertical="top"/>
      <protection locked="0"/>
    </xf>
    <xf numFmtId="174" fontId="18" fillId="15" borderId="14" xfId="1" applyNumberFormat="1" applyFont="1" applyFill="1" applyBorder="1" applyAlignment="1" applyProtection="1">
      <alignment horizontal="center" vertical="top"/>
    </xf>
    <xf numFmtId="168" fontId="18" fillId="15" borderId="13" xfId="1" applyNumberFormat="1" applyFont="1" applyFill="1" applyBorder="1" applyAlignment="1" applyProtection="1">
      <alignment horizontal="right" vertical="top"/>
      <protection locked="0"/>
    </xf>
    <xf numFmtId="168" fontId="18" fillId="15" borderId="17" xfId="1" applyNumberFormat="1" applyFont="1" applyFill="1" applyBorder="1" applyAlignment="1" applyProtection="1">
      <alignment horizontal="center" vertical="top"/>
    </xf>
    <xf numFmtId="3" fontId="16" fillId="0" borderId="16" xfId="3" applyNumberFormat="1" applyFont="1" applyFill="1" applyBorder="1" applyAlignment="1" applyProtection="1"/>
    <xf numFmtId="0" fontId="16" fillId="4" borderId="16" xfId="3" applyNumberFormat="1" applyFont="1" applyFill="1" applyBorder="1" applyAlignment="1" applyProtection="1">
      <alignment vertical="center"/>
    </xf>
    <xf numFmtId="3" fontId="16" fillId="4" borderId="16" xfId="3" applyNumberFormat="1" applyFont="1" applyFill="1" applyBorder="1" applyAlignment="1" applyProtection="1"/>
    <xf numFmtId="3" fontId="14" fillId="4" borderId="16" xfId="0" applyNumberFormat="1" applyFont="1" applyFill="1" applyBorder="1" applyAlignment="1" applyProtection="1">
      <alignment vertical="top"/>
    </xf>
    <xf numFmtId="4" fontId="16" fillId="16" borderId="16" xfId="3" applyNumberFormat="1" applyFont="1" applyFill="1" applyBorder="1" applyAlignment="1" applyProtection="1">
      <alignment horizontal="right" vertical="center"/>
    </xf>
    <xf numFmtId="1" fontId="16" fillId="9" borderId="16" xfId="3" applyNumberFormat="1" applyFont="1" applyFill="1" applyBorder="1" applyAlignment="1" applyProtection="1">
      <alignment horizontal="right" vertical="center"/>
    </xf>
    <xf numFmtId="49" fontId="16" fillId="16" borderId="16" xfId="3" applyNumberFormat="1" applyFont="1" applyFill="1" applyBorder="1" applyAlignment="1" applyProtection="1">
      <alignment horizontal="right" vertical="center"/>
    </xf>
    <xf numFmtId="49" fontId="16" fillId="9" borderId="16" xfId="3" applyNumberFormat="1" applyFont="1" applyFill="1" applyBorder="1" applyAlignment="1" applyProtection="1">
      <alignment horizontal="center" vertical="center"/>
    </xf>
    <xf numFmtId="0" fontId="16" fillId="0" borderId="16" xfId="3" applyNumberFormat="1" applyFont="1" applyFill="1" applyBorder="1" applyAlignment="1" applyProtection="1"/>
    <xf numFmtId="0" fontId="14" fillId="0" borderId="16" xfId="5" applyFont="1" applyBorder="1" applyAlignment="1" applyProtection="1">
      <alignment horizontal="center" vertical="top"/>
    </xf>
    <xf numFmtId="0" fontId="14" fillId="4" borderId="16" xfId="5" applyFont="1" applyFill="1" applyBorder="1" applyProtection="1"/>
    <xf numFmtId="3" fontId="14" fillId="4" borderId="16" xfId="5" applyNumberFormat="1" applyFont="1" applyFill="1" applyBorder="1" applyAlignment="1" applyProtection="1">
      <alignment vertical="top"/>
    </xf>
    <xf numFmtId="3" fontId="4" fillId="17" borderId="16" xfId="3" applyNumberFormat="1" applyFont="1" applyFill="1" applyBorder="1" applyAlignment="1" applyProtection="1">
      <protection locked="0"/>
    </xf>
    <xf numFmtId="3" fontId="16" fillId="17" borderId="16" xfId="3" applyNumberFormat="1" applyFont="1" applyFill="1" applyBorder="1" applyAlignment="1" applyProtection="1">
      <protection locked="0"/>
    </xf>
    <xf numFmtId="4" fontId="16" fillId="16" borderId="16" xfId="3" applyNumberFormat="1" applyFont="1" applyFill="1" applyBorder="1" applyAlignment="1" applyProtection="1">
      <alignment horizontal="right" vertical="center" wrapText="1"/>
    </xf>
    <xf numFmtId="49" fontId="16" fillId="16" borderId="16" xfId="3" applyNumberFormat="1" applyFont="1" applyFill="1" applyBorder="1" applyAlignment="1" applyProtection="1">
      <alignment horizontal="right" vertical="center" wrapText="1"/>
    </xf>
    <xf numFmtId="0" fontId="14" fillId="16" borderId="16" xfId="0" applyFont="1" applyFill="1" applyBorder="1" applyAlignment="1" applyProtection="1">
      <alignment vertical="center"/>
    </xf>
    <xf numFmtId="1" fontId="16" fillId="9" borderId="16" xfId="3" applyNumberFormat="1" applyFont="1" applyFill="1" applyBorder="1" applyAlignment="1" applyProtection="1">
      <alignment horizontal="right" vertical="center" wrapText="1"/>
    </xf>
    <xf numFmtId="49" fontId="16" fillId="9" borderId="16" xfId="3" applyNumberFormat="1" applyFont="1" applyFill="1" applyBorder="1" applyAlignment="1" applyProtection="1">
      <alignment horizontal="center" vertical="center" wrapText="1"/>
    </xf>
    <xf numFmtId="3" fontId="14" fillId="17" borderId="16" xfId="3" applyNumberFormat="1" applyFont="1" applyFill="1" applyBorder="1" applyAlignment="1" applyProtection="1">
      <protection locked="0"/>
    </xf>
    <xf numFmtId="0" fontId="14" fillId="4" borderId="16" xfId="5" applyFont="1" applyFill="1" applyBorder="1" applyAlignment="1" applyProtection="1">
      <alignment vertical="center"/>
    </xf>
    <xf numFmtId="0" fontId="14" fillId="0" borderId="16" xfId="5" applyFont="1" applyBorder="1" applyAlignment="1" applyProtection="1">
      <alignment horizontal="left"/>
    </xf>
    <xf numFmtId="0" fontId="14" fillId="0" borderId="16" xfId="5" applyFont="1" applyFill="1" applyBorder="1" applyAlignment="1" applyProtection="1">
      <alignment horizontal="center"/>
    </xf>
    <xf numFmtId="1" fontId="16" fillId="0" borderId="16" xfId="3" applyNumberFormat="1" applyFont="1" applyFill="1" applyBorder="1" applyAlignment="1" applyProtection="1">
      <alignment horizontal="right" vertical="center"/>
    </xf>
    <xf numFmtId="49" fontId="16" fillId="0" borderId="16" xfId="3" applyNumberFormat="1" applyFont="1" applyFill="1" applyBorder="1" applyAlignment="1" applyProtection="1">
      <alignment horizontal="center" vertical="center"/>
    </xf>
    <xf numFmtId="0" fontId="14" fillId="0" borderId="16" xfId="0" applyFont="1" applyFill="1" applyBorder="1" applyAlignment="1" applyProtection="1">
      <alignment horizontal="center"/>
    </xf>
    <xf numFmtId="3" fontId="14" fillId="0" borderId="16" xfId="3" applyNumberFormat="1" applyFont="1" applyFill="1" applyBorder="1" applyAlignment="1" applyProtection="1"/>
    <xf numFmtId="173" fontId="42" fillId="0" borderId="16" xfId="3" applyNumberFormat="1" applyFont="1" applyFill="1" applyBorder="1" applyAlignment="1" applyProtection="1">
      <alignment horizontal="left"/>
    </xf>
    <xf numFmtId="0" fontId="42" fillId="0" borderId="16" xfId="3" applyNumberFormat="1" applyFont="1" applyFill="1" applyBorder="1" applyAlignment="1" applyProtection="1">
      <alignment horizontal="center"/>
    </xf>
    <xf numFmtId="0" fontId="42" fillId="0" borderId="16" xfId="3" applyNumberFormat="1" applyFont="1" applyFill="1" applyBorder="1" applyAlignment="1" applyProtection="1">
      <alignment horizontal="left"/>
    </xf>
    <xf numFmtId="4" fontId="42" fillId="4" borderId="16" xfId="3" applyNumberFormat="1" applyFont="1" applyFill="1" applyBorder="1" applyAlignment="1" applyProtection="1">
      <alignment horizontal="right" vertical="center"/>
    </xf>
    <xf numFmtId="1" fontId="42" fillId="0" borderId="16" xfId="3" applyNumberFormat="1" applyFont="1" applyFill="1" applyBorder="1" applyAlignment="1" applyProtection="1">
      <alignment horizontal="right" vertical="center"/>
    </xf>
    <xf numFmtId="49" fontId="42" fillId="4" borderId="16" xfId="3" applyNumberFormat="1" applyFont="1" applyFill="1" applyBorder="1" applyAlignment="1" applyProtection="1">
      <alignment horizontal="right" vertical="center"/>
    </xf>
    <xf numFmtId="49" fontId="42" fillId="0" borderId="16" xfId="3" applyNumberFormat="1" applyFont="1" applyFill="1" applyBorder="1" applyAlignment="1" applyProtection="1">
      <alignment horizontal="center" vertical="center"/>
    </xf>
    <xf numFmtId="1" fontId="16" fillId="0" borderId="16" xfId="3" applyNumberFormat="1" applyFont="1" applyFill="1" applyBorder="1" applyAlignment="1" applyProtection="1">
      <alignment horizontal="right" vertical="center" wrapText="1"/>
    </xf>
    <xf numFmtId="49" fontId="16" fillId="0" borderId="16" xfId="3" applyNumberFormat="1" applyFont="1" applyFill="1" applyBorder="1" applyAlignment="1" applyProtection="1">
      <alignment horizontal="right" vertical="center" wrapText="1"/>
    </xf>
    <xf numFmtId="49" fontId="16" fillId="0" borderId="16" xfId="3" applyNumberFormat="1" applyFont="1" applyFill="1" applyBorder="1" applyAlignment="1" applyProtection="1">
      <alignment horizontal="center" vertical="center" wrapText="1"/>
    </xf>
    <xf numFmtId="49" fontId="16" fillId="0" borderId="16" xfId="3" applyNumberFormat="1" applyFont="1" applyFill="1" applyBorder="1" applyAlignment="1" applyProtection="1">
      <alignment horizontal="right" vertical="center"/>
    </xf>
    <xf numFmtId="1" fontId="44" fillId="0" borderId="16" xfId="3" applyNumberFormat="1" applyFont="1" applyFill="1" applyBorder="1" applyAlignment="1" applyProtection="1">
      <alignment horizontal="right" vertical="center" wrapText="1"/>
    </xf>
    <xf numFmtId="0" fontId="42" fillId="0" borderId="16" xfId="3" applyNumberFormat="1" applyFont="1" applyFill="1" applyBorder="1" applyAlignment="1" applyProtection="1">
      <alignment horizontal="left" vertical="center" wrapText="1"/>
    </xf>
    <xf numFmtId="0" fontId="42" fillId="0" borderId="16" xfId="3" applyNumberFormat="1" applyFont="1" applyFill="1" applyBorder="1" applyAlignment="1" applyProtection="1">
      <alignment horizontal="center" vertical="center" wrapText="1"/>
    </xf>
    <xf numFmtId="4" fontId="42" fillId="4" borderId="16" xfId="3" applyNumberFormat="1" applyFont="1" applyFill="1" applyBorder="1" applyAlignment="1" applyProtection="1">
      <alignment horizontal="right" vertical="center" wrapText="1"/>
    </xf>
    <xf numFmtId="1" fontId="42" fillId="0" borderId="16" xfId="3" applyNumberFormat="1" applyFont="1" applyFill="1" applyBorder="1" applyAlignment="1" applyProtection="1">
      <alignment horizontal="right" vertical="center" wrapText="1"/>
    </xf>
    <xf numFmtId="49" fontId="42" fillId="4" borderId="16" xfId="3" applyNumberFormat="1" applyFont="1" applyFill="1" applyBorder="1" applyAlignment="1" applyProtection="1">
      <alignment horizontal="right" vertical="center" wrapText="1"/>
    </xf>
    <xf numFmtId="49" fontId="42" fillId="0" borderId="16" xfId="3" applyNumberFormat="1" applyFont="1" applyFill="1" applyBorder="1" applyAlignment="1" applyProtection="1">
      <alignment horizontal="center" vertical="center" wrapText="1"/>
    </xf>
    <xf numFmtId="0" fontId="42" fillId="12" borderId="16" xfId="3" applyNumberFormat="1" applyFont="1" applyFill="1" applyBorder="1" applyAlignment="1" applyProtection="1">
      <alignment horizontal="center" vertical="center" wrapText="1"/>
    </xf>
    <xf numFmtId="3" fontId="14" fillId="18" borderId="16" xfId="3" applyNumberFormat="1" applyFont="1" applyFill="1" applyBorder="1" applyAlignment="1" applyProtection="1">
      <protection locked="0"/>
    </xf>
    <xf numFmtId="171" fontId="4" fillId="0" borderId="16" xfId="1" applyNumberFormat="1" applyFont="1" applyFill="1" applyBorder="1" applyAlignment="1" applyProtection="1">
      <alignment vertical="top"/>
    </xf>
    <xf numFmtId="173" fontId="16" fillId="0" borderId="16" xfId="3" applyNumberFormat="1" applyFont="1" applyFill="1" applyBorder="1" applyAlignment="1" applyProtection="1">
      <alignment horizontal="right" vertical="center"/>
    </xf>
    <xf numFmtId="4" fontId="16" fillId="0" borderId="16" xfId="3" applyNumberFormat="1" applyFont="1" applyFill="1" applyBorder="1" applyAlignment="1" applyProtection="1">
      <alignment horizontal="right" vertical="center"/>
    </xf>
    <xf numFmtId="0" fontId="1" fillId="19" borderId="3" xfId="1" applyFill="1" applyBorder="1" applyAlignment="1" applyProtection="1">
      <alignment vertical="top"/>
    </xf>
    <xf numFmtId="0" fontId="1" fillId="19" borderId="0" xfId="1" applyFill="1" applyAlignment="1" applyProtection="1">
      <alignment vertical="top"/>
    </xf>
    <xf numFmtId="0" fontId="1" fillId="19" borderId="22" xfId="1" applyFill="1" applyBorder="1" applyAlignment="1" applyProtection="1">
      <alignment vertical="top"/>
    </xf>
    <xf numFmtId="0" fontId="1" fillId="19" borderId="23" xfId="1" applyFill="1" applyBorder="1" applyAlignment="1" applyProtection="1">
      <alignment vertical="top"/>
    </xf>
    <xf numFmtId="49" fontId="32" fillId="0" borderId="16" xfId="4" applyNumberFormat="1" applyFont="1" applyBorder="1" applyAlignment="1" applyProtection="1">
      <alignment horizontal="center" vertical="center"/>
    </xf>
    <xf numFmtId="49" fontId="26" fillId="0" borderId="0" xfId="4" applyNumberFormat="1" applyFont="1" applyBorder="1" applyAlignment="1" applyProtection="1">
      <alignment horizontal="left" vertical="center"/>
    </xf>
    <xf numFmtId="49" fontId="31" fillId="0" borderId="0" xfId="4" applyNumberFormat="1" applyFont="1" applyBorder="1" applyAlignment="1" applyProtection="1">
      <alignment horizontal="center" vertical="top"/>
    </xf>
    <xf numFmtId="49" fontId="27" fillId="0" borderId="31" xfId="4" applyNumberFormat="1" applyFont="1" applyBorder="1" applyAlignment="1" applyProtection="1">
      <alignment horizontal="center" vertical="center"/>
    </xf>
    <xf numFmtId="49" fontId="31" fillId="0" borderId="0" xfId="4" applyNumberFormat="1" applyFont="1" applyBorder="1" applyAlignment="1" applyProtection="1">
      <alignment horizontal="left" vertical="center"/>
    </xf>
    <xf numFmtId="2" fontId="31" fillId="0" borderId="31" xfId="4" applyNumberFormat="1" applyFont="1" applyBorder="1" applyAlignment="1" applyProtection="1">
      <alignment horizontal="center"/>
    </xf>
    <xf numFmtId="49" fontId="29" fillId="0" borderId="0" xfId="4" applyNumberFormat="1" applyFont="1" applyBorder="1" applyAlignment="1" applyProtection="1">
      <alignment horizontal="right" vertical="center"/>
    </xf>
    <xf numFmtId="49" fontId="31" fillId="0" borderId="0" xfId="4" applyNumberFormat="1" applyFont="1" applyBorder="1" applyAlignment="1" applyProtection="1">
      <alignment horizontal="center" vertical="center"/>
    </xf>
    <xf numFmtId="169" fontId="27" fillId="0" borderId="0" xfId="4" applyNumberFormat="1" applyFont="1" applyBorder="1" applyAlignment="1" applyProtection="1">
      <alignment horizontal="center" vertical="center"/>
    </xf>
    <xf numFmtId="2" fontId="33" fillId="0" borderId="0" xfId="4" applyNumberFormat="1" applyFont="1" applyBorder="1" applyAlignment="1" applyProtection="1">
      <alignment horizontal="right" vertical="center"/>
    </xf>
    <xf numFmtId="2" fontId="15" fillId="0" borderId="32" xfId="4" applyNumberFormat="1" applyFont="1" applyBorder="1" applyAlignment="1" applyProtection="1">
      <alignment horizontal="right" vertical="center"/>
    </xf>
    <xf numFmtId="2" fontId="15" fillId="0" borderId="0" xfId="4" applyNumberFormat="1" applyFont="1" applyBorder="1" applyAlignment="1" applyProtection="1">
      <alignment horizontal="right" vertical="center"/>
    </xf>
    <xf numFmtId="0" fontId="15" fillId="0" borderId="32" xfId="4" applyFont="1" applyBorder="1" applyAlignment="1" applyProtection="1">
      <alignment horizontal="right" vertical="center"/>
    </xf>
    <xf numFmtId="49" fontId="31" fillId="0" borderId="0" xfId="4" applyNumberFormat="1" applyFont="1" applyBorder="1" applyAlignment="1" applyProtection="1">
      <alignment horizontal="left"/>
    </xf>
    <xf numFmtId="175" fontId="15" fillId="0" borderId="0" xfId="4" applyNumberFormat="1" applyFont="1" applyBorder="1" applyAlignment="1" applyProtection="1">
      <alignment horizontal="right" vertical="center"/>
    </xf>
    <xf numFmtId="49" fontId="14" fillId="0" borderId="0" xfId="4" applyNumberFormat="1" applyFont="1" applyBorder="1" applyAlignment="1" applyProtection="1">
      <alignment horizontal="left" vertical="center"/>
    </xf>
    <xf numFmtId="2" fontId="31" fillId="0" borderId="0" xfId="4" applyNumberFormat="1" applyFont="1" applyBorder="1" applyAlignment="1" applyProtection="1">
      <alignment horizontal="center" vertical="center"/>
    </xf>
    <xf numFmtId="49" fontId="28" fillId="0" borderId="34" xfId="4" applyNumberFormat="1" applyFont="1" applyBorder="1" applyAlignment="1" applyProtection="1">
      <alignment horizontal="right" vertical="center"/>
    </xf>
    <xf numFmtId="49" fontId="26" fillId="0" borderId="0" xfId="4" applyNumberFormat="1" applyFont="1" applyBorder="1" applyAlignment="1" applyProtection="1">
      <alignment horizontal="center" vertical="top"/>
    </xf>
    <xf numFmtId="49" fontId="26" fillId="0" borderId="0" xfId="4" applyNumberFormat="1" applyFont="1" applyBorder="1" applyAlignment="1" applyProtection="1">
      <alignment horizontal="right" vertical="center"/>
    </xf>
    <xf numFmtId="2" fontId="28" fillId="0" borderId="0" xfId="4" applyNumberFormat="1" applyFont="1" applyBorder="1" applyAlignment="1" applyProtection="1">
      <alignment vertical="center"/>
    </xf>
    <xf numFmtId="2" fontId="28" fillId="0" borderId="0" xfId="4" applyNumberFormat="1" applyFont="1" applyBorder="1" applyAlignment="1" applyProtection="1">
      <alignment horizontal="right" vertical="center"/>
    </xf>
    <xf numFmtId="169" fontId="27" fillId="0" borderId="0" xfId="4" applyNumberFormat="1" applyFont="1" applyBorder="1" applyAlignment="1" applyProtection="1">
      <alignment horizontal="right" vertical="center"/>
    </xf>
    <xf numFmtId="2" fontId="33" fillId="0" borderId="0" xfId="4" applyNumberFormat="1" applyFont="1" applyBorder="1" applyAlignment="1" applyProtection="1">
      <alignment vertical="center"/>
    </xf>
    <xf numFmtId="49" fontId="26" fillId="0" borderId="31" xfId="4" applyNumberFormat="1" applyFont="1" applyBorder="1" applyAlignment="1" applyProtection="1">
      <alignment horizontal="center" vertical="center"/>
    </xf>
    <xf numFmtId="49" fontId="26" fillId="0" borderId="0" xfId="4" applyNumberFormat="1" applyFont="1" applyBorder="1" applyAlignment="1" applyProtection="1">
      <alignment horizontal="center" vertical="center"/>
    </xf>
    <xf numFmtId="2" fontId="15" fillId="0" borderId="0" xfId="4" applyNumberFormat="1" applyFont="1" applyBorder="1" applyAlignment="1" applyProtection="1">
      <alignment horizontal="center"/>
    </xf>
    <xf numFmtId="4" fontId="16" fillId="4" borderId="16" xfId="3" applyNumberFormat="1" applyFont="1" applyFill="1" applyBorder="1" applyAlignment="1" applyProtection="1">
      <alignment horizontal="right" vertical="center" wrapText="1"/>
    </xf>
    <xf numFmtId="0" fontId="14" fillId="0" borderId="16" xfId="0" applyFont="1" applyBorder="1" applyAlignment="1" applyProtection="1">
      <alignment vertical="center"/>
    </xf>
    <xf numFmtId="0" fontId="16" fillId="4" borderId="16" xfId="3" applyNumberFormat="1" applyFont="1" applyFill="1" applyBorder="1" applyAlignment="1" applyProtection="1">
      <alignment horizontal="center" wrapText="1"/>
    </xf>
    <xf numFmtId="0" fontId="16" fillId="12" borderId="16" xfId="3" applyNumberFormat="1" applyFont="1" applyFill="1" applyBorder="1" applyAlignment="1" applyProtection="1">
      <alignment horizontal="center" wrapText="1"/>
    </xf>
    <xf numFmtId="3" fontId="16" fillId="8" borderId="16" xfId="3" applyNumberFormat="1" applyFont="1" applyFill="1" applyBorder="1" applyAlignment="1" applyProtection="1"/>
    <xf numFmtId="0" fontId="14" fillId="12" borderId="16" xfId="0" applyFont="1" applyFill="1" applyBorder="1" applyAlignment="1" applyProtection="1">
      <alignment horizontal="center"/>
    </xf>
    <xf numFmtId="3" fontId="4" fillId="8" borderId="16" xfId="3" applyNumberFormat="1" applyFont="1" applyFill="1" applyBorder="1" applyAlignment="1" applyProtection="1"/>
    <xf numFmtId="0" fontId="14" fillId="4" borderId="16" xfId="0" applyFont="1" applyFill="1" applyBorder="1" applyAlignment="1" applyProtection="1">
      <alignment horizontal="center"/>
    </xf>
    <xf numFmtId="3" fontId="16" fillId="18" borderId="16" xfId="3" applyNumberFormat="1" applyFont="1" applyFill="1" applyBorder="1" applyAlignment="1" applyProtection="1">
      <protection locked="0"/>
    </xf>
    <xf numFmtId="0" fontId="43" fillId="4" borderId="16" xfId="0" applyFont="1" applyFill="1" applyBorder="1" applyAlignment="1" applyProtection="1">
      <alignment vertical="center"/>
    </xf>
    <xf numFmtId="0" fontId="43" fillId="0" borderId="16" xfId="0" applyFont="1" applyBorder="1" applyAlignment="1" applyProtection="1">
      <alignment horizontal="left" vertical="center"/>
    </xf>
    <xf numFmtId="0" fontId="43" fillId="0" borderId="16" xfId="0" applyFont="1" applyBorder="1" applyAlignment="1" applyProtection="1">
      <alignment horizontal="center" vertical="center"/>
    </xf>
    <xf numFmtId="4" fontId="16" fillId="0" borderId="16" xfId="3" applyNumberFormat="1" applyFont="1" applyFill="1" applyBorder="1" applyAlignment="1" applyProtection="1">
      <alignment horizontal="right" vertical="center" wrapText="1"/>
    </xf>
    <xf numFmtId="2" fontId="44" fillId="0" borderId="16" xfId="3" applyNumberFormat="1" applyFont="1" applyFill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right" vertical="center"/>
    </xf>
    <xf numFmtId="1" fontId="14" fillId="0" borderId="16" xfId="0" applyNumberFormat="1" applyFont="1" applyBorder="1" applyAlignment="1" applyProtection="1">
      <alignment horizontal="right" vertical="center"/>
    </xf>
    <xf numFmtId="0" fontId="16" fillId="12" borderId="16" xfId="3" applyNumberFormat="1" applyFont="1" applyFill="1" applyBorder="1" applyAlignment="1" applyProtection="1">
      <alignment horizontal="center" vertical="center" wrapText="1"/>
    </xf>
    <xf numFmtId="2" fontId="16" fillId="0" borderId="16" xfId="3" applyNumberFormat="1" applyFont="1" applyFill="1" applyBorder="1" applyAlignment="1" applyProtection="1">
      <alignment horizontal="center" vertical="center" wrapText="1"/>
    </xf>
    <xf numFmtId="1" fontId="44" fillId="0" borderId="16" xfId="3" applyNumberFormat="1" applyFont="1" applyFill="1" applyBorder="1" applyAlignment="1" applyProtection="1">
      <alignment horizontal="center" vertical="center" wrapText="1"/>
    </xf>
    <xf numFmtId="0" fontId="43" fillId="0" borderId="16" xfId="0" applyFont="1" applyBorder="1" applyAlignment="1" applyProtection="1">
      <alignment horizontal="left"/>
    </xf>
    <xf numFmtId="0" fontId="43" fillId="0" borderId="16" xfId="0" applyFont="1" applyBorder="1" applyAlignment="1" applyProtection="1">
      <alignment horizontal="center"/>
    </xf>
    <xf numFmtId="0" fontId="5" fillId="0" borderId="0" xfId="0" applyFont="1" applyProtection="1"/>
    <xf numFmtId="0" fontId="17" fillId="0" borderId="0" xfId="0" applyFont="1" applyProtection="1"/>
    <xf numFmtId="0" fontId="5" fillId="0" borderId="0" xfId="0" applyFont="1" applyAlignment="1" applyProtection="1">
      <alignment horizontal="right"/>
    </xf>
    <xf numFmtId="0" fontId="0" fillId="0" borderId="0" xfId="0" applyProtection="1"/>
    <xf numFmtId="0" fontId="4" fillId="0" borderId="0" xfId="0" applyFont="1" applyProtection="1"/>
    <xf numFmtId="0" fontId="13" fillId="0" borderId="0" xfId="0" applyFont="1" applyProtection="1"/>
    <xf numFmtId="0" fontId="4" fillId="0" borderId="29" xfId="0" applyFont="1" applyBorder="1" applyProtection="1"/>
    <xf numFmtId="0" fontId="4" fillId="0" borderId="23" xfId="0" applyFont="1" applyBorder="1" applyProtection="1"/>
    <xf numFmtId="0" fontId="13" fillId="0" borderId="23" xfId="0" applyFont="1" applyBorder="1" applyAlignment="1" applyProtection="1">
      <alignment horizontal="center"/>
    </xf>
    <xf numFmtId="0" fontId="13" fillId="0" borderId="30" xfId="0" applyFont="1" applyBorder="1" applyAlignment="1" applyProtection="1">
      <alignment horizontal="center"/>
    </xf>
    <xf numFmtId="0" fontId="13" fillId="0" borderId="31" xfId="0" applyFont="1" applyBorder="1" applyProtection="1"/>
    <xf numFmtId="0" fontId="13" fillId="0" borderId="0" xfId="0" applyFont="1" applyBorder="1" applyAlignment="1" applyProtection="1">
      <alignment horizontal="center"/>
    </xf>
    <xf numFmtId="0" fontId="13" fillId="0" borderId="32" xfId="0" applyFont="1" applyBorder="1" applyAlignment="1" applyProtection="1">
      <alignment horizontal="center"/>
    </xf>
    <xf numFmtId="0" fontId="4" fillId="0" borderId="31" xfId="0" applyFont="1" applyBorder="1" applyProtection="1"/>
    <xf numFmtId="0" fontId="4" fillId="0" borderId="0" xfId="0" applyFont="1" applyBorder="1" applyProtection="1"/>
    <xf numFmtId="0" fontId="4" fillId="0" borderId="31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left" vertical="top"/>
    </xf>
    <xf numFmtId="4" fontId="4" fillId="0" borderId="0" xfId="0" applyNumberFormat="1" applyFont="1" applyBorder="1" applyAlignment="1" applyProtection="1">
      <alignment vertical="top"/>
    </xf>
    <xf numFmtId="4" fontId="4" fillId="0" borderId="32" xfId="0" applyNumberFormat="1" applyFont="1" applyBorder="1" applyAlignment="1" applyProtection="1">
      <alignment vertical="top"/>
    </xf>
    <xf numFmtId="0" fontId="4" fillId="0" borderId="33" xfId="0" applyFont="1" applyBorder="1" applyProtection="1"/>
    <xf numFmtId="0" fontId="4" fillId="0" borderId="34" xfId="0" applyFont="1" applyBorder="1" applyProtection="1"/>
    <xf numFmtId="4" fontId="4" fillId="0" borderId="34" xfId="0" applyNumberFormat="1" applyFont="1" applyBorder="1" applyProtection="1"/>
    <xf numFmtId="4" fontId="4" fillId="0" borderId="35" xfId="0" applyNumberFormat="1" applyFont="1" applyBorder="1" applyProtection="1"/>
    <xf numFmtId="4" fontId="4" fillId="0" borderId="0" xfId="0" applyNumberFormat="1" applyFont="1" applyProtection="1"/>
    <xf numFmtId="0" fontId="4" fillId="0" borderId="26" xfId="0" applyFont="1" applyBorder="1" applyProtection="1"/>
    <xf numFmtId="0" fontId="13" fillId="0" borderId="27" xfId="0" applyFont="1" applyBorder="1" applyProtection="1"/>
    <xf numFmtId="4" fontId="13" fillId="0" borderId="27" xfId="0" applyNumberFormat="1" applyFont="1" applyBorder="1" applyProtection="1"/>
    <xf numFmtId="4" fontId="13" fillId="0" borderId="28" xfId="0" applyNumberFormat="1" applyFont="1" applyBorder="1" applyProtection="1"/>
    <xf numFmtId="4" fontId="0" fillId="0" borderId="0" xfId="0" applyNumberFormat="1" applyProtection="1"/>
    <xf numFmtId="0" fontId="15" fillId="0" borderId="39" xfId="4" applyFont="1" applyBorder="1" applyAlignment="1" applyProtection="1">
      <alignment horizontal="right" vertical="center"/>
    </xf>
    <xf numFmtId="0" fontId="26" fillId="14" borderId="40" xfId="4" applyFont="1" applyFill="1" applyBorder="1" applyAlignment="1" applyProtection="1">
      <alignment horizontal="center" vertical="center"/>
    </xf>
    <xf numFmtId="175" fontId="26" fillId="0" borderId="41" xfId="4" applyNumberFormat="1" applyFont="1" applyBorder="1" applyAlignment="1" applyProtection="1">
      <alignment horizontal="center" vertical="center"/>
    </xf>
    <xf numFmtId="0" fontId="28" fillId="6" borderId="40" xfId="4" applyFont="1" applyFill="1" applyBorder="1" applyAlignment="1" applyProtection="1">
      <alignment horizontal="center" vertical="center"/>
      <protection locked="0"/>
    </xf>
    <xf numFmtId="49" fontId="25" fillId="0" borderId="34" xfId="4" applyNumberFormat="1" applyFont="1" applyBorder="1" applyAlignment="1" applyProtection="1">
      <alignment horizontal="left" vertical="center"/>
    </xf>
    <xf numFmtId="49" fontId="25" fillId="0" borderId="34" xfId="4" applyNumberFormat="1" applyFont="1" applyBorder="1" applyAlignment="1" applyProtection="1">
      <alignment horizontal="right" vertical="center"/>
    </xf>
    <xf numFmtId="49" fontId="25" fillId="6" borderId="16" xfId="4" applyNumberFormat="1" applyFont="1" applyFill="1" applyBorder="1" applyAlignment="1" applyProtection="1">
      <alignment horizontal="center" vertical="center"/>
      <protection locked="0"/>
    </xf>
    <xf numFmtId="0" fontId="15" fillId="0" borderId="36" xfId="4" applyFont="1" applyBorder="1" applyAlignment="1" applyProtection="1">
      <alignment horizontal="right" vertical="center"/>
    </xf>
    <xf numFmtId="0" fontId="26" fillId="14" borderId="37" xfId="4" applyFont="1" applyFill="1" applyBorder="1" applyAlignment="1" applyProtection="1">
      <alignment horizontal="center" vertical="center"/>
    </xf>
    <xf numFmtId="175" fontId="26" fillId="0" borderId="38" xfId="4" applyNumberFormat="1" applyFont="1" applyBorder="1" applyAlignment="1" applyProtection="1">
      <alignment horizontal="center" vertical="center"/>
    </xf>
    <xf numFmtId="0" fontId="25" fillId="0" borderId="0" xfId="4" applyFont="1" applyBorder="1" applyAlignment="1" applyProtection="1">
      <alignment horizontal="center" vertical="center"/>
    </xf>
    <xf numFmtId="49" fontId="26" fillId="0" borderId="32" xfId="4" applyNumberFormat="1" applyFont="1" applyBorder="1" applyAlignment="1" applyProtection="1">
      <alignment horizontal="center"/>
    </xf>
    <xf numFmtId="49" fontId="31" fillId="0" borderId="23" xfId="4" applyNumberFormat="1" applyFont="1" applyBorder="1" applyAlignment="1" applyProtection="1">
      <alignment horizontal="center"/>
    </xf>
    <xf numFmtId="2" fontId="31" fillId="0" borderId="38" xfId="4" applyNumberFormat="1" applyFont="1" applyBorder="1" applyAlignment="1" applyProtection="1">
      <alignment horizontal="center"/>
    </xf>
    <xf numFmtId="49" fontId="32" fillId="0" borderId="16" xfId="4" applyNumberFormat="1" applyFont="1" applyBorder="1" applyAlignment="1" applyProtection="1">
      <alignment horizontal="center" vertical="center"/>
    </xf>
    <xf numFmtId="49" fontId="26" fillId="0" borderId="0" xfId="4" applyNumberFormat="1" applyFont="1" applyBorder="1" applyAlignment="1" applyProtection="1">
      <alignment horizontal="left" vertical="center"/>
    </xf>
    <xf numFmtId="49" fontId="31" fillId="0" borderId="0" xfId="4" applyNumberFormat="1" applyFont="1" applyBorder="1" applyAlignment="1" applyProtection="1">
      <alignment horizontal="center"/>
    </xf>
    <xf numFmtId="49" fontId="31" fillId="0" borderId="0" xfId="4" applyNumberFormat="1" applyFont="1" applyBorder="1" applyAlignment="1" applyProtection="1">
      <alignment horizontal="center" vertical="top"/>
    </xf>
    <xf numFmtId="49" fontId="31" fillId="0" borderId="41" xfId="4" applyNumberFormat="1" applyFont="1" applyBorder="1" applyAlignment="1" applyProtection="1">
      <alignment horizontal="center" vertical="top"/>
    </xf>
    <xf numFmtId="177" fontId="15" fillId="0" borderId="35" xfId="4" applyNumberFormat="1" applyFont="1" applyBorder="1" applyAlignment="1" applyProtection="1">
      <alignment horizontal="center" vertical="center"/>
    </xf>
    <xf numFmtId="49" fontId="27" fillId="0" borderId="33" xfId="4" applyNumberFormat="1" applyFont="1" applyBorder="1" applyAlignment="1" applyProtection="1">
      <alignment horizontal="center" vertical="center"/>
    </xf>
    <xf numFmtId="2" fontId="26" fillId="0" borderId="32" xfId="4" applyNumberFormat="1" applyFont="1" applyBorder="1" applyAlignment="1" applyProtection="1">
      <alignment horizontal="center" vertical="center"/>
    </xf>
    <xf numFmtId="9" fontId="27" fillId="0" borderId="42" xfId="4" applyNumberFormat="1" applyFont="1" applyBorder="1" applyAlignment="1" applyProtection="1">
      <alignment horizontal="center" vertical="center"/>
    </xf>
    <xf numFmtId="49" fontId="26" fillId="14" borderId="43" xfId="4" applyNumberFormat="1" applyFont="1" applyFill="1" applyBorder="1" applyAlignment="1" applyProtection="1">
      <alignment horizontal="center" vertical="center"/>
    </xf>
    <xf numFmtId="9" fontId="28" fillId="14" borderId="44" xfId="4" applyNumberFormat="1" applyFont="1" applyFill="1" applyBorder="1" applyAlignment="1" applyProtection="1">
      <alignment horizontal="center" vertical="center"/>
    </xf>
    <xf numFmtId="9" fontId="26" fillId="0" borderId="32" xfId="4" applyNumberFormat="1" applyFont="1" applyBorder="1" applyAlignment="1" applyProtection="1">
      <alignment horizontal="center" vertical="center"/>
    </xf>
    <xf numFmtId="49" fontId="27" fillId="0" borderId="31" xfId="4" applyNumberFormat="1" applyFont="1" applyBorder="1" applyAlignment="1" applyProtection="1">
      <alignment horizontal="center" vertical="center"/>
    </xf>
    <xf numFmtId="0" fontId="34" fillId="0" borderId="32" xfId="4" applyFont="1" applyBorder="1" applyAlignment="1" applyProtection="1">
      <alignment horizontal="right" vertical="center"/>
    </xf>
    <xf numFmtId="49" fontId="31" fillId="0" borderId="0" xfId="4" applyNumberFormat="1" applyFont="1" applyBorder="1" applyAlignment="1" applyProtection="1">
      <alignment horizontal="left" vertical="center"/>
    </xf>
    <xf numFmtId="2" fontId="31" fillId="0" borderId="31" xfId="4" applyNumberFormat="1" applyFont="1" applyBorder="1" applyAlignment="1" applyProtection="1">
      <alignment horizontal="center"/>
    </xf>
    <xf numFmtId="2" fontId="31" fillId="0" borderId="31" xfId="4" applyNumberFormat="1" applyFont="1" applyBorder="1" applyAlignment="1" applyProtection="1">
      <alignment horizontal="center" vertical="top"/>
    </xf>
    <xf numFmtId="2" fontId="31" fillId="0" borderId="31" xfId="4" applyNumberFormat="1" applyFont="1" applyBorder="1" applyAlignment="1" applyProtection="1">
      <alignment horizontal="right" vertical="top"/>
    </xf>
    <xf numFmtId="49" fontId="29" fillId="0" borderId="0" xfId="4" applyNumberFormat="1" applyFont="1" applyBorder="1" applyAlignment="1" applyProtection="1">
      <alignment horizontal="right" vertical="center"/>
    </xf>
    <xf numFmtId="49" fontId="31" fillId="0" borderId="0" xfId="4" applyNumberFormat="1" applyFont="1" applyBorder="1" applyAlignment="1" applyProtection="1">
      <alignment horizontal="center" vertical="center"/>
    </xf>
    <xf numFmtId="176" fontId="15" fillId="0" borderId="35" xfId="4" applyNumberFormat="1" applyFont="1" applyBorder="1" applyAlignment="1" applyProtection="1">
      <alignment horizontal="center" vertical="center"/>
    </xf>
    <xf numFmtId="4" fontId="27" fillId="0" borderId="34" xfId="4" applyNumberFormat="1" applyFont="1" applyBorder="1" applyAlignment="1" applyProtection="1">
      <alignment horizontal="right" vertical="center"/>
    </xf>
    <xf numFmtId="1" fontId="27" fillId="0" borderId="34" xfId="4" applyNumberFormat="1" applyFont="1" applyBorder="1" applyAlignment="1" applyProtection="1">
      <alignment horizontal="left" vertical="center"/>
    </xf>
    <xf numFmtId="2" fontId="31" fillId="0" borderId="0" xfId="4" applyNumberFormat="1" applyFont="1" applyBorder="1" applyAlignment="1" applyProtection="1">
      <alignment horizontal="left" vertical="center"/>
    </xf>
    <xf numFmtId="2" fontId="33" fillId="0" borderId="16" xfId="4" applyNumberFormat="1" applyFont="1" applyBorder="1" applyAlignment="1" applyProtection="1">
      <alignment horizontal="right" vertical="center"/>
    </xf>
    <xf numFmtId="169" fontId="27" fillId="0" borderId="0" xfId="4" applyNumberFormat="1" applyFont="1" applyBorder="1" applyAlignment="1" applyProtection="1">
      <alignment horizontal="center" vertical="center"/>
    </xf>
    <xf numFmtId="2" fontId="33" fillId="0" borderId="0" xfId="4" applyNumberFormat="1" applyFont="1" applyBorder="1" applyAlignment="1" applyProtection="1">
      <alignment horizontal="right" vertical="center"/>
    </xf>
    <xf numFmtId="2" fontId="15" fillId="0" borderId="32" xfId="4" applyNumberFormat="1" applyFont="1" applyBorder="1" applyAlignment="1" applyProtection="1">
      <alignment horizontal="right" vertical="center"/>
    </xf>
    <xf numFmtId="2" fontId="15" fillId="0" borderId="0" xfId="4" applyNumberFormat="1" applyFont="1" applyBorder="1" applyAlignment="1" applyProtection="1">
      <alignment horizontal="right" vertical="center"/>
    </xf>
    <xf numFmtId="0" fontId="15" fillId="0" borderId="32" xfId="4" applyFont="1" applyBorder="1" applyAlignment="1" applyProtection="1">
      <alignment horizontal="right" vertical="center"/>
    </xf>
    <xf numFmtId="2" fontId="14" fillId="0" borderId="0" xfId="4" applyNumberFormat="1" applyFont="1" applyBorder="1" applyAlignment="1" applyProtection="1">
      <alignment horizontal="left" vertical="center"/>
    </xf>
    <xf numFmtId="49" fontId="31" fillId="0" borderId="0" xfId="4" applyNumberFormat="1" applyFont="1" applyBorder="1" applyAlignment="1" applyProtection="1">
      <alignment horizontal="left"/>
    </xf>
    <xf numFmtId="175" fontId="15" fillId="0" borderId="0" xfId="4" applyNumberFormat="1" applyFont="1" applyBorder="1" applyAlignment="1" applyProtection="1">
      <alignment horizontal="right" vertical="center"/>
    </xf>
    <xf numFmtId="49" fontId="14" fillId="0" borderId="0" xfId="4" applyNumberFormat="1" applyFont="1" applyBorder="1" applyAlignment="1" applyProtection="1">
      <alignment horizontal="left" vertical="center"/>
    </xf>
    <xf numFmtId="2" fontId="31" fillId="0" borderId="0" xfId="4" applyNumberFormat="1" applyFont="1" applyBorder="1" applyAlignment="1" applyProtection="1">
      <alignment horizontal="center" vertical="center"/>
    </xf>
    <xf numFmtId="2" fontId="33" fillId="6" borderId="16" xfId="4" applyNumberFormat="1" applyFont="1" applyFill="1" applyBorder="1" applyAlignment="1" applyProtection="1">
      <alignment horizontal="right" vertical="center"/>
      <protection locked="0"/>
    </xf>
    <xf numFmtId="169" fontId="27" fillId="0" borderId="31" xfId="4" applyNumberFormat="1" applyFont="1" applyBorder="1" applyAlignment="1" applyProtection="1">
      <alignment horizontal="center" vertical="center"/>
    </xf>
    <xf numFmtId="49" fontId="28" fillId="0" borderId="34" xfId="4" applyNumberFormat="1" applyFont="1" applyBorder="1" applyAlignment="1" applyProtection="1">
      <alignment horizontal="right" vertical="center"/>
    </xf>
    <xf numFmtId="49" fontId="26" fillId="0" borderId="0" xfId="4" applyNumberFormat="1" applyFont="1" applyBorder="1" applyAlignment="1" applyProtection="1">
      <alignment horizontal="center" vertical="top"/>
    </xf>
    <xf numFmtId="49" fontId="26" fillId="0" borderId="0" xfId="4" applyNumberFormat="1" applyFont="1" applyBorder="1" applyAlignment="1" applyProtection="1">
      <alignment horizontal="right" vertical="center"/>
    </xf>
    <xf numFmtId="2" fontId="28" fillId="0" borderId="0" xfId="4" applyNumberFormat="1" applyFont="1" applyBorder="1" applyAlignment="1" applyProtection="1">
      <alignment vertical="center"/>
    </xf>
    <xf numFmtId="2" fontId="28" fillId="0" borderId="0" xfId="4" applyNumberFormat="1" applyFont="1" applyBorder="1" applyAlignment="1" applyProtection="1">
      <alignment horizontal="right" vertical="center"/>
    </xf>
    <xf numFmtId="169" fontId="27" fillId="0" borderId="0" xfId="4" applyNumberFormat="1" applyFont="1" applyBorder="1" applyAlignment="1" applyProtection="1">
      <alignment horizontal="right" vertical="center"/>
    </xf>
    <xf numFmtId="2" fontId="31" fillId="0" borderId="31" xfId="4" applyNumberFormat="1" applyFont="1" applyBorder="1" applyAlignment="1" applyProtection="1">
      <alignment horizontal="center" vertical="center"/>
    </xf>
    <xf numFmtId="2" fontId="33" fillId="6" borderId="43" xfId="4" applyNumberFormat="1" applyFont="1" applyFill="1" applyBorder="1" applyAlignment="1" applyProtection="1">
      <alignment horizontal="right" vertical="center"/>
      <protection locked="0"/>
    </xf>
    <xf numFmtId="2" fontId="33" fillId="0" borderId="43" xfId="4" applyNumberFormat="1" applyFont="1" applyBorder="1" applyAlignment="1" applyProtection="1">
      <alignment horizontal="right" vertical="center"/>
    </xf>
    <xf numFmtId="169" fontId="27" fillId="0" borderId="0" xfId="4" applyNumberFormat="1" applyFont="1" applyBorder="1" applyAlignment="1" applyProtection="1">
      <alignment vertical="center"/>
    </xf>
    <xf numFmtId="2" fontId="33" fillId="0" borderId="0" xfId="4" applyNumberFormat="1" applyFont="1" applyBorder="1" applyAlignment="1" applyProtection="1">
      <alignment vertical="center"/>
    </xf>
    <xf numFmtId="49" fontId="26" fillId="0" borderId="31" xfId="4" applyNumberFormat="1" applyFont="1" applyBorder="1" applyAlignment="1" applyProtection="1">
      <alignment horizontal="center" vertical="center"/>
    </xf>
    <xf numFmtId="49" fontId="26" fillId="0" borderId="0" xfId="4" applyNumberFormat="1" applyFont="1" applyBorder="1" applyAlignment="1" applyProtection="1">
      <alignment horizontal="center" vertical="center"/>
    </xf>
    <xf numFmtId="0" fontId="39" fillId="0" borderId="0" xfId="4" applyFont="1" applyBorder="1" applyAlignment="1" applyProtection="1">
      <alignment horizontal="left"/>
    </xf>
    <xf numFmtId="2" fontId="15" fillId="0" borderId="0" xfId="4" applyNumberFormat="1" applyFont="1" applyBorder="1" applyAlignment="1" applyProtection="1">
      <alignment horizontal="center"/>
    </xf>
    <xf numFmtId="0" fontId="25" fillId="0" borderId="31" xfId="4" applyFont="1" applyBorder="1" applyAlignment="1" applyProtection="1">
      <alignment horizontal="right" vertical="center"/>
    </xf>
    <xf numFmtId="0" fontId="38" fillId="0" borderId="31" xfId="4" applyFont="1" applyBorder="1" applyAlignment="1" applyProtection="1">
      <alignment horizontal="right"/>
    </xf>
    <xf numFmtId="2" fontId="32" fillId="9" borderId="0" xfId="4" applyNumberFormat="1" applyFont="1" applyFill="1" applyBorder="1" applyAlignment="1" applyProtection="1">
      <alignment horizontal="right" vertical="center"/>
    </xf>
    <xf numFmtId="9" fontId="27" fillId="0" borderId="34" xfId="4" applyNumberFormat="1" applyFont="1" applyBorder="1" applyAlignment="1" applyProtection="1">
      <alignment horizontal="center" vertical="center"/>
    </xf>
    <xf numFmtId="2" fontId="28" fillId="0" borderId="38" xfId="4" applyNumberFormat="1" applyFont="1" applyBorder="1" applyAlignment="1" applyProtection="1">
      <alignment horizontal="right" vertical="center"/>
    </xf>
    <xf numFmtId="0" fontId="1" fillId="2" borderId="11" xfId="1" applyFill="1" applyBorder="1" applyProtection="1"/>
    <xf numFmtId="0" fontId="4" fillId="0" borderId="0" xfId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1" fillId="0" borderId="1" xfId="1" applyFill="1" applyBorder="1" applyProtection="1"/>
    <xf numFmtId="0" fontId="1" fillId="0" borderId="0" xfId="1" applyFill="1" applyBorder="1" applyProtection="1"/>
    <xf numFmtId="0" fontId="3" fillId="0" borderId="2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right" vertical="center"/>
    </xf>
    <xf numFmtId="0" fontId="5" fillId="0" borderId="4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right" vertical="center"/>
    </xf>
    <xf numFmtId="0" fontId="13" fillId="0" borderId="7" xfId="1" applyFont="1" applyFill="1" applyBorder="1" applyAlignment="1" applyProtection="1">
      <alignment horizontal="center" vertical="center" wrapText="1"/>
    </xf>
    <xf numFmtId="49" fontId="5" fillId="0" borderId="8" xfId="1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left" vertical="center"/>
    </xf>
    <xf numFmtId="164" fontId="6" fillId="0" borderId="3" xfId="1" applyNumberFormat="1" applyFont="1" applyFill="1" applyBorder="1" applyAlignment="1" applyProtection="1">
      <alignment horizontal="center"/>
    </xf>
    <xf numFmtId="0" fontId="6" fillId="0" borderId="5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/>
    </xf>
    <xf numFmtId="0" fontId="4" fillId="0" borderId="3" xfId="1" applyFont="1" applyFill="1" applyBorder="1" applyAlignment="1" applyProtection="1">
      <alignment horizontal="center"/>
    </xf>
    <xf numFmtId="0" fontId="1" fillId="0" borderId="5" xfId="1" applyFill="1" applyBorder="1" applyProtection="1"/>
    <xf numFmtId="0" fontId="2" fillId="0" borderId="5" xfId="1" applyFont="1" applyFill="1" applyBorder="1" applyAlignment="1" applyProtection="1">
      <alignment horizontal="center" vertical="center"/>
    </xf>
    <xf numFmtId="167" fontId="9" fillId="0" borderId="8" xfId="2" applyFont="1" applyFill="1" applyBorder="1" applyAlignment="1" applyProtection="1">
      <alignment horizontal="center"/>
    </xf>
    <xf numFmtId="167" fontId="9" fillId="0" borderId="6" xfId="2" applyFont="1" applyFill="1" applyBorder="1" applyAlignment="1" applyProtection="1">
      <alignment horizontal="center"/>
    </xf>
    <xf numFmtId="168" fontId="9" fillId="0" borderId="8" xfId="2" applyNumberFormat="1" applyFont="1" applyFill="1" applyBorder="1" applyAlignment="1" applyProtection="1">
      <alignment horizontal="center"/>
    </xf>
    <xf numFmtId="169" fontId="9" fillId="0" borderId="8" xfId="2" applyNumberFormat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center"/>
    </xf>
    <xf numFmtId="0" fontId="8" fillId="0" borderId="5" xfId="1" applyFont="1" applyFill="1" applyBorder="1" applyAlignment="1" applyProtection="1">
      <alignment horizontal="center"/>
    </xf>
    <xf numFmtId="0" fontId="0" fillId="0" borderId="3" xfId="1" applyFont="1" applyFill="1" applyBorder="1" applyAlignment="1" applyProtection="1">
      <alignment horizontal="center"/>
    </xf>
    <xf numFmtId="0" fontId="1" fillId="0" borderId="3" xfId="1" applyFill="1" applyBorder="1" applyAlignment="1" applyProtection="1">
      <alignment horizontal="center"/>
    </xf>
    <xf numFmtId="168" fontId="9" fillId="0" borderId="5" xfId="2" applyNumberFormat="1" applyFont="1" applyFill="1" applyBorder="1" applyAlignment="1" applyProtection="1">
      <alignment horizontal="center"/>
    </xf>
    <xf numFmtId="169" fontId="9" fillId="0" borderId="5" xfId="2" applyNumberFormat="1" applyFont="1" applyFill="1" applyBorder="1" applyAlignment="1" applyProtection="1">
      <alignment horizontal="center"/>
    </xf>
    <xf numFmtId="167" fontId="9" fillId="0" borderId="5" xfId="2" applyFont="1" applyFill="1" applyBorder="1" applyAlignment="1" applyProtection="1">
      <alignment horizontal="center"/>
    </xf>
    <xf numFmtId="167" fontId="41" fillId="9" borderId="5" xfId="2" applyFont="1" applyFill="1" applyBorder="1" applyAlignment="1" applyProtection="1">
      <alignment horizontal="center"/>
    </xf>
    <xf numFmtId="167" fontId="9" fillId="0" borderId="0" xfId="2" applyFont="1" applyFill="1" applyBorder="1" applyAlignment="1" applyProtection="1">
      <alignment horizontal="center"/>
    </xf>
    <xf numFmtId="0" fontId="2" fillId="0" borderId="8" xfId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right" vertical="center"/>
    </xf>
    <xf numFmtId="0" fontId="2" fillId="0" borderId="14" xfId="1" applyFont="1" applyFill="1" applyBorder="1" applyAlignment="1" applyProtection="1">
      <alignment horizontal="right" vertical="center"/>
    </xf>
    <xf numFmtId="170" fontId="17" fillId="0" borderId="10" xfId="1" applyNumberFormat="1" applyFont="1" applyFill="1" applyBorder="1" applyAlignment="1" applyProtection="1">
      <alignment horizontal="right" vertical="center"/>
    </xf>
    <xf numFmtId="170" fontId="17" fillId="0" borderId="13" xfId="1" applyNumberFormat="1" applyFont="1" applyFill="1" applyBorder="1" applyAlignment="1" applyProtection="1">
      <alignment horizontal="right" vertical="center"/>
    </xf>
    <xf numFmtId="0" fontId="1" fillId="0" borderId="7" xfId="1" applyFill="1" applyBorder="1" applyProtection="1"/>
    <xf numFmtId="0" fontId="1" fillId="0" borderId="17" xfId="1" applyFill="1" applyBorder="1" applyProtection="1"/>
    <xf numFmtId="168" fontId="17" fillId="0" borderId="11" xfId="1" applyNumberFormat="1" applyFont="1" applyFill="1" applyBorder="1" applyAlignment="1" applyProtection="1">
      <alignment horizontal="center" vertical="center"/>
    </xf>
    <xf numFmtId="168" fontId="17" fillId="0" borderId="2" xfId="1" applyNumberFormat="1" applyFont="1" applyFill="1" applyBorder="1" applyAlignment="1" applyProtection="1">
      <alignment horizontal="center" vertical="center"/>
    </xf>
    <xf numFmtId="174" fontId="17" fillId="0" borderId="11" xfId="1" applyNumberFormat="1" applyFont="1" applyFill="1" applyBorder="1" applyAlignment="1" applyProtection="1">
      <alignment horizontal="center" vertical="center"/>
    </xf>
    <xf numFmtId="174" fontId="17" fillId="0" borderId="2" xfId="1" applyNumberFormat="1" applyFont="1" applyFill="1" applyBorder="1" applyAlignment="1" applyProtection="1">
      <alignment horizontal="center" vertical="center"/>
    </xf>
    <xf numFmtId="0" fontId="1" fillId="0" borderId="6" xfId="1" applyFill="1" applyBorder="1" applyProtection="1"/>
    <xf numFmtId="167" fontId="9" fillId="0" borderId="4" xfId="2" applyFont="1" applyFill="1" applyBorder="1" applyAlignment="1" applyProtection="1">
      <alignment horizontal="center"/>
    </xf>
    <xf numFmtId="164" fontId="5" fillId="0" borderId="10" xfId="1" applyNumberFormat="1" applyFont="1" applyFill="1" applyBorder="1" applyAlignment="1" applyProtection="1">
      <alignment horizontal="center" vertical="center"/>
    </xf>
    <xf numFmtId="165" fontId="5" fillId="0" borderId="11" xfId="1" applyNumberFormat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center" vertical="center"/>
    </xf>
    <xf numFmtId="166" fontId="5" fillId="10" borderId="10" xfId="1" applyNumberFormat="1" applyFont="1" applyFill="1" applyBorder="1" applyAlignment="1" applyProtection="1">
      <alignment horizontal="center" vertical="center"/>
    </xf>
    <xf numFmtId="166" fontId="5" fillId="11" borderId="10" xfId="1" applyNumberFormat="1" applyFont="1" applyFill="1" applyBorder="1" applyAlignment="1" applyProtection="1">
      <alignment horizontal="center" vertical="center"/>
    </xf>
    <xf numFmtId="4" fontId="5" fillId="10" borderId="10" xfId="1" applyNumberFormat="1" applyFont="1" applyFill="1" applyBorder="1" applyAlignment="1" applyProtection="1">
      <alignment horizontal="right" vertical="center"/>
    </xf>
    <xf numFmtId="0" fontId="1" fillId="2" borderId="10" xfId="1" applyFill="1" applyBorder="1" applyProtection="1"/>
    <xf numFmtId="167" fontId="12" fillId="0" borderId="11" xfId="2" applyFont="1" applyFill="1" applyBorder="1" applyAlignment="1" applyProtection="1">
      <alignment horizontal="center" vertical="center"/>
    </xf>
    <xf numFmtId="167" fontId="11" fillId="0" borderId="2" xfId="2" applyFont="1" applyFill="1" applyBorder="1" applyAlignment="1" applyProtection="1">
      <alignment horizontal="center"/>
    </xf>
    <xf numFmtId="167" fontId="11" fillId="0" borderId="13" xfId="2" applyFont="1" applyFill="1" applyBorder="1" applyAlignment="1" applyProtection="1">
      <alignment horizontal="center"/>
    </xf>
    <xf numFmtId="170" fontId="11" fillId="0" borderId="2" xfId="2" applyNumberFormat="1" applyFont="1" applyFill="1" applyBorder="1" applyAlignment="1" applyProtection="1">
      <alignment horizontal="center"/>
    </xf>
    <xf numFmtId="171" fontId="11" fillId="0" borderId="2" xfId="2" applyNumberFormat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168" fontId="11" fillId="0" borderId="8" xfId="2" applyNumberFormat="1" applyFont="1" applyFill="1" applyBorder="1" applyAlignment="1" applyProtection="1">
      <alignment horizontal="center"/>
    </xf>
    <xf numFmtId="0" fontId="1" fillId="0" borderId="8" xfId="1" applyFill="1" applyBorder="1" applyProtection="1"/>
    <xf numFmtId="167" fontId="11" fillId="0" borderId="8" xfId="2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center"/>
    </xf>
    <xf numFmtId="0" fontId="1" fillId="0" borderId="14" xfId="1" applyFill="1" applyBorder="1" applyProtection="1"/>
    <xf numFmtId="0" fontId="8" fillId="0" borderId="2" xfId="1" applyFont="1" applyFill="1" applyBorder="1" applyAlignment="1" applyProtection="1">
      <alignment horizontal="right" vertical="center"/>
    </xf>
    <xf numFmtId="0" fontId="1" fillId="0" borderId="19" xfId="1" applyFill="1" applyBorder="1" applyProtection="1"/>
    <xf numFmtId="0" fontId="8" fillId="0" borderId="13" xfId="1" applyFont="1" applyFill="1" applyBorder="1" applyAlignment="1" applyProtection="1">
      <alignment horizontal="left" vertical="center"/>
    </xf>
    <xf numFmtId="0" fontId="8" fillId="0" borderId="14" xfId="1" applyFont="1" applyFill="1" applyBorder="1" applyAlignment="1" applyProtection="1">
      <alignment horizontal="center" vertical="center"/>
    </xf>
    <xf numFmtId="0" fontId="13" fillId="0" borderId="14" xfId="1" applyFont="1" applyFill="1" applyBorder="1" applyAlignment="1" applyProtection="1">
      <alignment horizontal="left"/>
    </xf>
    <xf numFmtId="0" fontId="13" fillId="0" borderId="4" xfId="1" applyFont="1" applyFill="1" applyBorder="1" applyAlignment="1" applyProtection="1">
      <alignment horizontal="left"/>
    </xf>
    <xf numFmtId="0" fontId="1" fillId="0" borderId="3" xfId="1" applyFill="1" applyBorder="1" applyProtection="1"/>
    <xf numFmtId="0" fontId="4" fillId="5" borderId="0" xfId="1" applyFont="1" applyFill="1" applyBorder="1" applyAlignment="1" applyProtection="1">
      <alignment horizontal="center"/>
    </xf>
    <xf numFmtId="0" fontId="4" fillId="0" borderId="11" xfId="1" applyFont="1" applyFill="1" applyBorder="1" applyAlignment="1" applyProtection="1">
      <alignment horizontal="center"/>
    </xf>
    <xf numFmtId="0" fontId="2" fillId="0" borderId="11" xfId="1" applyFont="1" applyFill="1" applyBorder="1" applyAlignment="1" applyProtection="1">
      <alignment horizontal="center" vertical="center"/>
    </xf>
    <xf numFmtId="168" fontId="19" fillId="0" borderId="3" xfId="2" applyNumberFormat="1" applyFont="1" applyFill="1" applyBorder="1" applyAlignment="1" applyProtection="1">
      <alignment horizontal="center"/>
    </xf>
    <xf numFmtId="166" fontId="5" fillId="0" borderId="17" xfId="1" applyNumberFormat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left" vertical="center"/>
    </xf>
    <xf numFmtId="174" fontId="6" fillId="0" borderId="10" xfId="1" applyNumberFormat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/>
    </xf>
    <xf numFmtId="0" fontId="4" fillId="5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/>
    <xf numFmtId="168" fontId="21" fillId="0" borderId="2" xfId="2" applyNumberFormat="1" applyFont="1" applyFill="1" applyBorder="1" applyAlignment="1" applyProtection="1">
      <alignment horizontal="right" vertical="center"/>
    </xf>
    <xf numFmtId="0" fontId="8" fillId="0" borderId="14" xfId="1" applyFont="1" applyFill="1" applyBorder="1" applyAlignment="1" applyProtection="1">
      <alignment horizontal="center" vertical="top"/>
    </xf>
    <xf numFmtId="171" fontId="11" fillId="0" borderId="11" xfId="2" applyNumberFormat="1" applyFont="1" applyFill="1" applyBorder="1" applyAlignment="1" applyProtection="1">
      <alignment horizontal="center" vertical="center"/>
    </xf>
    <xf numFmtId="0" fontId="1" fillId="0" borderId="14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center" vertical="top"/>
    </xf>
    <xf numFmtId="0" fontId="8" fillId="0" borderId="25" xfId="1" applyFont="1" applyFill="1" applyBorder="1" applyAlignment="1" applyProtection="1">
      <alignment horizontal="center" vertical="top"/>
    </xf>
    <xf numFmtId="0" fontId="1" fillId="0" borderId="2" xfId="1" applyFill="1" applyBorder="1" applyProtection="1"/>
    <xf numFmtId="0" fontId="1" fillId="0" borderId="13" xfId="1" applyFill="1" applyBorder="1" applyProtection="1"/>
    <xf numFmtId="4" fontId="18" fillId="0" borderId="2" xfId="1" applyNumberFormat="1" applyFont="1" applyFill="1" applyBorder="1" applyAlignment="1" applyProtection="1">
      <alignment horizontal="right" vertical="center"/>
    </xf>
    <xf numFmtId="168" fontId="18" fillId="0" borderId="2" xfId="1" applyNumberFormat="1" applyFont="1" applyFill="1" applyBorder="1" applyAlignment="1" applyProtection="1">
      <alignment horizontal="right" vertical="center"/>
    </xf>
    <xf numFmtId="0" fontId="7" fillId="0" borderId="23" xfId="1" applyFont="1" applyFill="1" applyBorder="1" applyAlignment="1" applyProtection="1">
      <alignment horizontal="left"/>
    </xf>
    <xf numFmtId="0" fontId="5" fillId="0" borderId="8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left"/>
    </xf>
    <xf numFmtId="0" fontId="6" fillId="0" borderId="6" xfId="1" applyFont="1" applyFill="1" applyBorder="1" applyAlignment="1" applyProtection="1">
      <alignment vertical="center"/>
    </xf>
    <xf numFmtId="166" fontId="23" fillId="0" borderId="0" xfId="1" applyNumberFormat="1" applyFont="1" applyFill="1" applyBorder="1" applyAlignment="1" applyProtection="1">
      <alignment vertical="center"/>
    </xf>
    <xf numFmtId="166" fontId="24" fillId="0" borderId="0" xfId="1" applyNumberFormat="1" applyFont="1" applyFill="1" applyBorder="1" applyAlignment="1" applyProtection="1">
      <alignment vertical="center"/>
    </xf>
    <xf numFmtId="0" fontId="5" fillId="0" borderId="26" xfId="1" applyFont="1" applyFill="1" applyBorder="1" applyAlignment="1" applyProtection="1">
      <alignment horizontal="left"/>
    </xf>
    <xf numFmtId="0" fontId="5" fillId="0" borderId="27" xfId="1" applyFont="1" applyFill="1" applyBorder="1" applyAlignment="1" applyProtection="1">
      <alignment horizontal="left"/>
    </xf>
    <xf numFmtId="0" fontId="5" fillId="0" borderId="28" xfId="1" applyFont="1" applyFill="1" applyBorder="1" applyAlignment="1" applyProtection="1">
      <alignment horizontal="left"/>
    </xf>
    <xf numFmtId="0" fontId="4" fillId="0" borderId="27" xfId="1" applyFont="1" applyFill="1" applyBorder="1" applyAlignment="1" applyProtection="1">
      <alignment horizontal="center" vertical="center"/>
    </xf>
    <xf numFmtId="0" fontId="4" fillId="0" borderId="28" xfId="1" applyFont="1" applyFill="1" applyBorder="1" applyAlignment="1" applyProtection="1">
      <alignment horizontal="center" vertical="center"/>
    </xf>
    <xf numFmtId="0" fontId="13" fillId="13" borderId="26" xfId="1" applyFont="1" applyFill="1" applyBorder="1" applyAlignment="1" applyProtection="1">
      <alignment horizontal="center"/>
    </xf>
    <xf numFmtId="0" fontId="13" fillId="13" borderId="27" xfId="1" applyFont="1" applyFill="1" applyBorder="1" applyAlignment="1" applyProtection="1">
      <alignment horizontal="center"/>
    </xf>
    <xf numFmtId="0" fontId="13" fillId="13" borderId="28" xfId="1" applyFont="1" applyFill="1" applyBorder="1" applyAlignment="1" applyProtection="1">
      <alignment horizontal="center"/>
    </xf>
    <xf numFmtId="0" fontId="24" fillId="13" borderId="8" xfId="1" applyFont="1" applyFill="1" applyBorder="1" applyAlignment="1" applyProtection="1">
      <alignment horizontal="center" vertical="center"/>
    </xf>
    <xf numFmtId="165" fontId="5" fillId="0" borderId="8" xfId="1" applyNumberFormat="1" applyFont="1" applyFill="1" applyBorder="1" applyAlignment="1" applyProtection="1">
      <alignment horizontal="right"/>
    </xf>
    <xf numFmtId="0" fontId="13" fillId="0" borderId="23" xfId="0" applyFont="1" applyBorder="1" applyAlignment="1" applyProtection="1">
      <alignment horizontal="center"/>
    </xf>
  </cellXfs>
  <cellStyles count="6">
    <cellStyle name="Erklärender Text 2" xfId="2" xr:uid="{00000000-0005-0000-0000-000000000000}"/>
    <cellStyle name="Standard" xfId="0" builtinId="0"/>
    <cellStyle name="Standard 2" xfId="1" xr:uid="{00000000-0005-0000-0000-000002000000}"/>
    <cellStyle name="Standard 3" xfId="4" xr:uid="{00000000-0005-0000-0000-000003000000}"/>
    <cellStyle name="Standard_23020-221-10" xfId="5" xr:uid="{00000000-0005-0000-0000-000004000000}"/>
    <cellStyle name="Standard_V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62880" y="1707486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62880" y="1707486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044" name="Text 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045" name="Text 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46" name="Text 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47" name="Text 7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48" name="Text 8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49" name="Text 9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0" name="Text 10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1" name="Text 11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2" name="Text 12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3" name="Text 13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4" name="Text 14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5" name="Text 15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056" name="Text 16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057" name="Text 17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8" name="Text 18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59" name="Text 20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0" name="Text 21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1" name="Text 2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2" name="Text 23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3" name="Text 24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4" name="Text 25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5" name="Text 26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6" name="Text 27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7" name="Text 28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68" name="Text 29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069" name="Text 30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70" name="Text 3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1" name="Text 33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072" name="Text 34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3" name="Text 35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74" name="Text 37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5" name="Text 38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076" name="Text 39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7" name="Text 40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8" name="Text 4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9" name="Text 4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0" name="Text 43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1" name="Text 44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2" name="Text 45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3" name="Text 46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4" name="Text 47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085" name="Text 48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6" name="Text 49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87" name="Text 51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8" name="Text 52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9" name="Text 53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90" name="Text 54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1" name="Text 55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92" name="Text 56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3" name="Text 57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4" name="Text 58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5" name="Text 59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96" name="Text 60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097" name="Text 6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98" name="Text 6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99" name="Text 64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100" name="Text 65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101" name="Text 66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2" name="Text 67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03" name="Text 69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4" name="Text 70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5" name="Text 7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6" name="Text 7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7" name="Text 73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8" name="Text 74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9" name="Text 75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0" name="Text 76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1" name="Text 77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112" name="Text 78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113" name="Text 79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4" name="Text 80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15" name="Text 82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6" name="Text 83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7" name="Text 84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8" name="Text 85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9" name="Text 86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20" name="Text 87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1" name="Text 88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2" name="Text 89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3" name="Text 90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24" name="Text 91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25" name="Text 92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26" name="Text 93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7" name="Text 95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128" name="Text 96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29" name="Text 97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30" name="Text 9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1" name="Text 10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32" name="Text 10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3" name="Text 10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4" name="Text 10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5" name="Text 10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6" name="Text 10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7" name="Text 10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8" name="Text 10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9" name="Text 10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0" name="Text 10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141" name="Text 11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2" name="Text 11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43" name="Text 113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4" name="Text 114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5" name="Text 115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6" name="Text 116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7" name="Text 117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8" name="Text 118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9" name="Text 119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0" name="Text 120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1" name="Text 12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52" name="Text 122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53" name="Text 123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54" name="Text 124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55" name="Text 126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6" name="Text 127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7" name="Text 128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8" name="Text 129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9" name="Text 130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0" name="Text 13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61" name="Text 132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2" name="Text 133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163" name="Text 134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4" name="Text 135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5" name="Text 136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6" name="Text 137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7" name="Text 138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8" name="Text 139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9" name="Text 140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0" name="Text 141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1" name="Text 142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2" name="Text 143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3" name="Text 144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74" name="Text 145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5" name="Text 146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6" name="Text 147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7" name="Text 148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8" name="Text 149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9" name="Text 150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0" name="Text 15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1" name="Text 152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2" name="Text 153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83" name="Text 15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84" name="Text 155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85" name="Text 156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6" name="Text 157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7" name="Text 159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8" name="Text 161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89" name="Text 162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0" name="Text 163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1" name="Text 164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192" name="Text 165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193" name="Text 166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194" name="Text 167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195" name="Text 168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96" name="Text 169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97" name="Text 170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98" name="Text 17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99" name="Text 172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00" name="Text 173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01" name="Text 174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2" name="Text 175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3" name="Text 176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4" name="Text 177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5" name="Text 178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6" name="Text 179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7" name="Text 180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08" name="Text 181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09" name="Text 182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0" name="Text 183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1" name="Text 184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2" name="Text 185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3" name="Text 186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4" name="Text 187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5" name="Text 188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6" name="Text 189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7" name="Text 190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18" name="Text 19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19" name="Text 192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20" name="Text 193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21" name="Text 194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22" name="Text 195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23" name="Text 196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4" name="Text 197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5" name="Text 198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6" name="Text 199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7" name="Text 200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8" name="Text 20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9" name="Text 202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0" name="Text 211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1" name="Text 212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2" name="Text 213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3" name="Text 214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234" name="Text 215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235" name="Text 216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6" name="Text 217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7" name="Text 218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8" name="Text 219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9" name="Text 220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0" name="Text 22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1" name="Text 22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2" name="Text 223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3" name="Text 22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4" name="Text 225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5" name="Text 226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6" name="Text 227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7" name="Text 228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48" name="Text 229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49" name="Text 230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50" name="Text 231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51" name="Text 232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2" name="Text 233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3" name="Text 234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4" name="Text 235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5" name="Text 236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6" name="Text 237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7" name="Text 238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8" name="Text 239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9" name="Text 240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0" name="Text 24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1" name="Text 24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2" name="Text 243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3" name="Text 244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4" name="Text 245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5" name="Text 246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6" name="Text 247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7" name="Text 248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68" name="Text 249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69" name="Text 250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0" name="Text 251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1" name="Text 252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2" name="Text 253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3" name="Text 254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4" name="Text 255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5" name="Text 256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6" name="Text 257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7" name="Text 258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8" name="Text 259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9" name="Text 260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0" name="Text 261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1" name="Text 262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2" name="Text 263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3" name="Text 264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4" name="Text 265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5" name="Text 266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6" name="Text 267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7" name="Text 268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88" name="Text 269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89" name="Text 270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90" name="Text 271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91" name="Text 272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2" name="Text 273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3" name="Text 274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4" name="Text 275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5" name="Text 276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6" name="Text 277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7" name="Text 278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8" name="Text 279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9" name="Text 280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0" name="Text 281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1" name="Text 282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2" name="Text 283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3" name="Text 284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4" name="Text 285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5" name="Text 286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6" name="Text 287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7" name="Text 288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8" name="Text 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9" name="Text 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0" name="Text 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1" name="Text 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2" name="Text 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3" name="Text 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4" name="Text 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5" name="Text 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6" name="Text 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7" name="Text 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8" name="Text 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9" name="Text 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0" name="Text 34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1" name="Text 35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2" name="Text 35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3" name="Text 35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4" name="Text 35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5" name="Text 35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6" name="Text 35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7" name="Text 35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8" name="Text 35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9" name="Text 35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0" name="Text 35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1" name="Text 36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2" name="Text 36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3" name="Text 36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31</xdr:row>
      <xdr:rowOff>189781</xdr:rowOff>
    </xdr:from>
    <xdr:to>
      <xdr:col>6</xdr:col>
      <xdr:colOff>146649</xdr:colOff>
      <xdr:row>33</xdr:row>
      <xdr:rowOff>189781</xdr:rowOff>
    </xdr:to>
    <xdr:sp macro="" textlink="">
      <xdr:nvSpPr>
        <xdr:cNvPr id="1334" name="Text 36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4716205" y="6049561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29</xdr:row>
      <xdr:rowOff>189781</xdr:rowOff>
    </xdr:from>
    <xdr:to>
      <xdr:col>6</xdr:col>
      <xdr:colOff>146649</xdr:colOff>
      <xdr:row>30</xdr:row>
      <xdr:rowOff>189781</xdr:rowOff>
    </xdr:to>
    <xdr:sp macro="" textlink="">
      <xdr:nvSpPr>
        <xdr:cNvPr id="1335" name="Text 36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4716205" y="565332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36" name="Text 36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37" name="Text 36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8" name="Text 36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9" name="Text 36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0" name="Text 36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1" name="Text 37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2" name="Text 37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3" name="Text 37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4" name="Text 37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5" name="Text 37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6" name="Text 37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7" name="Text 37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8" name="Text 37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9" name="Text 37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0" name="Text 37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1" name="Text 38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2" name="Text 38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3" name="Text 38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4" name="Text 38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5" name="Text 38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6" name="Text 38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7" name="Text 38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8" name="Text 38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9" name="Text 38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0" name="Text 38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1" name="Text 39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2" name="Text 39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3" name="Text 39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4" name="Text 39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5" name="Text 39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6" name="Text 39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7" name="Text 39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68" name="Text 39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69" name="Text 39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0" name="Text 39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1" name="Text 40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2" name="Text 40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3" name="Text 40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4" name="Text 40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5" name="Text 40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6" name="Text 40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7" name="Text 40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8" name="Text 40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9" name="Text 40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0" name="Text 40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1" name="Text 41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2" name="Text 41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3" name="Text 41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4" name="Text 41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5" name="Text 41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6" name="Text 41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7" name="Text 41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8" name="Text 41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9" name="Text 41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0" name="Text 41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1" name="Text 42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2" name="Text 42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3" name="Text 42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4" name="Text 42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5" name="Text 42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6" name="Text 42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7" name="Text 42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8" name="Text 42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9" name="Text 42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0" name="Text 42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1" name="Text 43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2" name="Text 43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3" name="Text 43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4" name="Text 43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5" name="Text 43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6" name="Text 43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7" name="Text 43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8" name="Text 43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9" name="Text 43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10" name="Text 43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11" name="Text 44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2" name="Text 44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3" name="Text 44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4" name="Text 44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5" name="Text 44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6" name="Text 44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7" name="Text 44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18" name="Text 44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19" name="Text 44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0" name="Text 44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1" name="Text 45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2" name="Text 45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3" name="Text 45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4" name="Text 45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5" name="Text 45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6" name="Text 45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7" name="Text 45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8" name="Text 45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9" name="Text 45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30" name="Text 45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31" name="Text 46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30</xdr:row>
      <xdr:rowOff>189781</xdr:rowOff>
    </xdr:from>
    <xdr:to>
      <xdr:col>6</xdr:col>
      <xdr:colOff>146649</xdr:colOff>
      <xdr:row>31</xdr:row>
      <xdr:rowOff>189781</xdr:rowOff>
    </xdr:to>
    <xdr:sp macro="" textlink="">
      <xdr:nvSpPr>
        <xdr:cNvPr id="1432" name="Text 46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4716205" y="585144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33" name="Text 46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4" name="Text 46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5" name="Text 46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6" name="Text 46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7" name="Text 46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8" name="Text 46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9" name="Text 46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0" name="Text 46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1" name="Text 47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2" name="Text 47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3" name="Text 47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4" name="Text 47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5" name="Text 47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6" name="Text 47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7" name="Text 47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8" name="Text 47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49" name="Text 47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0" name="Text 47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1" name="Text 48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2" name="Text 48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3" name="Text 48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4" name="Text 48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5" name="Text 48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6" name="Text 48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7" name="Text 48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8" name="Text 48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59" name="Text 48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0" name="Text 48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1" name="Text 49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2" name="Text 49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3" name="Text 49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4" name="Text 49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5" name="Text 49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6" name="Text 49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7" name="Text 49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8" name="Text 49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69" name="Text 49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0" name="Text 49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1" name="Text 50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2" name="Text 50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3" name="Text 50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4" name="Text 50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5" name="Text 50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6" name="Text 50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7" name="Text 50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79" name="Text 50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0" name="Text 50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1" name="Text 51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2" name="Text 51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3" name="Text 51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4" name="Text 51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5" name="Text 51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6" name="Text 51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7" name="Text 51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8" name="Text 51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89" name="Text 51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0" name="Text 51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1" name="Text 52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2" name="Text 52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3" name="Text 52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4" name="Text 52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5" name="Text 52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6" name="Text 52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7" name="Text 52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8" name="Text 52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99" name="Text 52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0" name="Text 52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1" name="Text 53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2" name="Text 53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3" name="Text 53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4" name="Text 53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5" name="Text 53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6" name="Text 53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7" name="Text 53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8" name="Text 53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09" name="Text 53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0" name="Text 53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1" name="Text 54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2" name="Text 54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3" name="Text 54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4" name="Text 54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5" name="Text 54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6" name="Text 54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7" name="Text 54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8" name="Text 54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9" name="Text 54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0" name="Text 54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1" name="Text 55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2" name="Text 55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3" name="Text 55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4" name="Text 55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5" name="Text 55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6" name="Text 55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7" name="Text 55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8" name="Text 55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29" name="Text 55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0" name="Text 55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1" name="Text 56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2" name="Text 56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3" name="Text 56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4" name="Text 56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5" name="Text 56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6" name="Text 56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7" name="Text 56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8" name="Text 56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39" name="Text 56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0" name="Text 56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1" name="Text 57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2" name="Text 57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3" name="Text 57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4" name="Text 57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5" name="Text 57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6" name="Text 57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84696</xdr:colOff>
      <xdr:row>47</xdr:row>
      <xdr:rowOff>96459</xdr:rowOff>
    </xdr:from>
    <xdr:to>
      <xdr:col>5</xdr:col>
      <xdr:colOff>170960</xdr:colOff>
      <xdr:row>48</xdr:row>
      <xdr:rowOff>87832</xdr:rowOff>
    </xdr:to>
    <xdr:sp macro="" textlink="">
      <xdr:nvSpPr>
        <xdr:cNvPr id="1548" name="Text 57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4552787" y="9385932"/>
          <a:ext cx="86264" cy="19226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9" name="Text 57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0" name="Text 57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1" name="Text 58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2" name="Text 58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3" name="Text 58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4" name="Text 58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5" name="Text 58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6" name="Text 58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7" name="Text 58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8" name="Text 58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9" name="Text 58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0" name="Text 58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1" name="Text 59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2" name="Text 59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3" name="Text 59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4" name="Text 59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5" name="Text 59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6" name="Text 59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7" name="Text 59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8" name="Text 59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9" name="Text 59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0" name="Text 59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1" name="Text 60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2" name="Text 60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3" name="Text 60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4" name="Text 60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5" name="Text 60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6" name="Text 60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7" name="Text 60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8" name="Text 60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9" name="Text 60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0" name="Text 60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1" name="Text 61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2" name="Text 61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3" name="Text 61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4" name="Text 61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5" name="Text 61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6" name="Text 61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7" name="Text 61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8" name="Text 61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9" name="Text 61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0" name="Text 61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1" name="Text 62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2" name="Text 62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3" name="Text 62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4" name="Text 62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5" name="Text 62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6" name="Text 62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7" name="Text 62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8" name="Text 62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9" name="Text 62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0" name="Text 62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1" name="Text 63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2" name="Text 63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3" name="Text 63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4" name="Text 63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5" name="Text 63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6" name="Text 63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7" name="Text 63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8" name="Text 63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9" name="Text 63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0" name="Text 63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1" name="Text 64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2" name="Text 64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3" name="Text 64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4" name="Text 64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5" name="Text 64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6" name="Text 64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7" name="Text 64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8" name="Text 64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19" name="Text 64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0" name="Text 64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1" name="Text 65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2" name="Text 65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3" name="Text 65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4" name="Text 65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5" name="Text 65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6" name="Text 65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7" name="Text 65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8" name="Text 65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9" name="Text 65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0" name="Text 65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1" name="Text 66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2" name="Text 66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3" name="Text 66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4" name="Text 66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5" name="Text 66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6" name="Text 66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7" name="Text 66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8" name="Text 66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9" name="Text 66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0" name="Text 66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1" name="Text 67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2" name="Text 67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3" name="Text 67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4" name="Text 67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5" name="Text 67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6" name="Text 67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7" name="Text 67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8" name="Text 67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9" name="Text 67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0" name="Text 67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1" name="Text 68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2" name="Text 68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3" name="Text 68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4" name="Text 68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5" name="Text 68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6" name="Text 68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7" name="Text 68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8" name="Text 68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9" name="Text 68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0" name="Text 68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1" name="Text 69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2" name="Text 69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3" name="Text 69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4" name="Text 69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5" name="Text 69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6" name="Text 69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7" name="Text 69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8" name="Text 69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9" name="Text 69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70" name="Text 69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1" name="Text 70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2" name="Text 70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3" name="Text 70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4" name="Text 70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5" name="Text 70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6" name="Text 70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7" name="Text 70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8" name="Text 70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9" name="Text 70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0" name="Text 70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1" name="Text 71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2" name="Text 71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3" name="Text 71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4" name="Text 71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5" name="Text 71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6" name="Text 71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7" name="Text 71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8" name="Text 71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9" name="Text 71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0" name="Text 71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1" name="Text 72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2" name="Text 72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3" name="Text 72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4" name="Text 72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5" name="Text 72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6" name="Text 72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7" name="Text 72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8" name="Text 72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9" name="Text 72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0" name="Text 72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1" name="Text 73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2" name="Text 73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3" name="Text 73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4" name="Text 73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5" name="Text 73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6" name="Text 73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7" name="Text 73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8" name="Text 73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9" name="Text 73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0" name="Text 73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1" name="Text 74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2" name="Text 74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3" name="Text 74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4" name="Text 74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5" name="Text 74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6" name="Text 74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7" name="Text 74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8" name="Text 74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9" name="Text 74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0" name="Text 74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1" name="Text 75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2" name="Text 75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3" name="Text 75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4" name="Text 75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5" name="Text 75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6" name="Text 75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7" name="Text 75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8" name="Text 75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9" name="Text 75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0" name="Text 75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1" name="Text 76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2" name="Text 76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3" name="Text 76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4" name="Text 76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5" name="Text 76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6" name="Text 76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7" name="Text 76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8" name="Text 76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9" name="Text 76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0" name="Text 76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1" name="Text 77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2" name="Text 77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3" name="Text 77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4" name="Text 77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5" name="Text 77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6" name="Text 77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7" name="Text 77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8" name="Text 77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9" name="Text 77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0" name="Text 77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1" name="Text 78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2" name="Text 78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3" name="Text 78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4" name="Text 21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5" name="Text 212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6" name="Text 307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7" name="Text 308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8" name="Text 381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9" name="Text 382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60" name="Text 385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61" name="Text 386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2" name="Text 45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3" name="Text 45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4" name="Text 457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5" name="Text 458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6" name="Text 459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7" name="Text 460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31</xdr:row>
      <xdr:rowOff>189781</xdr:rowOff>
    </xdr:from>
    <xdr:to>
      <xdr:col>6</xdr:col>
      <xdr:colOff>146649</xdr:colOff>
      <xdr:row>32</xdr:row>
      <xdr:rowOff>189781</xdr:rowOff>
    </xdr:to>
    <xdr:sp macro="" textlink="">
      <xdr:nvSpPr>
        <xdr:cNvPr id="1768" name="Text 461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4716205" y="604956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08" name="Text 3">
          <a:extLst>
            <a:ext uri="{FF2B5EF4-FFF2-40B4-BE49-F238E27FC236}">
              <a16:creationId xmlns:a16="http://schemas.microsoft.com/office/drawing/2014/main" id="{48388C95-0F9F-463B-AFBB-9FC131F910AE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09" name="Text 4">
          <a:extLst>
            <a:ext uri="{FF2B5EF4-FFF2-40B4-BE49-F238E27FC236}">
              <a16:creationId xmlns:a16="http://schemas.microsoft.com/office/drawing/2014/main" id="{9D6FDA70-B6E9-43E2-AB44-105BBDD07AD7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10" name="Text 5">
          <a:extLst>
            <a:ext uri="{FF2B5EF4-FFF2-40B4-BE49-F238E27FC236}">
              <a16:creationId xmlns:a16="http://schemas.microsoft.com/office/drawing/2014/main" id="{433A1119-66A0-4034-A360-936DDF57CE04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511" name="Text 7">
          <a:extLst>
            <a:ext uri="{FF2B5EF4-FFF2-40B4-BE49-F238E27FC236}">
              <a16:creationId xmlns:a16="http://schemas.microsoft.com/office/drawing/2014/main" id="{E839B8C6-0192-46B1-956F-9422F0132A0D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12" name="Text 8">
          <a:extLst>
            <a:ext uri="{FF2B5EF4-FFF2-40B4-BE49-F238E27FC236}">
              <a16:creationId xmlns:a16="http://schemas.microsoft.com/office/drawing/2014/main" id="{5414D212-2D91-4280-AF89-3009F56AE174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3" name="Text 9">
          <a:extLst>
            <a:ext uri="{FF2B5EF4-FFF2-40B4-BE49-F238E27FC236}">
              <a16:creationId xmlns:a16="http://schemas.microsoft.com/office/drawing/2014/main" id="{40EFFC26-A159-4E4F-9687-35AFC3326ED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14" name="Text 10">
          <a:extLst>
            <a:ext uri="{FF2B5EF4-FFF2-40B4-BE49-F238E27FC236}">
              <a16:creationId xmlns:a16="http://schemas.microsoft.com/office/drawing/2014/main" id="{ABAA3793-4A39-497C-A472-40F484C5D534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5" name="Text 11">
          <a:extLst>
            <a:ext uri="{FF2B5EF4-FFF2-40B4-BE49-F238E27FC236}">
              <a16:creationId xmlns:a16="http://schemas.microsoft.com/office/drawing/2014/main" id="{25ADDEBC-9A92-421C-89AE-83DCC7BD9FAD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16" name="Text 12">
          <a:extLst>
            <a:ext uri="{FF2B5EF4-FFF2-40B4-BE49-F238E27FC236}">
              <a16:creationId xmlns:a16="http://schemas.microsoft.com/office/drawing/2014/main" id="{598C5400-6030-4F67-99A8-8091B377C033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7" name="Text 13">
          <a:extLst>
            <a:ext uri="{FF2B5EF4-FFF2-40B4-BE49-F238E27FC236}">
              <a16:creationId xmlns:a16="http://schemas.microsoft.com/office/drawing/2014/main" id="{B7BC6C86-6D38-4C47-9278-BADFEB359029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8" name="Text 14">
          <a:extLst>
            <a:ext uri="{FF2B5EF4-FFF2-40B4-BE49-F238E27FC236}">
              <a16:creationId xmlns:a16="http://schemas.microsoft.com/office/drawing/2014/main" id="{3DD31FEF-4FBC-450D-92E0-1BE21698AE01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19" name="Text 15">
          <a:extLst>
            <a:ext uri="{FF2B5EF4-FFF2-40B4-BE49-F238E27FC236}">
              <a16:creationId xmlns:a16="http://schemas.microsoft.com/office/drawing/2014/main" id="{06522A60-DB50-42B7-B9BE-DD2238025620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20" name="Text 16">
          <a:extLst>
            <a:ext uri="{FF2B5EF4-FFF2-40B4-BE49-F238E27FC236}">
              <a16:creationId xmlns:a16="http://schemas.microsoft.com/office/drawing/2014/main" id="{8FFCD10F-6A0D-467B-A445-24845E37CA8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21" name="Text 17">
          <a:extLst>
            <a:ext uri="{FF2B5EF4-FFF2-40B4-BE49-F238E27FC236}">
              <a16:creationId xmlns:a16="http://schemas.microsoft.com/office/drawing/2014/main" id="{0E0D6305-C8B5-4503-A038-7F2A83BC8876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22" name="Text 18">
          <a:extLst>
            <a:ext uri="{FF2B5EF4-FFF2-40B4-BE49-F238E27FC236}">
              <a16:creationId xmlns:a16="http://schemas.microsoft.com/office/drawing/2014/main" id="{18B39AEA-931E-472B-B155-D812B03DFD0E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523" name="Text 20">
          <a:extLst>
            <a:ext uri="{FF2B5EF4-FFF2-40B4-BE49-F238E27FC236}">
              <a16:creationId xmlns:a16="http://schemas.microsoft.com/office/drawing/2014/main" id="{C8A57D92-FA16-41C7-8891-33831CF17D13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24" name="Text 21">
          <a:extLst>
            <a:ext uri="{FF2B5EF4-FFF2-40B4-BE49-F238E27FC236}">
              <a16:creationId xmlns:a16="http://schemas.microsoft.com/office/drawing/2014/main" id="{491F3FAE-1A82-4E25-90F6-265443976C88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25" name="Text 22">
          <a:extLst>
            <a:ext uri="{FF2B5EF4-FFF2-40B4-BE49-F238E27FC236}">
              <a16:creationId xmlns:a16="http://schemas.microsoft.com/office/drawing/2014/main" id="{19C1471A-F4B9-41EE-A3C9-258B1640B859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26" name="Text 23">
          <a:extLst>
            <a:ext uri="{FF2B5EF4-FFF2-40B4-BE49-F238E27FC236}">
              <a16:creationId xmlns:a16="http://schemas.microsoft.com/office/drawing/2014/main" id="{804EC308-CAB1-4018-86D1-3FE0C56F3297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27" name="Text 24">
          <a:extLst>
            <a:ext uri="{FF2B5EF4-FFF2-40B4-BE49-F238E27FC236}">
              <a16:creationId xmlns:a16="http://schemas.microsoft.com/office/drawing/2014/main" id="{CB1A007A-4248-418D-9994-718B4F13C6BA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28" name="Text 25">
          <a:extLst>
            <a:ext uri="{FF2B5EF4-FFF2-40B4-BE49-F238E27FC236}">
              <a16:creationId xmlns:a16="http://schemas.microsoft.com/office/drawing/2014/main" id="{0CCFA51C-1C5F-415D-B8F6-29FCA6DFD0DB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29" name="Text 26">
          <a:extLst>
            <a:ext uri="{FF2B5EF4-FFF2-40B4-BE49-F238E27FC236}">
              <a16:creationId xmlns:a16="http://schemas.microsoft.com/office/drawing/2014/main" id="{F2937FF7-E375-4AF2-ABC8-5B263D87F29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30" name="Text 27">
          <a:extLst>
            <a:ext uri="{FF2B5EF4-FFF2-40B4-BE49-F238E27FC236}">
              <a16:creationId xmlns:a16="http://schemas.microsoft.com/office/drawing/2014/main" id="{3EE285E9-DDB9-486F-8AA0-4A25344AD4A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31" name="Text 28">
          <a:extLst>
            <a:ext uri="{FF2B5EF4-FFF2-40B4-BE49-F238E27FC236}">
              <a16:creationId xmlns:a16="http://schemas.microsoft.com/office/drawing/2014/main" id="{6FF3D423-6517-47BD-BD9A-DF1D35A91007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532" name="Text 29">
          <a:extLst>
            <a:ext uri="{FF2B5EF4-FFF2-40B4-BE49-F238E27FC236}">
              <a16:creationId xmlns:a16="http://schemas.microsoft.com/office/drawing/2014/main" id="{BB2A9087-AAAD-402B-9AF2-6240DA00F500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533" name="Text 30">
          <a:extLst>
            <a:ext uri="{FF2B5EF4-FFF2-40B4-BE49-F238E27FC236}">
              <a16:creationId xmlns:a16="http://schemas.microsoft.com/office/drawing/2014/main" id="{FFF85E7A-69E8-4250-B97E-A63F43A0F896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534" name="Text 31">
          <a:extLst>
            <a:ext uri="{FF2B5EF4-FFF2-40B4-BE49-F238E27FC236}">
              <a16:creationId xmlns:a16="http://schemas.microsoft.com/office/drawing/2014/main" id="{6BE0AE35-7BEC-4D8A-9A04-A3C04FF7D2C4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35" name="Text 33">
          <a:extLst>
            <a:ext uri="{FF2B5EF4-FFF2-40B4-BE49-F238E27FC236}">
              <a16:creationId xmlns:a16="http://schemas.microsoft.com/office/drawing/2014/main" id="{D4FEF928-3BC6-4FC6-8C72-96819809111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36" name="Text 34">
          <a:extLst>
            <a:ext uri="{FF2B5EF4-FFF2-40B4-BE49-F238E27FC236}">
              <a16:creationId xmlns:a16="http://schemas.microsoft.com/office/drawing/2014/main" id="{737306FD-FA2C-4856-9C95-BF51CF225389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37" name="Text 35">
          <a:extLst>
            <a:ext uri="{FF2B5EF4-FFF2-40B4-BE49-F238E27FC236}">
              <a16:creationId xmlns:a16="http://schemas.microsoft.com/office/drawing/2014/main" id="{2C012E77-2EBE-4CFD-97D5-CDF443829992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538" name="Text 37">
          <a:extLst>
            <a:ext uri="{FF2B5EF4-FFF2-40B4-BE49-F238E27FC236}">
              <a16:creationId xmlns:a16="http://schemas.microsoft.com/office/drawing/2014/main" id="{51D83401-6A22-459D-89CC-3C8B40DE8F0F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39" name="Text 38">
          <a:extLst>
            <a:ext uri="{FF2B5EF4-FFF2-40B4-BE49-F238E27FC236}">
              <a16:creationId xmlns:a16="http://schemas.microsoft.com/office/drawing/2014/main" id="{1B08F9CF-171B-4578-A99F-F984F2DFB201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540" name="Text 39">
          <a:extLst>
            <a:ext uri="{FF2B5EF4-FFF2-40B4-BE49-F238E27FC236}">
              <a16:creationId xmlns:a16="http://schemas.microsoft.com/office/drawing/2014/main" id="{27E7AAFE-3274-4AF3-A466-AF64E3F45924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1" name="Text 40">
          <a:extLst>
            <a:ext uri="{FF2B5EF4-FFF2-40B4-BE49-F238E27FC236}">
              <a16:creationId xmlns:a16="http://schemas.microsoft.com/office/drawing/2014/main" id="{8140D047-879C-4C68-8E3C-4E787EC1D49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42" name="Text 41">
          <a:extLst>
            <a:ext uri="{FF2B5EF4-FFF2-40B4-BE49-F238E27FC236}">
              <a16:creationId xmlns:a16="http://schemas.microsoft.com/office/drawing/2014/main" id="{0D2E7B6A-8C90-491F-9851-C23F4BB69492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3" name="Text 42">
          <a:extLst>
            <a:ext uri="{FF2B5EF4-FFF2-40B4-BE49-F238E27FC236}">
              <a16:creationId xmlns:a16="http://schemas.microsoft.com/office/drawing/2014/main" id="{78D928C9-C355-4EFC-AED3-7949488E23CC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44" name="Text 43">
          <a:extLst>
            <a:ext uri="{FF2B5EF4-FFF2-40B4-BE49-F238E27FC236}">
              <a16:creationId xmlns:a16="http://schemas.microsoft.com/office/drawing/2014/main" id="{51BFEC2B-4B9E-4D60-A093-20EE4BAD14C9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5" name="Text 44">
          <a:extLst>
            <a:ext uri="{FF2B5EF4-FFF2-40B4-BE49-F238E27FC236}">
              <a16:creationId xmlns:a16="http://schemas.microsoft.com/office/drawing/2014/main" id="{DF539BF8-AFFF-40AB-B1A4-48C220510F9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6" name="Text 45">
          <a:extLst>
            <a:ext uri="{FF2B5EF4-FFF2-40B4-BE49-F238E27FC236}">
              <a16:creationId xmlns:a16="http://schemas.microsoft.com/office/drawing/2014/main" id="{36738729-0286-4CE5-A0A3-ED8083F8F46D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7" name="Text 46">
          <a:extLst>
            <a:ext uri="{FF2B5EF4-FFF2-40B4-BE49-F238E27FC236}">
              <a16:creationId xmlns:a16="http://schemas.microsoft.com/office/drawing/2014/main" id="{08A5A670-D8A0-4423-BC10-D85A72EE0DC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48" name="Text 47">
          <a:extLst>
            <a:ext uri="{FF2B5EF4-FFF2-40B4-BE49-F238E27FC236}">
              <a16:creationId xmlns:a16="http://schemas.microsoft.com/office/drawing/2014/main" id="{BB311757-7326-4683-BEAA-8ED72AB54B63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49" name="Text 48">
          <a:extLst>
            <a:ext uri="{FF2B5EF4-FFF2-40B4-BE49-F238E27FC236}">
              <a16:creationId xmlns:a16="http://schemas.microsoft.com/office/drawing/2014/main" id="{0A88478E-1C7C-4707-A73F-B37324C05D71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50" name="Text 49">
          <a:extLst>
            <a:ext uri="{FF2B5EF4-FFF2-40B4-BE49-F238E27FC236}">
              <a16:creationId xmlns:a16="http://schemas.microsoft.com/office/drawing/2014/main" id="{922C8F06-3844-44E0-A88F-C1DAFECDD2EA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551" name="Text 51">
          <a:extLst>
            <a:ext uri="{FF2B5EF4-FFF2-40B4-BE49-F238E27FC236}">
              <a16:creationId xmlns:a16="http://schemas.microsoft.com/office/drawing/2014/main" id="{F5B4ACC2-34FE-4B55-9724-4E7256DC4915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52" name="Text 52">
          <a:extLst>
            <a:ext uri="{FF2B5EF4-FFF2-40B4-BE49-F238E27FC236}">
              <a16:creationId xmlns:a16="http://schemas.microsoft.com/office/drawing/2014/main" id="{9235AFDB-D61E-4747-A41C-B3AD0185F428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3" name="Text 53">
          <a:extLst>
            <a:ext uri="{FF2B5EF4-FFF2-40B4-BE49-F238E27FC236}">
              <a16:creationId xmlns:a16="http://schemas.microsoft.com/office/drawing/2014/main" id="{5510DEC5-D44B-40A9-A461-8676D43629C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54" name="Text 54">
          <a:extLst>
            <a:ext uri="{FF2B5EF4-FFF2-40B4-BE49-F238E27FC236}">
              <a16:creationId xmlns:a16="http://schemas.microsoft.com/office/drawing/2014/main" id="{64E2F82B-3563-472D-ADFE-1EAC0F8E1A26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5" name="Text 55">
          <a:extLst>
            <a:ext uri="{FF2B5EF4-FFF2-40B4-BE49-F238E27FC236}">
              <a16:creationId xmlns:a16="http://schemas.microsoft.com/office/drawing/2014/main" id="{5814A5E2-D631-41FF-BF32-0B81407975C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56" name="Text 56">
          <a:extLst>
            <a:ext uri="{FF2B5EF4-FFF2-40B4-BE49-F238E27FC236}">
              <a16:creationId xmlns:a16="http://schemas.microsoft.com/office/drawing/2014/main" id="{8568D2AD-C3CA-4FE3-8F9F-9CD9FAD9F818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7" name="Text 57">
          <a:extLst>
            <a:ext uri="{FF2B5EF4-FFF2-40B4-BE49-F238E27FC236}">
              <a16:creationId xmlns:a16="http://schemas.microsoft.com/office/drawing/2014/main" id="{56E4C83C-A9B7-411D-8451-8B5F44AFD4A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8" name="Text 58">
          <a:extLst>
            <a:ext uri="{FF2B5EF4-FFF2-40B4-BE49-F238E27FC236}">
              <a16:creationId xmlns:a16="http://schemas.microsoft.com/office/drawing/2014/main" id="{33449351-EE8E-4A89-8BF5-90CD740B93A8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59" name="Text 59">
          <a:extLst>
            <a:ext uri="{FF2B5EF4-FFF2-40B4-BE49-F238E27FC236}">
              <a16:creationId xmlns:a16="http://schemas.microsoft.com/office/drawing/2014/main" id="{64925915-295A-4520-896B-909A35D5AEAC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560" name="Text 60">
          <a:extLst>
            <a:ext uri="{FF2B5EF4-FFF2-40B4-BE49-F238E27FC236}">
              <a16:creationId xmlns:a16="http://schemas.microsoft.com/office/drawing/2014/main" id="{D341D06C-071E-491B-BB61-72A43617312D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561" name="Text 61">
          <a:extLst>
            <a:ext uri="{FF2B5EF4-FFF2-40B4-BE49-F238E27FC236}">
              <a16:creationId xmlns:a16="http://schemas.microsoft.com/office/drawing/2014/main" id="{110F540D-D30D-4CA8-94E2-D4D25B06F9CD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562" name="Text 62">
          <a:extLst>
            <a:ext uri="{FF2B5EF4-FFF2-40B4-BE49-F238E27FC236}">
              <a16:creationId xmlns:a16="http://schemas.microsoft.com/office/drawing/2014/main" id="{ADEAF095-0FB2-4648-BDC7-E7D4C1966A5F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563" name="Text 64">
          <a:extLst>
            <a:ext uri="{FF2B5EF4-FFF2-40B4-BE49-F238E27FC236}">
              <a16:creationId xmlns:a16="http://schemas.microsoft.com/office/drawing/2014/main" id="{4F325D5C-7134-4AFA-BB22-15346E991460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64" name="Text 65">
          <a:extLst>
            <a:ext uri="{FF2B5EF4-FFF2-40B4-BE49-F238E27FC236}">
              <a16:creationId xmlns:a16="http://schemas.microsoft.com/office/drawing/2014/main" id="{E5661B1F-6889-42D0-BB62-9D5AF2193A3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65" name="Text 66">
          <a:extLst>
            <a:ext uri="{FF2B5EF4-FFF2-40B4-BE49-F238E27FC236}">
              <a16:creationId xmlns:a16="http://schemas.microsoft.com/office/drawing/2014/main" id="{013C0205-11AA-4865-B4F4-266315A68F02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66" name="Text 67">
          <a:extLst>
            <a:ext uri="{FF2B5EF4-FFF2-40B4-BE49-F238E27FC236}">
              <a16:creationId xmlns:a16="http://schemas.microsoft.com/office/drawing/2014/main" id="{299FC0DA-A6D7-4B8A-8E22-63F7CDBF8D3A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567" name="Text 69">
          <a:extLst>
            <a:ext uri="{FF2B5EF4-FFF2-40B4-BE49-F238E27FC236}">
              <a16:creationId xmlns:a16="http://schemas.microsoft.com/office/drawing/2014/main" id="{00EF29D1-0A8E-4EBB-B02C-CA4E02C69C04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68" name="Text 70">
          <a:extLst>
            <a:ext uri="{FF2B5EF4-FFF2-40B4-BE49-F238E27FC236}">
              <a16:creationId xmlns:a16="http://schemas.microsoft.com/office/drawing/2014/main" id="{C3744D66-2A0D-43AF-A2CC-5E2D1FB821A5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69" name="Text 71">
          <a:extLst>
            <a:ext uri="{FF2B5EF4-FFF2-40B4-BE49-F238E27FC236}">
              <a16:creationId xmlns:a16="http://schemas.microsoft.com/office/drawing/2014/main" id="{97866BBD-9A1A-4ED2-ADB6-0A4DEC741F42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70" name="Text 72">
          <a:extLst>
            <a:ext uri="{FF2B5EF4-FFF2-40B4-BE49-F238E27FC236}">
              <a16:creationId xmlns:a16="http://schemas.microsoft.com/office/drawing/2014/main" id="{3531D784-E681-4B04-BF79-92238A038B59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1" name="Text 73">
          <a:extLst>
            <a:ext uri="{FF2B5EF4-FFF2-40B4-BE49-F238E27FC236}">
              <a16:creationId xmlns:a16="http://schemas.microsoft.com/office/drawing/2014/main" id="{72531447-8221-407A-BEF9-649693F16D44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72" name="Text 74">
          <a:extLst>
            <a:ext uri="{FF2B5EF4-FFF2-40B4-BE49-F238E27FC236}">
              <a16:creationId xmlns:a16="http://schemas.microsoft.com/office/drawing/2014/main" id="{452FD4F9-8980-459C-94AF-0B424DBC7736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3" name="Text 75">
          <a:extLst>
            <a:ext uri="{FF2B5EF4-FFF2-40B4-BE49-F238E27FC236}">
              <a16:creationId xmlns:a16="http://schemas.microsoft.com/office/drawing/2014/main" id="{A9638D8E-BA97-40B1-BF89-E2D52411FA17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4" name="Text 76">
          <a:extLst>
            <a:ext uri="{FF2B5EF4-FFF2-40B4-BE49-F238E27FC236}">
              <a16:creationId xmlns:a16="http://schemas.microsoft.com/office/drawing/2014/main" id="{A99E734C-D15C-40F5-B471-5A36EE8F284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5" name="Text 77">
          <a:extLst>
            <a:ext uri="{FF2B5EF4-FFF2-40B4-BE49-F238E27FC236}">
              <a16:creationId xmlns:a16="http://schemas.microsoft.com/office/drawing/2014/main" id="{1745CAF7-4225-418D-B1BD-718C3B400B9C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76" name="Text 78">
          <a:extLst>
            <a:ext uri="{FF2B5EF4-FFF2-40B4-BE49-F238E27FC236}">
              <a16:creationId xmlns:a16="http://schemas.microsoft.com/office/drawing/2014/main" id="{9F653B10-2DDE-44CB-ACC5-5A58B17F9B2E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77" name="Text 79">
          <a:extLst>
            <a:ext uri="{FF2B5EF4-FFF2-40B4-BE49-F238E27FC236}">
              <a16:creationId xmlns:a16="http://schemas.microsoft.com/office/drawing/2014/main" id="{F28FEC82-35FD-4C5B-A2BC-AF6CF3D80411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78" name="Text 80">
          <a:extLst>
            <a:ext uri="{FF2B5EF4-FFF2-40B4-BE49-F238E27FC236}">
              <a16:creationId xmlns:a16="http://schemas.microsoft.com/office/drawing/2014/main" id="{20194976-7DD4-4E7D-BA9B-A91A72AFFAB8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579" name="Text 82">
          <a:extLst>
            <a:ext uri="{FF2B5EF4-FFF2-40B4-BE49-F238E27FC236}">
              <a16:creationId xmlns:a16="http://schemas.microsoft.com/office/drawing/2014/main" id="{E9D5DCA6-2A84-4863-938B-A4C5B5A77183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80" name="Text 83">
          <a:extLst>
            <a:ext uri="{FF2B5EF4-FFF2-40B4-BE49-F238E27FC236}">
              <a16:creationId xmlns:a16="http://schemas.microsoft.com/office/drawing/2014/main" id="{8A66E508-85D2-4F2E-B5E8-09B0DFA55590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1" name="Text 84">
          <a:extLst>
            <a:ext uri="{FF2B5EF4-FFF2-40B4-BE49-F238E27FC236}">
              <a16:creationId xmlns:a16="http://schemas.microsoft.com/office/drawing/2014/main" id="{9D0AE4C4-AD5D-4B4D-A0D5-E41F4A867B5C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82" name="Text 85">
          <a:extLst>
            <a:ext uri="{FF2B5EF4-FFF2-40B4-BE49-F238E27FC236}">
              <a16:creationId xmlns:a16="http://schemas.microsoft.com/office/drawing/2014/main" id="{DA7D6D86-F808-442C-A2B7-7C5713A25C9F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3" name="Text 86">
          <a:extLst>
            <a:ext uri="{FF2B5EF4-FFF2-40B4-BE49-F238E27FC236}">
              <a16:creationId xmlns:a16="http://schemas.microsoft.com/office/drawing/2014/main" id="{DDB13BE9-CAA8-4330-85DC-867D42478FA7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84" name="Text 87">
          <a:extLst>
            <a:ext uri="{FF2B5EF4-FFF2-40B4-BE49-F238E27FC236}">
              <a16:creationId xmlns:a16="http://schemas.microsoft.com/office/drawing/2014/main" id="{7967D386-3221-4F3E-8231-58539BFA7970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5" name="Text 88">
          <a:extLst>
            <a:ext uri="{FF2B5EF4-FFF2-40B4-BE49-F238E27FC236}">
              <a16:creationId xmlns:a16="http://schemas.microsoft.com/office/drawing/2014/main" id="{CFA6CA88-9B2D-4608-873F-BF8B2AF24D3B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6" name="Text 89">
          <a:extLst>
            <a:ext uri="{FF2B5EF4-FFF2-40B4-BE49-F238E27FC236}">
              <a16:creationId xmlns:a16="http://schemas.microsoft.com/office/drawing/2014/main" id="{D4CDBB29-51FB-484F-ABAE-C75EC4B5E2DA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87" name="Text 90">
          <a:extLst>
            <a:ext uri="{FF2B5EF4-FFF2-40B4-BE49-F238E27FC236}">
              <a16:creationId xmlns:a16="http://schemas.microsoft.com/office/drawing/2014/main" id="{5547DBDF-731A-4392-A65D-DA0B76B58057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588" name="Text 91">
          <a:extLst>
            <a:ext uri="{FF2B5EF4-FFF2-40B4-BE49-F238E27FC236}">
              <a16:creationId xmlns:a16="http://schemas.microsoft.com/office/drawing/2014/main" id="{93D69ECB-417A-4DB9-97F5-0F2EBBF0285D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589" name="Text 92">
          <a:extLst>
            <a:ext uri="{FF2B5EF4-FFF2-40B4-BE49-F238E27FC236}">
              <a16:creationId xmlns:a16="http://schemas.microsoft.com/office/drawing/2014/main" id="{261B7385-447D-462E-AD19-180C1BAF7B9A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590" name="Text 93">
          <a:extLst>
            <a:ext uri="{FF2B5EF4-FFF2-40B4-BE49-F238E27FC236}">
              <a16:creationId xmlns:a16="http://schemas.microsoft.com/office/drawing/2014/main" id="{AF52560F-AF89-49D2-BAC2-59C957B750A4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91" name="Text 95">
          <a:extLst>
            <a:ext uri="{FF2B5EF4-FFF2-40B4-BE49-F238E27FC236}">
              <a16:creationId xmlns:a16="http://schemas.microsoft.com/office/drawing/2014/main" id="{12050BB2-5315-47A2-9175-F391C511B2FB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592" name="Text 96">
          <a:extLst>
            <a:ext uri="{FF2B5EF4-FFF2-40B4-BE49-F238E27FC236}">
              <a16:creationId xmlns:a16="http://schemas.microsoft.com/office/drawing/2014/main" id="{A90FFB29-689D-4EEB-9866-8B8EFEFEAA12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93" name="Text 97">
          <a:extLst>
            <a:ext uri="{FF2B5EF4-FFF2-40B4-BE49-F238E27FC236}">
              <a16:creationId xmlns:a16="http://schemas.microsoft.com/office/drawing/2014/main" id="{4EA1094F-47E4-4338-B186-34F83338483A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594" name="Text 99">
          <a:extLst>
            <a:ext uri="{FF2B5EF4-FFF2-40B4-BE49-F238E27FC236}">
              <a16:creationId xmlns:a16="http://schemas.microsoft.com/office/drawing/2014/main" id="{5150F7F6-05A5-4A4E-A2F3-B629EC117F94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95" name="Text 100">
          <a:extLst>
            <a:ext uri="{FF2B5EF4-FFF2-40B4-BE49-F238E27FC236}">
              <a16:creationId xmlns:a16="http://schemas.microsoft.com/office/drawing/2014/main" id="{ADD173EB-27F0-487D-902B-CA5A686C10E1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596" name="Text 101">
          <a:extLst>
            <a:ext uri="{FF2B5EF4-FFF2-40B4-BE49-F238E27FC236}">
              <a16:creationId xmlns:a16="http://schemas.microsoft.com/office/drawing/2014/main" id="{04018DB6-1289-4454-A58B-C586062C366B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97" name="Text 102">
          <a:extLst>
            <a:ext uri="{FF2B5EF4-FFF2-40B4-BE49-F238E27FC236}">
              <a16:creationId xmlns:a16="http://schemas.microsoft.com/office/drawing/2014/main" id="{D191A55E-65D3-4E3E-968C-E69E0184D183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598" name="Text 103">
          <a:extLst>
            <a:ext uri="{FF2B5EF4-FFF2-40B4-BE49-F238E27FC236}">
              <a16:creationId xmlns:a16="http://schemas.microsoft.com/office/drawing/2014/main" id="{2CE16853-78AC-4181-81B8-3BDE8A680F02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599" name="Text 104">
          <a:extLst>
            <a:ext uri="{FF2B5EF4-FFF2-40B4-BE49-F238E27FC236}">
              <a16:creationId xmlns:a16="http://schemas.microsoft.com/office/drawing/2014/main" id="{80805193-01C6-489D-AE0C-4E96391B8B6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00" name="Text 105">
          <a:extLst>
            <a:ext uri="{FF2B5EF4-FFF2-40B4-BE49-F238E27FC236}">
              <a16:creationId xmlns:a16="http://schemas.microsoft.com/office/drawing/2014/main" id="{750129DA-60AF-4ADF-A667-C320A982DE3B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1" name="Text 106">
          <a:extLst>
            <a:ext uri="{FF2B5EF4-FFF2-40B4-BE49-F238E27FC236}">
              <a16:creationId xmlns:a16="http://schemas.microsoft.com/office/drawing/2014/main" id="{FD5B8276-FAC5-40B4-AF3F-46E745743221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2" name="Text 107">
          <a:extLst>
            <a:ext uri="{FF2B5EF4-FFF2-40B4-BE49-F238E27FC236}">
              <a16:creationId xmlns:a16="http://schemas.microsoft.com/office/drawing/2014/main" id="{20E04EAF-9CF3-49E8-BA4B-6E46E5A617A3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3" name="Text 108">
          <a:extLst>
            <a:ext uri="{FF2B5EF4-FFF2-40B4-BE49-F238E27FC236}">
              <a16:creationId xmlns:a16="http://schemas.microsoft.com/office/drawing/2014/main" id="{B0003398-9DB9-4EA7-AC7E-1523B6ABEBD3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4" name="Text 109">
          <a:extLst>
            <a:ext uri="{FF2B5EF4-FFF2-40B4-BE49-F238E27FC236}">
              <a16:creationId xmlns:a16="http://schemas.microsoft.com/office/drawing/2014/main" id="{2649D3DF-81A8-4E6D-89DF-D70C0068B802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32</xdr:row>
      <xdr:rowOff>190500</xdr:rowOff>
    </xdr:from>
    <xdr:to>
      <xdr:col>6</xdr:col>
      <xdr:colOff>314325</xdr:colOff>
      <xdr:row>34</xdr:row>
      <xdr:rowOff>190500</xdr:rowOff>
    </xdr:to>
    <xdr:sp macro="" textlink="">
      <xdr:nvSpPr>
        <xdr:cNvPr id="2605" name="Text 110">
          <a:extLst>
            <a:ext uri="{FF2B5EF4-FFF2-40B4-BE49-F238E27FC236}">
              <a16:creationId xmlns:a16="http://schemas.microsoft.com/office/drawing/2014/main" id="{A1AA9C3E-2B41-49B0-A7B3-FA3BD7EDE113}"/>
            </a:ext>
          </a:extLst>
        </xdr:cNvPr>
        <xdr:cNvSpPr txBox="1">
          <a:spLocks noChangeArrowheads="1"/>
        </xdr:cNvSpPr>
      </xdr:nvSpPr>
      <xdr:spPr bwMode="auto">
        <a:xfrm>
          <a:off x="4562475" y="6724650"/>
          <a:ext cx="1428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06" name="Text 111">
          <a:extLst>
            <a:ext uri="{FF2B5EF4-FFF2-40B4-BE49-F238E27FC236}">
              <a16:creationId xmlns:a16="http://schemas.microsoft.com/office/drawing/2014/main" id="{14091542-3F14-4853-9FEB-E709489D5A20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607" name="Text 113">
          <a:extLst>
            <a:ext uri="{FF2B5EF4-FFF2-40B4-BE49-F238E27FC236}">
              <a16:creationId xmlns:a16="http://schemas.microsoft.com/office/drawing/2014/main" id="{BC0B5DF6-0F26-4926-9C11-E803ABF576C8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08" name="Text 114">
          <a:extLst>
            <a:ext uri="{FF2B5EF4-FFF2-40B4-BE49-F238E27FC236}">
              <a16:creationId xmlns:a16="http://schemas.microsoft.com/office/drawing/2014/main" id="{4D164979-534F-405E-A41E-3D0074D2434C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09" name="Text 115">
          <a:extLst>
            <a:ext uri="{FF2B5EF4-FFF2-40B4-BE49-F238E27FC236}">
              <a16:creationId xmlns:a16="http://schemas.microsoft.com/office/drawing/2014/main" id="{FEA636E0-2747-45A8-AB82-4D17D65F2F66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10" name="Text 116">
          <a:extLst>
            <a:ext uri="{FF2B5EF4-FFF2-40B4-BE49-F238E27FC236}">
              <a16:creationId xmlns:a16="http://schemas.microsoft.com/office/drawing/2014/main" id="{AE91859A-4CE9-4EB3-880E-2D632DDA3186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11" name="Text 117">
          <a:extLst>
            <a:ext uri="{FF2B5EF4-FFF2-40B4-BE49-F238E27FC236}">
              <a16:creationId xmlns:a16="http://schemas.microsoft.com/office/drawing/2014/main" id="{2612AADB-A869-45EB-A2E0-A0F9EAC635BB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12" name="Text 118">
          <a:extLst>
            <a:ext uri="{FF2B5EF4-FFF2-40B4-BE49-F238E27FC236}">
              <a16:creationId xmlns:a16="http://schemas.microsoft.com/office/drawing/2014/main" id="{C2330203-9864-45C9-A49C-0DC7370A8AB1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13" name="Text 119">
          <a:extLst>
            <a:ext uri="{FF2B5EF4-FFF2-40B4-BE49-F238E27FC236}">
              <a16:creationId xmlns:a16="http://schemas.microsoft.com/office/drawing/2014/main" id="{E75FCD8F-2B3E-4463-A253-1AD628570005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14" name="Text 120">
          <a:extLst>
            <a:ext uri="{FF2B5EF4-FFF2-40B4-BE49-F238E27FC236}">
              <a16:creationId xmlns:a16="http://schemas.microsoft.com/office/drawing/2014/main" id="{211CF374-F561-45ED-9C6A-6EE6CC45FCB2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15" name="Text 121">
          <a:extLst>
            <a:ext uri="{FF2B5EF4-FFF2-40B4-BE49-F238E27FC236}">
              <a16:creationId xmlns:a16="http://schemas.microsoft.com/office/drawing/2014/main" id="{3059A37B-EA21-4436-8A71-D63CAA7D3D50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616" name="Text 122">
          <a:extLst>
            <a:ext uri="{FF2B5EF4-FFF2-40B4-BE49-F238E27FC236}">
              <a16:creationId xmlns:a16="http://schemas.microsoft.com/office/drawing/2014/main" id="{0042E888-AD7A-4AD4-AAD0-7A44995EC582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17" name="Text 123">
          <a:extLst>
            <a:ext uri="{FF2B5EF4-FFF2-40B4-BE49-F238E27FC236}">
              <a16:creationId xmlns:a16="http://schemas.microsoft.com/office/drawing/2014/main" id="{7B1F9C7F-B412-437E-BA11-E5D412047A94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18" name="Text 124">
          <a:extLst>
            <a:ext uri="{FF2B5EF4-FFF2-40B4-BE49-F238E27FC236}">
              <a16:creationId xmlns:a16="http://schemas.microsoft.com/office/drawing/2014/main" id="{090DCF25-AE72-4E12-8D2A-881332664EA2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619" name="Text 126">
          <a:extLst>
            <a:ext uri="{FF2B5EF4-FFF2-40B4-BE49-F238E27FC236}">
              <a16:creationId xmlns:a16="http://schemas.microsoft.com/office/drawing/2014/main" id="{2DFC34EE-FAD6-41A2-A99C-986DE9C273C0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620" name="Text 127">
          <a:extLst>
            <a:ext uri="{FF2B5EF4-FFF2-40B4-BE49-F238E27FC236}">
              <a16:creationId xmlns:a16="http://schemas.microsoft.com/office/drawing/2014/main" id="{DC58BB3F-8F0A-49D2-87EC-071A54DA75D1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621" name="Text 128">
          <a:extLst>
            <a:ext uri="{FF2B5EF4-FFF2-40B4-BE49-F238E27FC236}">
              <a16:creationId xmlns:a16="http://schemas.microsoft.com/office/drawing/2014/main" id="{57E62FCA-9165-4882-8231-CE06E1DA15B0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22" name="Text 129">
          <a:extLst>
            <a:ext uri="{FF2B5EF4-FFF2-40B4-BE49-F238E27FC236}">
              <a16:creationId xmlns:a16="http://schemas.microsoft.com/office/drawing/2014/main" id="{92C4CE69-0D61-4C3F-9D46-FE4FEDB8B16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23" name="Text 130">
          <a:extLst>
            <a:ext uri="{FF2B5EF4-FFF2-40B4-BE49-F238E27FC236}">
              <a16:creationId xmlns:a16="http://schemas.microsoft.com/office/drawing/2014/main" id="{A876D409-AD65-475B-8627-3ED601870798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24" name="Text 131">
          <a:extLst>
            <a:ext uri="{FF2B5EF4-FFF2-40B4-BE49-F238E27FC236}">
              <a16:creationId xmlns:a16="http://schemas.microsoft.com/office/drawing/2014/main" id="{5974C2EB-3273-446D-A182-BBD2D574D145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25" name="Text 132">
          <a:extLst>
            <a:ext uri="{FF2B5EF4-FFF2-40B4-BE49-F238E27FC236}">
              <a16:creationId xmlns:a16="http://schemas.microsoft.com/office/drawing/2014/main" id="{31901D31-F6C1-41D9-B132-164488E12F3D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26" name="Text 133">
          <a:extLst>
            <a:ext uri="{FF2B5EF4-FFF2-40B4-BE49-F238E27FC236}">
              <a16:creationId xmlns:a16="http://schemas.microsoft.com/office/drawing/2014/main" id="{30F10C9D-CED1-4F39-A4ED-7464C86D9407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627" name="Text 134">
          <a:extLst>
            <a:ext uri="{FF2B5EF4-FFF2-40B4-BE49-F238E27FC236}">
              <a16:creationId xmlns:a16="http://schemas.microsoft.com/office/drawing/2014/main" id="{3409A2CA-7703-449C-B53F-29555EBCAB18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28" name="Text 135">
          <a:extLst>
            <a:ext uri="{FF2B5EF4-FFF2-40B4-BE49-F238E27FC236}">
              <a16:creationId xmlns:a16="http://schemas.microsoft.com/office/drawing/2014/main" id="{AB553D11-4AE4-42F5-ABC4-5C952CFEE631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29" name="Text 136">
          <a:extLst>
            <a:ext uri="{FF2B5EF4-FFF2-40B4-BE49-F238E27FC236}">
              <a16:creationId xmlns:a16="http://schemas.microsoft.com/office/drawing/2014/main" id="{E2AE2CCC-BA49-478B-A393-BBE4EBDC6C8F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0" name="Text 137">
          <a:extLst>
            <a:ext uri="{FF2B5EF4-FFF2-40B4-BE49-F238E27FC236}">
              <a16:creationId xmlns:a16="http://schemas.microsoft.com/office/drawing/2014/main" id="{404C3BA9-7B2D-4042-8F29-10D1917E3FB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31" name="Text 138">
          <a:extLst>
            <a:ext uri="{FF2B5EF4-FFF2-40B4-BE49-F238E27FC236}">
              <a16:creationId xmlns:a16="http://schemas.microsoft.com/office/drawing/2014/main" id="{7D44E0A0-0BA9-4D0A-8F06-A89F2DE17909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2" name="Text 139">
          <a:extLst>
            <a:ext uri="{FF2B5EF4-FFF2-40B4-BE49-F238E27FC236}">
              <a16:creationId xmlns:a16="http://schemas.microsoft.com/office/drawing/2014/main" id="{F5EE7744-245D-4336-A346-B9287C9A0CC1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3" name="Text 140">
          <a:extLst>
            <a:ext uri="{FF2B5EF4-FFF2-40B4-BE49-F238E27FC236}">
              <a16:creationId xmlns:a16="http://schemas.microsoft.com/office/drawing/2014/main" id="{5D01AD30-273C-4695-8BE1-9AF709E110B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4" name="Text 141">
          <a:extLst>
            <a:ext uri="{FF2B5EF4-FFF2-40B4-BE49-F238E27FC236}">
              <a16:creationId xmlns:a16="http://schemas.microsoft.com/office/drawing/2014/main" id="{3315AC3D-6FC9-455A-80F4-89D6B2B4182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35" name="Text 142">
          <a:extLst>
            <a:ext uri="{FF2B5EF4-FFF2-40B4-BE49-F238E27FC236}">
              <a16:creationId xmlns:a16="http://schemas.microsoft.com/office/drawing/2014/main" id="{269B96A4-EA59-4384-B820-D3EF0F75C92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34</xdr:row>
      <xdr:rowOff>190500</xdr:rowOff>
    </xdr:from>
    <xdr:to>
      <xdr:col>6</xdr:col>
      <xdr:colOff>314325</xdr:colOff>
      <xdr:row>35</xdr:row>
      <xdr:rowOff>180975</xdr:rowOff>
    </xdr:to>
    <xdr:sp macro="" textlink="">
      <xdr:nvSpPr>
        <xdr:cNvPr id="2636" name="Text 143">
          <a:extLst>
            <a:ext uri="{FF2B5EF4-FFF2-40B4-BE49-F238E27FC236}">
              <a16:creationId xmlns:a16="http://schemas.microsoft.com/office/drawing/2014/main" id="{B6EF6ECB-D21E-4E13-99AD-D071A810F50E}"/>
            </a:ext>
          </a:extLst>
        </xdr:cNvPr>
        <xdr:cNvSpPr txBox="1">
          <a:spLocks noChangeArrowheads="1"/>
        </xdr:cNvSpPr>
      </xdr:nvSpPr>
      <xdr:spPr bwMode="auto">
        <a:xfrm>
          <a:off x="4562475" y="7124700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37" name="Text 144">
          <a:extLst>
            <a:ext uri="{FF2B5EF4-FFF2-40B4-BE49-F238E27FC236}">
              <a16:creationId xmlns:a16="http://schemas.microsoft.com/office/drawing/2014/main" id="{D9629E9D-65EE-4BE1-AB37-84708C90A908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38" name="Text 145">
          <a:extLst>
            <a:ext uri="{FF2B5EF4-FFF2-40B4-BE49-F238E27FC236}">
              <a16:creationId xmlns:a16="http://schemas.microsoft.com/office/drawing/2014/main" id="{A9B725FF-B7CC-46B2-9C05-7D447D074033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39" name="Text 146">
          <a:extLst>
            <a:ext uri="{FF2B5EF4-FFF2-40B4-BE49-F238E27FC236}">
              <a16:creationId xmlns:a16="http://schemas.microsoft.com/office/drawing/2014/main" id="{600BD96C-0EA9-4FFB-8596-7787E2738C0A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0" name="Text 147">
          <a:extLst>
            <a:ext uri="{FF2B5EF4-FFF2-40B4-BE49-F238E27FC236}">
              <a16:creationId xmlns:a16="http://schemas.microsoft.com/office/drawing/2014/main" id="{D21B3BF6-EB8E-46C5-B133-913A0133B86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41" name="Text 148">
          <a:extLst>
            <a:ext uri="{FF2B5EF4-FFF2-40B4-BE49-F238E27FC236}">
              <a16:creationId xmlns:a16="http://schemas.microsoft.com/office/drawing/2014/main" id="{D2C6701B-B315-41EE-8AEA-A7A9E8844338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2" name="Text 149">
          <a:extLst>
            <a:ext uri="{FF2B5EF4-FFF2-40B4-BE49-F238E27FC236}">
              <a16:creationId xmlns:a16="http://schemas.microsoft.com/office/drawing/2014/main" id="{FC922755-A623-4B88-8112-33384D2A5633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43" name="Text 150">
          <a:extLst>
            <a:ext uri="{FF2B5EF4-FFF2-40B4-BE49-F238E27FC236}">
              <a16:creationId xmlns:a16="http://schemas.microsoft.com/office/drawing/2014/main" id="{FBBE80F2-5908-4FBA-B34A-C41728AEA0AE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4" name="Text 151">
          <a:extLst>
            <a:ext uri="{FF2B5EF4-FFF2-40B4-BE49-F238E27FC236}">
              <a16:creationId xmlns:a16="http://schemas.microsoft.com/office/drawing/2014/main" id="{00AB31C1-C11D-4F13-A269-45629D996653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5" name="Text 152">
          <a:extLst>
            <a:ext uri="{FF2B5EF4-FFF2-40B4-BE49-F238E27FC236}">
              <a16:creationId xmlns:a16="http://schemas.microsoft.com/office/drawing/2014/main" id="{433D4C26-E1AF-4317-964F-497445EB5DD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37</xdr:row>
      <xdr:rowOff>180975</xdr:rowOff>
    </xdr:to>
    <xdr:sp macro="" textlink="">
      <xdr:nvSpPr>
        <xdr:cNvPr id="2646" name="Text 153">
          <a:extLst>
            <a:ext uri="{FF2B5EF4-FFF2-40B4-BE49-F238E27FC236}">
              <a16:creationId xmlns:a16="http://schemas.microsoft.com/office/drawing/2014/main" id="{B324D065-EFB9-488B-97B7-C10FFF7DC25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647" name="Text 154">
          <a:extLst>
            <a:ext uri="{FF2B5EF4-FFF2-40B4-BE49-F238E27FC236}">
              <a16:creationId xmlns:a16="http://schemas.microsoft.com/office/drawing/2014/main" id="{891363D3-8425-49E3-BC36-66B3AF17D64C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648" name="Text 155">
          <a:extLst>
            <a:ext uri="{FF2B5EF4-FFF2-40B4-BE49-F238E27FC236}">
              <a16:creationId xmlns:a16="http://schemas.microsoft.com/office/drawing/2014/main" id="{49B9C7CD-FB24-40D9-86F9-5C3D81264DC4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649" name="Text 156">
          <a:extLst>
            <a:ext uri="{FF2B5EF4-FFF2-40B4-BE49-F238E27FC236}">
              <a16:creationId xmlns:a16="http://schemas.microsoft.com/office/drawing/2014/main" id="{E46BFCD7-1070-4547-9B89-A7DAA51CD377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50" name="Text 157">
          <a:extLst>
            <a:ext uri="{FF2B5EF4-FFF2-40B4-BE49-F238E27FC236}">
              <a16:creationId xmlns:a16="http://schemas.microsoft.com/office/drawing/2014/main" id="{FE013761-3FE7-4D5B-AACC-D6791D188788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51" name="Text 159">
          <a:extLst>
            <a:ext uri="{FF2B5EF4-FFF2-40B4-BE49-F238E27FC236}">
              <a16:creationId xmlns:a16="http://schemas.microsoft.com/office/drawing/2014/main" id="{54D9E14F-75DE-4F5A-94BA-7E0F3E659ED9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52" name="Text 161">
          <a:extLst>
            <a:ext uri="{FF2B5EF4-FFF2-40B4-BE49-F238E27FC236}">
              <a16:creationId xmlns:a16="http://schemas.microsoft.com/office/drawing/2014/main" id="{3CBE0783-E07C-4218-BFB8-59391E804755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653" name="Text 162">
          <a:extLst>
            <a:ext uri="{FF2B5EF4-FFF2-40B4-BE49-F238E27FC236}">
              <a16:creationId xmlns:a16="http://schemas.microsoft.com/office/drawing/2014/main" id="{15A23F6A-276D-4CC0-AB7A-FA40B00ED581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654" name="Text 163">
          <a:extLst>
            <a:ext uri="{FF2B5EF4-FFF2-40B4-BE49-F238E27FC236}">
              <a16:creationId xmlns:a16="http://schemas.microsoft.com/office/drawing/2014/main" id="{D30BC438-1ED1-4BA3-A5CD-DF498EBDB5E9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655" name="Text 164">
          <a:extLst>
            <a:ext uri="{FF2B5EF4-FFF2-40B4-BE49-F238E27FC236}">
              <a16:creationId xmlns:a16="http://schemas.microsoft.com/office/drawing/2014/main" id="{18975087-C334-44E1-80F3-831C0E0C28FF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190500</xdr:colOff>
      <xdr:row>20</xdr:row>
      <xdr:rowOff>57150</xdr:rowOff>
    </xdr:to>
    <xdr:sp macro="" textlink="">
      <xdr:nvSpPr>
        <xdr:cNvPr id="2656" name="Text 165">
          <a:extLst>
            <a:ext uri="{FF2B5EF4-FFF2-40B4-BE49-F238E27FC236}">
              <a16:creationId xmlns:a16="http://schemas.microsoft.com/office/drawing/2014/main" id="{18C9C380-DECE-4FB6-8BF6-3BE311911570}"/>
            </a:ext>
          </a:extLst>
        </xdr:cNvPr>
        <xdr:cNvSpPr txBox="1">
          <a:spLocks noChangeArrowheads="1"/>
        </xdr:cNvSpPr>
      </xdr:nvSpPr>
      <xdr:spPr bwMode="auto">
        <a:xfrm>
          <a:off x="4448175" y="399097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190500</xdr:colOff>
      <xdr:row>20</xdr:row>
      <xdr:rowOff>57150</xdr:rowOff>
    </xdr:to>
    <xdr:sp macro="" textlink="">
      <xdr:nvSpPr>
        <xdr:cNvPr id="2657" name="Text 166">
          <a:extLst>
            <a:ext uri="{FF2B5EF4-FFF2-40B4-BE49-F238E27FC236}">
              <a16:creationId xmlns:a16="http://schemas.microsoft.com/office/drawing/2014/main" id="{79181A5A-F280-42F5-ADFB-C4B138C04570}"/>
            </a:ext>
          </a:extLst>
        </xdr:cNvPr>
        <xdr:cNvSpPr txBox="1">
          <a:spLocks noChangeArrowheads="1"/>
        </xdr:cNvSpPr>
      </xdr:nvSpPr>
      <xdr:spPr bwMode="auto">
        <a:xfrm>
          <a:off x="4448175" y="399097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658" name="Text 167">
          <a:extLst>
            <a:ext uri="{FF2B5EF4-FFF2-40B4-BE49-F238E27FC236}">
              <a16:creationId xmlns:a16="http://schemas.microsoft.com/office/drawing/2014/main" id="{34A78247-D3D2-4E64-B332-4DB8F1881A7C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659" name="Text 168">
          <a:extLst>
            <a:ext uri="{FF2B5EF4-FFF2-40B4-BE49-F238E27FC236}">
              <a16:creationId xmlns:a16="http://schemas.microsoft.com/office/drawing/2014/main" id="{0F0ECD4D-309F-484F-A9A9-1EC284FE66B0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660" name="Text 169">
          <a:extLst>
            <a:ext uri="{FF2B5EF4-FFF2-40B4-BE49-F238E27FC236}">
              <a16:creationId xmlns:a16="http://schemas.microsoft.com/office/drawing/2014/main" id="{C400024E-BA9B-46C9-B356-EC888EB470C2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661" name="Text 170">
          <a:extLst>
            <a:ext uri="{FF2B5EF4-FFF2-40B4-BE49-F238E27FC236}">
              <a16:creationId xmlns:a16="http://schemas.microsoft.com/office/drawing/2014/main" id="{B7946377-04D3-4F27-9158-CBC3DC436B50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662" name="Text 171">
          <a:extLst>
            <a:ext uri="{FF2B5EF4-FFF2-40B4-BE49-F238E27FC236}">
              <a16:creationId xmlns:a16="http://schemas.microsoft.com/office/drawing/2014/main" id="{2E85DED4-B6AB-4DBB-B04B-E162762B60F9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663" name="Text 172">
          <a:extLst>
            <a:ext uri="{FF2B5EF4-FFF2-40B4-BE49-F238E27FC236}">
              <a16:creationId xmlns:a16="http://schemas.microsoft.com/office/drawing/2014/main" id="{6A0D4B79-15FC-42F8-B7F1-6BFD101BE022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664" name="Text 173">
          <a:extLst>
            <a:ext uri="{FF2B5EF4-FFF2-40B4-BE49-F238E27FC236}">
              <a16:creationId xmlns:a16="http://schemas.microsoft.com/office/drawing/2014/main" id="{2E9D9930-1A28-4FC6-98AE-02C3A702394F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665" name="Text 174">
          <a:extLst>
            <a:ext uri="{FF2B5EF4-FFF2-40B4-BE49-F238E27FC236}">
              <a16:creationId xmlns:a16="http://schemas.microsoft.com/office/drawing/2014/main" id="{0335C44B-2E23-45F9-88DB-8B5FE7446D01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666" name="Text 175">
          <a:extLst>
            <a:ext uri="{FF2B5EF4-FFF2-40B4-BE49-F238E27FC236}">
              <a16:creationId xmlns:a16="http://schemas.microsoft.com/office/drawing/2014/main" id="{67F392B7-22AD-4339-A954-3FA0E944994C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667" name="Text 176">
          <a:extLst>
            <a:ext uri="{FF2B5EF4-FFF2-40B4-BE49-F238E27FC236}">
              <a16:creationId xmlns:a16="http://schemas.microsoft.com/office/drawing/2014/main" id="{BAF8BE9F-D322-413C-9F49-2F5C2A7F4398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668" name="Text 177">
          <a:extLst>
            <a:ext uri="{FF2B5EF4-FFF2-40B4-BE49-F238E27FC236}">
              <a16:creationId xmlns:a16="http://schemas.microsoft.com/office/drawing/2014/main" id="{923C1B48-DE8D-4E65-972C-379818D154FE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669" name="Text 178">
          <a:extLst>
            <a:ext uri="{FF2B5EF4-FFF2-40B4-BE49-F238E27FC236}">
              <a16:creationId xmlns:a16="http://schemas.microsoft.com/office/drawing/2014/main" id="{ABE93A00-3957-4D70-B351-AD7799686166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670" name="Text 179">
          <a:extLst>
            <a:ext uri="{FF2B5EF4-FFF2-40B4-BE49-F238E27FC236}">
              <a16:creationId xmlns:a16="http://schemas.microsoft.com/office/drawing/2014/main" id="{7D774F5F-799F-4A1E-9B0D-6A9124849864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671" name="Text 180">
          <a:extLst>
            <a:ext uri="{FF2B5EF4-FFF2-40B4-BE49-F238E27FC236}">
              <a16:creationId xmlns:a16="http://schemas.microsoft.com/office/drawing/2014/main" id="{B450F629-93F1-4442-91C4-6CD01ABA6420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72" name="Text 181">
          <a:extLst>
            <a:ext uri="{FF2B5EF4-FFF2-40B4-BE49-F238E27FC236}">
              <a16:creationId xmlns:a16="http://schemas.microsoft.com/office/drawing/2014/main" id="{362F7544-AEEA-4459-AFFA-E3F190E8AEC7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673" name="Text 182">
          <a:extLst>
            <a:ext uri="{FF2B5EF4-FFF2-40B4-BE49-F238E27FC236}">
              <a16:creationId xmlns:a16="http://schemas.microsoft.com/office/drawing/2014/main" id="{259739DB-DF89-4887-9CCC-0F6FE6F4E1E6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74" name="Text 183">
          <a:extLst>
            <a:ext uri="{FF2B5EF4-FFF2-40B4-BE49-F238E27FC236}">
              <a16:creationId xmlns:a16="http://schemas.microsoft.com/office/drawing/2014/main" id="{450DE31D-D1FF-4460-ACC0-1871FDAD89EB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675" name="Text 184">
          <a:extLst>
            <a:ext uri="{FF2B5EF4-FFF2-40B4-BE49-F238E27FC236}">
              <a16:creationId xmlns:a16="http://schemas.microsoft.com/office/drawing/2014/main" id="{787D92E9-CB55-49FF-A18C-C00555798AD0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676" name="Text 185">
          <a:extLst>
            <a:ext uri="{FF2B5EF4-FFF2-40B4-BE49-F238E27FC236}">
              <a16:creationId xmlns:a16="http://schemas.microsoft.com/office/drawing/2014/main" id="{A048D891-BE12-4E4A-9BA2-D01A72C97A27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677" name="Text 186">
          <a:extLst>
            <a:ext uri="{FF2B5EF4-FFF2-40B4-BE49-F238E27FC236}">
              <a16:creationId xmlns:a16="http://schemas.microsoft.com/office/drawing/2014/main" id="{4E42CE07-6261-4237-84C4-99FBF92796F6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678" name="Text 187">
          <a:extLst>
            <a:ext uri="{FF2B5EF4-FFF2-40B4-BE49-F238E27FC236}">
              <a16:creationId xmlns:a16="http://schemas.microsoft.com/office/drawing/2014/main" id="{3D486F71-2324-441A-900C-02791170CC8D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679" name="Text 188">
          <a:extLst>
            <a:ext uri="{FF2B5EF4-FFF2-40B4-BE49-F238E27FC236}">
              <a16:creationId xmlns:a16="http://schemas.microsoft.com/office/drawing/2014/main" id="{95554F19-17D1-4B71-99A8-FC9736D7E69C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680" name="Text 189">
          <a:extLst>
            <a:ext uri="{FF2B5EF4-FFF2-40B4-BE49-F238E27FC236}">
              <a16:creationId xmlns:a16="http://schemas.microsoft.com/office/drawing/2014/main" id="{C63F3761-5AF9-4A04-B935-2C1CE9CB1B3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681" name="Text 190">
          <a:extLst>
            <a:ext uri="{FF2B5EF4-FFF2-40B4-BE49-F238E27FC236}">
              <a16:creationId xmlns:a16="http://schemas.microsoft.com/office/drawing/2014/main" id="{017CEAC4-5719-4943-8738-B71E2500BA4C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682" name="Text 191">
          <a:extLst>
            <a:ext uri="{FF2B5EF4-FFF2-40B4-BE49-F238E27FC236}">
              <a16:creationId xmlns:a16="http://schemas.microsoft.com/office/drawing/2014/main" id="{8F15C1E1-053C-406A-BE96-8D8ADAB8DDDF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683" name="Text 192">
          <a:extLst>
            <a:ext uri="{FF2B5EF4-FFF2-40B4-BE49-F238E27FC236}">
              <a16:creationId xmlns:a16="http://schemas.microsoft.com/office/drawing/2014/main" id="{4CB4A257-65A0-4B42-BAB4-7B874BA27D31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684" name="Text 193">
          <a:extLst>
            <a:ext uri="{FF2B5EF4-FFF2-40B4-BE49-F238E27FC236}">
              <a16:creationId xmlns:a16="http://schemas.microsoft.com/office/drawing/2014/main" id="{B338CE0E-75A6-43A0-B098-5881A8877D91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685" name="Text 194">
          <a:extLst>
            <a:ext uri="{FF2B5EF4-FFF2-40B4-BE49-F238E27FC236}">
              <a16:creationId xmlns:a16="http://schemas.microsoft.com/office/drawing/2014/main" id="{E8C2738E-C73D-43F5-9DA3-4BC105432CAE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686" name="Text 195">
          <a:extLst>
            <a:ext uri="{FF2B5EF4-FFF2-40B4-BE49-F238E27FC236}">
              <a16:creationId xmlns:a16="http://schemas.microsoft.com/office/drawing/2014/main" id="{3A12EE88-9355-4C3F-B487-9F0B992D5683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687" name="Text 196">
          <a:extLst>
            <a:ext uri="{FF2B5EF4-FFF2-40B4-BE49-F238E27FC236}">
              <a16:creationId xmlns:a16="http://schemas.microsoft.com/office/drawing/2014/main" id="{951F5B10-B375-40EE-896C-DAE3210BC5C7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88" name="Text 197">
          <a:extLst>
            <a:ext uri="{FF2B5EF4-FFF2-40B4-BE49-F238E27FC236}">
              <a16:creationId xmlns:a16="http://schemas.microsoft.com/office/drawing/2014/main" id="{35F01934-45B1-4851-8D5C-0EAA311E285E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689" name="Text 198">
          <a:extLst>
            <a:ext uri="{FF2B5EF4-FFF2-40B4-BE49-F238E27FC236}">
              <a16:creationId xmlns:a16="http://schemas.microsoft.com/office/drawing/2014/main" id="{AE3285B7-E7A7-420E-AEA5-C3EE502CEECE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90" name="Text 199">
          <a:extLst>
            <a:ext uri="{FF2B5EF4-FFF2-40B4-BE49-F238E27FC236}">
              <a16:creationId xmlns:a16="http://schemas.microsoft.com/office/drawing/2014/main" id="{C2BAB420-A10D-4820-9E75-2FFE314436F5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691" name="Text 200">
          <a:extLst>
            <a:ext uri="{FF2B5EF4-FFF2-40B4-BE49-F238E27FC236}">
              <a16:creationId xmlns:a16="http://schemas.microsoft.com/office/drawing/2014/main" id="{BF59368A-2161-4701-94E5-5BF2BBC7E14B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692" name="Text 201">
          <a:extLst>
            <a:ext uri="{FF2B5EF4-FFF2-40B4-BE49-F238E27FC236}">
              <a16:creationId xmlns:a16="http://schemas.microsoft.com/office/drawing/2014/main" id="{EB263555-FECF-478D-A98E-0E82CF5AE537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693" name="Text 202">
          <a:extLst>
            <a:ext uri="{FF2B5EF4-FFF2-40B4-BE49-F238E27FC236}">
              <a16:creationId xmlns:a16="http://schemas.microsoft.com/office/drawing/2014/main" id="{B1E94DDC-C37E-48B2-8BE2-3C646EC8C5B2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694" name="Text 211">
          <a:extLst>
            <a:ext uri="{FF2B5EF4-FFF2-40B4-BE49-F238E27FC236}">
              <a16:creationId xmlns:a16="http://schemas.microsoft.com/office/drawing/2014/main" id="{DDA3A212-1E94-4C07-8901-4A05C6C06903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695" name="Text 212">
          <a:extLst>
            <a:ext uri="{FF2B5EF4-FFF2-40B4-BE49-F238E27FC236}">
              <a16:creationId xmlns:a16="http://schemas.microsoft.com/office/drawing/2014/main" id="{E10F87BE-DB00-4512-AD1D-4EF40F177AC6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696" name="Text 213">
          <a:extLst>
            <a:ext uri="{FF2B5EF4-FFF2-40B4-BE49-F238E27FC236}">
              <a16:creationId xmlns:a16="http://schemas.microsoft.com/office/drawing/2014/main" id="{2B5E1A41-96D8-461F-BF93-62CE29E86C4C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697" name="Text 214">
          <a:extLst>
            <a:ext uri="{FF2B5EF4-FFF2-40B4-BE49-F238E27FC236}">
              <a16:creationId xmlns:a16="http://schemas.microsoft.com/office/drawing/2014/main" id="{FE3D0161-223B-45C8-B5E5-400D1BA65057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190500</xdr:colOff>
      <xdr:row>20</xdr:row>
      <xdr:rowOff>57150</xdr:rowOff>
    </xdr:to>
    <xdr:sp macro="" textlink="">
      <xdr:nvSpPr>
        <xdr:cNvPr id="2698" name="Text 215">
          <a:extLst>
            <a:ext uri="{FF2B5EF4-FFF2-40B4-BE49-F238E27FC236}">
              <a16:creationId xmlns:a16="http://schemas.microsoft.com/office/drawing/2014/main" id="{C766B8B1-C683-413E-9B5F-0B26B4007853}"/>
            </a:ext>
          </a:extLst>
        </xdr:cNvPr>
        <xdr:cNvSpPr txBox="1">
          <a:spLocks noChangeArrowheads="1"/>
        </xdr:cNvSpPr>
      </xdr:nvSpPr>
      <xdr:spPr bwMode="auto">
        <a:xfrm>
          <a:off x="4448175" y="399097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190500</xdr:colOff>
      <xdr:row>20</xdr:row>
      <xdr:rowOff>57150</xdr:rowOff>
    </xdr:to>
    <xdr:sp macro="" textlink="">
      <xdr:nvSpPr>
        <xdr:cNvPr id="2699" name="Text 216">
          <a:extLst>
            <a:ext uri="{FF2B5EF4-FFF2-40B4-BE49-F238E27FC236}">
              <a16:creationId xmlns:a16="http://schemas.microsoft.com/office/drawing/2014/main" id="{5FAD1B8D-3381-4AE2-B1F6-BBE6ECEC7690}"/>
            </a:ext>
          </a:extLst>
        </xdr:cNvPr>
        <xdr:cNvSpPr txBox="1">
          <a:spLocks noChangeArrowheads="1"/>
        </xdr:cNvSpPr>
      </xdr:nvSpPr>
      <xdr:spPr bwMode="auto">
        <a:xfrm>
          <a:off x="4448175" y="399097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700" name="Text 217">
          <a:extLst>
            <a:ext uri="{FF2B5EF4-FFF2-40B4-BE49-F238E27FC236}">
              <a16:creationId xmlns:a16="http://schemas.microsoft.com/office/drawing/2014/main" id="{08B5C23A-04CA-41AD-B302-FF086747AF6D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701" name="Text 218">
          <a:extLst>
            <a:ext uri="{FF2B5EF4-FFF2-40B4-BE49-F238E27FC236}">
              <a16:creationId xmlns:a16="http://schemas.microsoft.com/office/drawing/2014/main" id="{69D9098C-862C-47AF-8C89-96FC32B7F4DF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702" name="Text 219">
          <a:extLst>
            <a:ext uri="{FF2B5EF4-FFF2-40B4-BE49-F238E27FC236}">
              <a16:creationId xmlns:a16="http://schemas.microsoft.com/office/drawing/2014/main" id="{BB7D8659-9C1D-48FC-83CB-466FA4162C1E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190500</xdr:colOff>
      <xdr:row>26</xdr:row>
      <xdr:rowOff>47625</xdr:rowOff>
    </xdr:to>
    <xdr:sp macro="" textlink="">
      <xdr:nvSpPr>
        <xdr:cNvPr id="2703" name="Text 220">
          <a:extLst>
            <a:ext uri="{FF2B5EF4-FFF2-40B4-BE49-F238E27FC236}">
              <a16:creationId xmlns:a16="http://schemas.microsoft.com/office/drawing/2014/main" id="{B6A89B44-F1D7-4F27-AB38-F2C621737691}"/>
            </a:ext>
          </a:extLst>
        </xdr:cNvPr>
        <xdr:cNvSpPr txBox="1">
          <a:spLocks noChangeArrowheads="1"/>
        </xdr:cNvSpPr>
      </xdr:nvSpPr>
      <xdr:spPr bwMode="auto">
        <a:xfrm>
          <a:off x="4448175" y="4191000"/>
          <a:ext cx="133350" cy="1190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704" name="Text 221">
          <a:extLst>
            <a:ext uri="{FF2B5EF4-FFF2-40B4-BE49-F238E27FC236}">
              <a16:creationId xmlns:a16="http://schemas.microsoft.com/office/drawing/2014/main" id="{B6FE0A3B-D761-4FFC-9B87-2B4445EE06D3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705" name="Text 222">
          <a:extLst>
            <a:ext uri="{FF2B5EF4-FFF2-40B4-BE49-F238E27FC236}">
              <a16:creationId xmlns:a16="http://schemas.microsoft.com/office/drawing/2014/main" id="{BAA7C607-E1D6-43ED-A03A-AB850C8CDEDB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706" name="Text 223">
          <a:extLst>
            <a:ext uri="{FF2B5EF4-FFF2-40B4-BE49-F238E27FC236}">
              <a16:creationId xmlns:a16="http://schemas.microsoft.com/office/drawing/2014/main" id="{D05E89D6-2061-42EF-BB3B-95A7765FEA65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190500</xdr:colOff>
      <xdr:row>27</xdr:row>
      <xdr:rowOff>19050</xdr:rowOff>
    </xdr:to>
    <xdr:sp macro="" textlink="">
      <xdr:nvSpPr>
        <xdr:cNvPr id="2707" name="Text 224">
          <a:extLst>
            <a:ext uri="{FF2B5EF4-FFF2-40B4-BE49-F238E27FC236}">
              <a16:creationId xmlns:a16="http://schemas.microsoft.com/office/drawing/2014/main" id="{A39E34C5-E8CB-4CEB-BABF-4ABF6EB65DF3}"/>
            </a:ext>
          </a:extLst>
        </xdr:cNvPr>
        <xdr:cNvSpPr txBox="1">
          <a:spLocks noChangeArrowheads="1"/>
        </xdr:cNvSpPr>
      </xdr:nvSpPr>
      <xdr:spPr bwMode="auto">
        <a:xfrm>
          <a:off x="4448175" y="539115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708" name="Text 225">
          <a:extLst>
            <a:ext uri="{FF2B5EF4-FFF2-40B4-BE49-F238E27FC236}">
              <a16:creationId xmlns:a16="http://schemas.microsoft.com/office/drawing/2014/main" id="{CE5FC570-5809-4DF2-BD08-F9E4378421D9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709" name="Text 226">
          <a:extLst>
            <a:ext uri="{FF2B5EF4-FFF2-40B4-BE49-F238E27FC236}">
              <a16:creationId xmlns:a16="http://schemas.microsoft.com/office/drawing/2014/main" id="{010ADC69-E67C-444B-A14C-6963FAB9ADC0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710" name="Text 227">
          <a:extLst>
            <a:ext uri="{FF2B5EF4-FFF2-40B4-BE49-F238E27FC236}">
              <a16:creationId xmlns:a16="http://schemas.microsoft.com/office/drawing/2014/main" id="{9D192E2A-40CA-44DD-A35D-41E0FF18BE86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27</xdr:row>
      <xdr:rowOff>57150</xdr:rowOff>
    </xdr:from>
    <xdr:to>
      <xdr:col>6</xdr:col>
      <xdr:colOff>190500</xdr:colOff>
      <xdr:row>28</xdr:row>
      <xdr:rowOff>19050</xdr:rowOff>
    </xdr:to>
    <xdr:sp macro="" textlink="">
      <xdr:nvSpPr>
        <xdr:cNvPr id="2711" name="Text 228">
          <a:extLst>
            <a:ext uri="{FF2B5EF4-FFF2-40B4-BE49-F238E27FC236}">
              <a16:creationId xmlns:a16="http://schemas.microsoft.com/office/drawing/2014/main" id="{BE4C766D-B58B-455D-B30A-6CBAB8A304EF}"/>
            </a:ext>
          </a:extLst>
        </xdr:cNvPr>
        <xdr:cNvSpPr txBox="1">
          <a:spLocks noChangeArrowheads="1"/>
        </xdr:cNvSpPr>
      </xdr:nvSpPr>
      <xdr:spPr bwMode="auto">
        <a:xfrm>
          <a:off x="4448175" y="559117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712" name="Text 229">
          <a:extLst>
            <a:ext uri="{FF2B5EF4-FFF2-40B4-BE49-F238E27FC236}">
              <a16:creationId xmlns:a16="http://schemas.microsoft.com/office/drawing/2014/main" id="{35652A40-DE98-45DF-85FC-DB9D4F9D1258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713" name="Text 230">
          <a:extLst>
            <a:ext uri="{FF2B5EF4-FFF2-40B4-BE49-F238E27FC236}">
              <a16:creationId xmlns:a16="http://schemas.microsoft.com/office/drawing/2014/main" id="{2250DF58-1F89-41E8-8BFD-EBFC14E58EB9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714" name="Text 231">
          <a:extLst>
            <a:ext uri="{FF2B5EF4-FFF2-40B4-BE49-F238E27FC236}">
              <a16:creationId xmlns:a16="http://schemas.microsoft.com/office/drawing/2014/main" id="{F3477B56-4D95-4F4E-92C2-EFE86575058C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28</xdr:row>
      <xdr:rowOff>57150</xdr:rowOff>
    </xdr:from>
    <xdr:to>
      <xdr:col>6</xdr:col>
      <xdr:colOff>190500</xdr:colOff>
      <xdr:row>29</xdr:row>
      <xdr:rowOff>47625</xdr:rowOff>
    </xdr:to>
    <xdr:sp macro="" textlink="">
      <xdr:nvSpPr>
        <xdr:cNvPr id="2715" name="Text 232">
          <a:extLst>
            <a:ext uri="{FF2B5EF4-FFF2-40B4-BE49-F238E27FC236}">
              <a16:creationId xmlns:a16="http://schemas.microsoft.com/office/drawing/2014/main" id="{D9A7B584-F976-408A-B38C-3CA505EDE99A}"/>
            </a:ext>
          </a:extLst>
        </xdr:cNvPr>
        <xdr:cNvSpPr txBox="1">
          <a:spLocks noChangeArrowheads="1"/>
        </xdr:cNvSpPr>
      </xdr:nvSpPr>
      <xdr:spPr bwMode="auto">
        <a:xfrm>
          <a:off x="4448175" y="57912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716" name="Text 233">
          <a:extLst>
            <a:ext uri="{FF2B5EF4-FFF2-40B4-BE49-F238E27FC236}">
              <a16:creationId xmlns:a16="http://schemas.microsoft.com/office/drawing/2014/main" id="{7D000A41-9821-42CF-A204-05E4A6C13B67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717" name="Text 234">
          <a:extLst>
            <a:ext uri="{FF2B5EF4-FFF2-40B4-BE49-F238E27FC236}">
              <a16:creationId xmlns:a16="http://schemas.microsoft.com/office/drawing/2014/main" id="{C745137D-06A6-48AC-B31A-07AF0F377FEF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718" name="Text 235">
          <a:extLst>
            <a:ext uri="{FF2B5EF4-FFF2-40B4-BE49-F238E27FC236}">
              <a16:creationId xmlns:a16="http://schemas.microsoft.com/office/drawing/2014/main" id="{2E203AA3-A4F7-4BD9-A006-CA3E632D39F3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29</xdr:row>
      <xdr:rowOff>57150</xdr:rowOff>
    </xdr:from>
    <xdr:to>
      <xdr:col>6</xdr:col>
      <xdr:colOff>190500</xdr:colOff>
      <xdr:row>31</xdr:row>
      <xdr:rowOff>19050</xdr:rowOff>
    </xdr:to>
    <xdr:sp macro="" textlink="">
      <xdr:nvSpPr>
        <xdr:cNvPr id="2719" name="Text 236">
          <a:extLst>
            <a:ext uri="{FF2B5EF4-FFF2-40B4-BE49-F238E27FC236}">
              <a16:creationId xmlns:a16="http://schemas.microsoft.com/office/drawing/2014/main" id="{5A9C64AD-46D3-43B0-9BC9-8EEA001BAC46}"/>
            </a:ext>
          </a:extLst>
        </xdr:cNvPr>
        <xdr:cNvSpPr txBox="1">
          <a:spLocks noChangeArrowheads="1"/>
        </xdr:cNvSpPr>
      </xdr:nvSpPr>
      <xdr:spPr bwMode="auto">
        <a:xfrm>
          <a:off x="4448175" y="5991225"/>
          <a:ext cx="133350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720" name="Text 237">
          <a:extLst>
            <a:ext uri="{FF2B5EF4-FFF2-40B4-BE49-F238E27FC236}">
              <a16:creationId xmlns:a16="http://schemas.microsoft.com/office/drawing/2014/main" id="{119A5A1C-F467-446E-8979-0B92879E0D49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721" name="Text 238">
          <a:extLst>
            <a:ext uri="{FF2B5EF4-FFF2-40B4-BE49-F238E27FC236}">
              <a16:creationId xmlns:a16="http://schemas.microsoft.com/office/drawing/2014/main" id="{3A71D753-58CB-4742-9019-54CA0536E895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722" name="Text 239">
          <a:extLst>
            <a:ext uri="{FF2B5EF4-FFF2-40B4-BE49-F238E27FC236}">
              <a16:creationId xmlns:a16="http://schemas.microsoft.com/office/drawing/2014/main" id="{CDEB6962-0EB7-4969-8CAE-47C1359F529C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31</xdr:row>
      <xdr:rowOff>57150</xdr:rowOff>
    </xdr:from>
    <xdr:to>
      <xdr:col>6</xdr:col>
      <xdr:colOff>190500</xdr:colOff>
      <xdr:row>32</xdr:row>
      <xdr:rowOff>47625</xdr:rowOff>
    </xdr:to>
    <xdr:sp macro="" textlink="">
      <xdr:nvSpPr>
        <xdr:cNvPr id="2723" name="Text 240">
          <a:extLst>
            <a:ext uri="{FF2B5EF4-FFF2-40B4-BE49-F238E27FC236}">
              <a16:creationId xmlns:a16="http://schemas.microsoft.com/office/drawing/2014/main" id="{BB385D01-F64C-4845-AEA4-933F5756B221}"/>
            </a:ext>
          </a:extLst>
        </xdr:cNvPr>
        <xdr:cNvSpPr txBox="1">
          <a:spLocks noChangeArrowheads="1"/>
        </xdr:cNvSpPr>
      </xdr:nvSpPr>
      <xdr:spPr bwMode="auto">
        <a:xfrm>
          <a:off x="4448175" y="63912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724" name="Text 241">
          <a:extLst>
            <a:ext uri="{FF2B5EF4-FFF2-40B4-BE49-F238E27FC236}">
              <a16:creationId xmlns:a16="http://schemas.microsoft.com/office/drawing/2014/main" id="{63C104A9-C374-4ACE-BB70-1185DF585A71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725" name="Text 242">
          <a:extLst>
            <a:ext uri="{FF2B5EF4-FFF2-40B4-BE49-F238E27FC236}">
              <a16:creationId xmlns:a16="http://schemas.microsoft.com/office/drawing/2014/main" id="{C3140E83-F0D1-4AC8-9B48-B4063D96C90B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726" name="Text 243">
          <a:extLst>
            <a:ext uri="{FF2B5EF4-FFF2-40B4-BE49-F238E27FC236}">
              <a16:creationId xmlns:a16="http://schemas.microsoft.com/office/drawing/2014/main" id="{9A98BBEE-B0C2-411B-B4B7-44860B87C886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0</xdr:rowOff>
    </xdr:from>
    <xdr:to>
      <xdr:col>6</xdr:col>
      <xdr:colOff>200025</xdr:colOff>
      <xdr:row>32</xdr:row>
      <xdr:rowOff>295275</xdr:rowOff>
    </xdr:to>
    <xdr:sp macro="" textlink="">
      <xdr:nvSpPr>
        <xdr:cNvPr id="2727" name="Text 244">
          <a:extLst>
            <a:ext uri="{FF2B5EF4-FFF2-40B4-BE49-F238E27FC236}">
              <a16:creationId xmlns:a16="http://schemas.microsoft.com/office/drawing/2014/main" id="{151A976F-DEA2-4D58-AF55-AC633D471C77}"/>
            </a:ext>
          </a:extLst>
        </xdr:cNvPr>
        <xdr:cNvSpPr txBox="1">
          <a:spLocks noChangeArrowheads="1"/>
        </xdr:cNvSpPr>
      </xdr:nvSpPr>
      <xdr:spPr bwMode="auto">
        <a:xfrm>
          <a:off x="4448175" y="65341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728" name="Text 245">
          <a:extLst>
            <a:ext uri="{FF2B5EF4-FFF2-40B4-BE49-F238E27FC236}">
              <a16:creationId xmlns:a16="http://schemas.microsoft.com/office/drawing/2014/main" id="{0657DEE8-3627-4C14-9419-7A97947B892E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729" name="Text 246">
          <a:extLst>
            <a:ext uri="{FF2B5EF4-FFF2-40B4-BE49-F238E27FC236}">
              <a16:creationId xmlns:a16="http://schemas.microsoft.com/office/drawing/2014/main" id="{F748252E-314F-4D07-A535-419AC6EC3255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730" name="Text 247">
          <a:extLst>
            <a:ext uri="{FF2B5EF4-FFF2-40B4-BE49-F238E27FC236}">
              <a16:creationId xmlns:a16="http://schemas.microsoft.com/office/drawing/2014/main" id="{D139FDD2-4A8C-41EE-A5CE-D79F322B674B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32</xdr:row>
      <xdr:rowOff>57150</xdr:rowOff>
    </xdr:from>
    <xdr:to>
      <xdr:col>6</xdr:col>
      <xdr:colOff>190500</xdr:colOff>
      <xdr:row>34</xdr:row>
      <xdr:rowOff>47625</xdr:rowOff>
    </xdr:to>
    <xdr:sp macro="" textlink="">
      <xdr:nvSpPr>
        <xdr:cNvPr id="2731" name="Text 248">
          <a:extLst>
            <a:ext uri="{FF2B5EF4-FFF2-40B4-BE49-F238E27FC236}">
              <a16:creationId xmlns:a16="http://schemas.microsoft.com/office/drawing/2014/main" id="{B06F44BE-960F-4B79-8548-5D1E79006EDF}"/>
            </a:ext>
          </a:extLst>
        </xdr:cNvPr>
        <xdr:cNvSpPr txBox="1">
          <a:spLocks noChangeArrowheads="1"/>
        </xdr:cNvSpPr>
      </xdr:nvSpPr>
      <xdr:spPr bwMode="auto">
        <a:xfrm>
          <a:off x="4448175" y="6591300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732" name="Text 249">
          <a:extLst>
            <a:ext uri="{FF2B5EF4-FFF2-40B4-BE49-F238E27FC236}">
              <a16:creationId xmlns:a16="http://schemas.microsoft.com/office/drawing/2014/main" id="{A8DFF579-97F5-4931-A5AD-675D5626B7D9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733" name="Text 250">
          <a:extLst>
            <a:ext uri="{FF2B5EF4-FFF2-40B4-BE49-F238E27FC236}">
              <a16:creationId xmlns:a16="http://schemas.microsoft.com/office/drawing/2014/main" id="{D5822A3E-64F6-4323-BF69-770FEBF2F34C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734" name="Text 251">
          <a:extLst>
            <a:ext uri="{FF2B5EF4-FFF2-40B4-BE49-F238E27FC236}">
              <a16:creationId xmlns:a16="http://schemas.microsoft.com/office/drawing/2014/main" id="{A8572091-FD61-4CD3-9AFF-DAB7BF148E1D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34</xdr:row>
      <xdr:rowOff>57150</xdr:rowOff>
    </xdr:from>
    <xdr:to>
      <xdr:col>6</xdr:col>
      <xdr:colOff>190500</xdr:colOff>
      <xdr:row>35</xdr:row>
      <xdr:rowOff>47625</xdr:rowOff>
    </xdr:to>
    <xdr:sp macro="" textlink="">
      <xdr:nvSpPr>
        <xdr:cNvPr id="2735" name="Text 252">
          <a:extLst>
            <a:ext uri="{FF2B5EF4-FFF2-40B4-BE49-F238E27FC236}">
              <a16:creationId xmlns:a16="http://schemas.microsoft.com/office/drawing/2014/main" id="{01F2BB35-2856-49DF-BA63-FA5EFD83D450}"/>
            </a:ext>
          </a:extLst>
        </xdr:cNvPr>
        <xdr:cNvSpPr txBox="1">
          <a:spLocks noChangeArrowheads="1"/>
        </xdr:cNvSpPr>
      </xdr:nvSpPr>
      <xdr:spPr bwMode="auto">
        <a:xfrm>
          <a:off x="4448175" y="69913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736" name="Text 253">
          <a:extLst>
            <a:ext uri="{FF2B5EF4-FFF2-40B4-BE49-F238E27FC236}">
              <a16:creationId xmlns:a16="http://schemas.microsoft.com/office/drawing/2014/main" id="{F38A6DAA-CC99-46AE-B67B-C18874A6278A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737" name="Text 254">
          <a:extLst>
            <a:ext uri="{FF2B5EF4-FFF2-40B4-BE49-F238E27FC236}">
              <a16:creationId xmlns:a16="http://schemas.microsoft.com/office/drawing/2014/main" id="{0EE5EDF8-4C4C-4E28-BE82-4B0F49AEBBE5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738" name="Text 255">
          <a:extLst>
            <a:ext uri="{FF2B5EF4-FFF2-40B4-BE49-F238E27FC236}">
              <a16:creationId xmlns:a16="http://schemas.microsoft.com/office/drawing/2014/main" id="{70570DAF-F197-4B3C-9366-A7594DF4106F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37</xdr:row>
      <xdr:rowOff>47625</xdr:rowOff>
    </xdr:to>
    <xdr:sp macro="" textlink="">
      <xdr:nvSpPr>
        <xdr:cNvPr id="2739" name="Text 256">
          <a:extLst>
            <a:ext uri="{FF2B5EF4-FFF2-40B4-BE49-F238E27FC236}">
              <a16:creationId xmlns:a16="http://schemas.microsoft.com/office/drawing/2014/main" id="{0BAAE85C-4F09-4CAE-BB22-C9607FC6A2F7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740" name="Text 257">
          <a:extLst>
            <a:ext uri="{FF2B5EF4-FFF2-40B4-BE49-F238E27FC236}">
              <a16:creationId xmlns:a16="http://schemas.microsoft.com/office/drawing/2014/main" id="{368F1AD0-27D1-447C-B598-454A6C1C4C5A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741" name="Text 258">
          <a:extLst>
            <a:ext uri="{FF2B5EF4-FFF2-40B4-BE49-F238E27FC236}">
              <a16:creationId xmlns:a16="http://schemas.microsoft.com/office/drawing/2014/main" id="{86DE4FC1-22B3-494D-AD49-AE1C8483FFB4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742" name="Text 259">
          <a:extLst>
            <a:ext uri="{FF2B5EF4-FFF2-40B4-BE49-F238E27FC236}">
              <a16:creationId xmlns:a16="http://schemas.microsoft.com/office/drawing/2014/main" id="{162A70FE-F2DF-4BA0-AB13-3C5477871D8A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37</xdr:row>
      <xdr:rowOff>57150</xdr:rowOff>
    </xdr:from>
    <xdr:to>
      <xdr:col>6</xdr:col>
      <xdr:colOff>190500</xdr:colOff>
      <xdr:row>38</xdr:row>
      <xdr:rowOff>47625</xdr:rowOff>
    </xdr:to>
    <xdr:sp macro="" textlink="">
      <xdr:nvSpPr>
        <xdr:cNvPr id="2743" name="Text 260">
          <a:extLst>
            <a:ext uri="{FF2B5EF4-FFF2-40B4-BE49-F238E27FC236}">
              <a16:creationId xmlns:a16="http://schemas.microsoft.com/office/drawing/2014/main" id="{7EAE22FD-998B-4060-B8BE-4C349A683DC8}"/>
            </a:ext>
          </a:extLst>
        </xdr:cNvPr>
        <xdr:cNvSpPr txBox="1">
          <a:spLocks noChangeArrowheads="1"/>
        </xdr:cNvSpPr>
      </xdr:nvSpPr>
      <xdr:spPr bwMode="auto">
        <a:xfrm>
          <a:off x="4448175" y="75914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44" name="Text 261">
          <a:extLst>
            <a:ext uri="{FF2B5EF4-FFF2-40B4-BE49-F238E27FC236}">
              <a16:creationId xmlns:a16="http://schemas.microsoft.com/office/drawing/2014/main" id="{0D649450-D62D-4BF4-910E-AAC7CF13CA6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45" name="Text 262">
          <a:extLst>
            <a:ext uri="{FF2B5EF4-FFF2-40B4-BE49-F238E27FC236}">
              <a16:creationId xmlns:a16="http://schemas.microsoft.com/office/drawing/2014/main" id="{99DA9BB3-34E5-476E-9995-AEFF0054C9E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46" name="Text 263">
          <a:extLst>
            <a:ext uri="{FF2B5EF4-FFF2-40B4-BE49-F238E27FC236}">
              <a16:creationId xmlns:a16="http://schemas.microsoft.com/office/drawing/2014/main" id="{3D383151-C8C3-4357-A31E-784577B5B83D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47" name="Text 264">
          <a:extLst>
            <a:ext uri="{FF2B5EF4-FFF2-40B4-BE49-F238E27FC236}">
              <a16:creationId xmlns:a16="http://schemas.microsoft.com/office/drawing/2014/main" id="{8986F0C6-1F1F-4D83-B66F-551C897F406F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48" name="Text 265">
          <a:extLst>
            <a:ext uri="{FF2B5EF4-FFF2-40B4-BE49-F238E27FC236}">
              <a16:creationId xmlns:a16="http://schemas.microsoft.com/office/drawing/2014/main" id="{DE5149DD-CD19-41A6-86B8-FFF51EFD752A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49" name="Text 266">
          <a:extLst>
            <a:ext uri="{FF2B5EF4-FFF2-40B4-BE49-F238E27FC236}">
              <a16:creationId xmlns:a16="http://schemas.microsoft.com/office/drawing/2014/main" id="{72B793DE-E56A-40F5-B8C9-EC7B53957CE7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50" name="Text 267">
          <a:extLst>
            <a:ext uri="{FF2B5EF4-FFF2-40B4-BE49-F238E27FC236}">
              <a16:creationId xmlns:a16="http://schemas.microsoft.com/office/drawing/2014/main" id="{13AE0505-4B5F-4A59-81A1-5449E0741057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51" name="Text 268">
          <a:extLst>
            <a:ext uri="{FF2B5EF4-FFF2-40B4-BE49-F238E27FC236}">
              <a16:creationId xmlns:a16="http://schemas.microsoft.com/office/drawing/2014/main" id="{EF451B00-C81C-4377-8006-5CDB9A5A17E2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752" name="Text 269">
          <a:extLst>
            <a:ext uri="{FF2B5EF4-FFF2-40B4-BE49-F238E27FC236}">
              <a16:creationId xmlns:a16="http://schemas.microsoft.com/office/drawing/2014/main" id="{6BBACBDF-7AD1-4677-BB10-934081D77403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753" name="Text 270">
          <a:extLst>
            <a:ext uri="{FF2B5EF4-FFF2-40B4-BE49-F238E27FC236}">
              <a16:creationId xmlns:a16="http://schemas.microsoft.com/office/drawing/2014/main" id="{DD3582AD-2C5A-4B7C-9DBA-13F822B1D802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754" name="Text 271">
          <a:extLst>
            <a:ext uri="{FF2B5EF4-FFF2-40B4-BE49-F238E27FC236}">
              <a16:creationId xmlns:a16="http://schemas.microsoft.com/office/drawing/2014/main" id="{18EB2DE3-113B-4C2D-ABEC-5457D71910BE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40</xdr:row>
      <xdr:rowOff>57150</xdr:rowOff>
    </xdr:from>
    <xdr:to>
      <xdr:col>6</xdr:col>
      <xdr:colOff>190500</xdr:colOff>
      <xdr:row>41</xdr:row>
      <xdr:rowOff>19050</xdr:rowOff>
    </xdr:to>
    <xdr:sp macro="" textlink="">
      <xdr:nvSpPr>
        <xdr:cNvPr id="2755" name="Text 272">
          <a:extLst>
            <a:ext uri="{FF2B5EF4-FFF2-40B4-BE49-F238E27FC236}">
              <a16:creationId xmlns:a16="http://schemas.microsoft.com/office/drawing/2014/main" id="{EC9A3C6B-2304-4B65-9B76-EBF9DD30C901}"/>
            </a:ext>
          </a:extLst>
        </xdr:cNvPr>
        <xdr:cNvSpPr txBox="1">
          <a:spLocks noChangeArrowheads="1"/>
        </xdr:cNvSpPr>
      </xdr:nvSpPr>
      <xdr:spPr bwMode="auto">
        <a:xfrm>
          <a:off x="4448175" y="8191500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756" name="Text 273">
          <a:extLst>
            <a:ext uri="{FF2B5EF4-FFF2-40B4-BE49-F238E27FC236}">
              <a16:creationId xmlns:a16="http://schemas.microsoft.com/office/drawing/2014/main" id="{83B5A7B9-1A55-4AF2-975F-277E15555281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757" name="Text 274">
          <a:extLst>
            <a:ext uri="{FF2B5EF4-FFF2-40B4-BE49-F238E27FC236}">
              <a16:creationId xmlns:a16="http://schemas.microsoft.com/office/drawing/2014/main" id="{B7DB11A5-0C0A-4758-94FB-A9933B0829EB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758" name="Text 275">
          <a:extLst>
            <a:ext uri="{FF2B5EF4-FFF2-40B4-BE49-F238E27FC236}">
              <a16:creationId xmlns:a16="http://schemas.microsoft.com/office/drawing/2014/main" id="{92B014E9-9F92-4E26-AF61-D7B9A4EA475A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41</xdr:row>
      <xdr:rowOff>57150</xdr:rowOff>
    </xdr:from>
    <xdr:to>
      <xdr:col>6</xdr:col>
      <xdr:colOff>190500</xdr:colOff>
      <xdr:row>42</xdr:row>
      <xdr:rowOff>47625</xdr:rowOff>
    </xdr:to>
    <xdr:sp macro="" textlink="">
      <xdr:nvSpPr>
        <xdr:cNvPr id="2759" name="Text 276">
          <a:extLst>
            <a:ext uri="{FF2B5EF4-FFF2-40B4-BE49-F238E27FC236}">
              <a16:creationId xmlns:a16="http://schemas.microsoft.com/office/drawing/2014/main" id="{53904F40-7D2C-4F1B-86D3-405DBEB8C3E1}"/>
            </a:ext>
          </a:extLst>
        </xdr:cNvPr>
        <xdr:cNvSpPr txBox="1">
          <a:spLocks noChangeArrowheads="1"/>
        </xdr:cNvSpPr>
      </xdr:nvSpPr>
      <xdr:spPr bwMode="auto">
        <a:xfrm>
          <a:off x="4448175" y="839152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760" name="Text 277">
          <a:extLst>
            <a:ext uri="{FF2B5EF4-FFF2-40B4-BE49-F238E27FC236}">
              <a16:creationId xmlns:a16="http://schemas.microsoft.com/office/drawing/2014/main" id="{E0CDB352-72EE-4F53-AF10-ED7BC0582457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761" name="Text 278">
          <a:extLst>
            <a:ext uri="{FF2B5EF4-FFF2-40B4-BE49-F238E27FC236}">
              <a16:creationId xmlns:a16="http://schemas.microsoft.com/office/drawing/2014/main" id="{43A449C5-2B04-40F5-9781-8B9F6CB5E30A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762" name="Text 279">
          <a:extLst>
            <a:ext uri="{FF2B5EF4-FFF2-40B4-BE49-F238E27FC236}">
              <a16:creationId xmlns:a16="http://schemas.microsoft.com/office/drawing/2014/main" id="{94B6992A-DD92-4CBF-AE55-18C922C12497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42</xdr:row>
      <xdr:rowOff>57150</xdr:rowOff>
    </xdr:from>
    <xdr:to>
      <xdr:col>6</xdr:col>
      <xdr:colOff>190500</xdr:colOff>
      <xdr:row>43</xdr:row>
      <xdr:rowOff>47625</xdr:rowOff>
    </xdr:to>
    <xdr:sp macro="" textlink="">
      <xdr:nvSpPr>
        <xdr:cNvPr id="2763" name="Text 280">
          <a:extLst>
            <a:ext uri="{FF2B5EF4-FFF2-40B4-BE49-F238E27FC236}">
              <a16:creationId xmlns:a16="http://schemas.microsoft.com/office/drawing/2014/main" id="{47B8221E-F808-4B18-9FCA-E42C7CCA0C0F}"/>
            </a:ext>
          </a:extLst>
        </xdr:cNvPr>
        <xdr:cNvSpPr txBox="1">
          <a:spLocks noChangeArrowheads="1"/>
        </xdr:cNvSpPr>
      </xdr:nvSpPr>
      <xdr:spPr bwMode="auto">
        <a:xfrm>
          <a:off x="4448175" y="85915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764" name="Text 281">
          <a:extLst>
            <a:ext uri="{FF2B5EF4-FFF2-40B4-BE49-F238E27FC236}">
              <a16:creationId xmlns:a16="http://schemas.microsoft.com/office/drawing/2014/main" id="{15EE05E6-09BA-4816-8ED0-49D40A6D8233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765" name="Text 282">
          <a:extLst>
            <a:ext uri="{FF2B5EF4-FFF2-40B4-BE49-F238E27FC236}">
              <a16:creationId xmlns:a16="http://schemas.microsoft.com/office/drawing/2014/main" id="{E04F6484-2B26-429D-A353-E92B6A6A9A90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766" name="Text 283">
          <a:extLst>
            <a:ext uri="{FF2B5EF4-FFF2-40B4-BE49-F238E27FC236}">
              <a16:creationId xmlns:a16="http://schemas.microsoft.com/office/drawing/2014/main" id="{E31BBA3D-6782-4B79-834A-66D84EE40378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43</xdr:row>
      <xdr:rowOff>57150</xdr:rowOff>
    </xdr:from>
    <xdr:to>
      <xdr:col>6</xdr:col>
      <xdr:colOff>190500</xdr:colOff>
      <xdr:row>44</xdr:row>
      <xdr:rowOff>47625</xdr:rowOff>
    </xdr:to>
    <xdr:sp macro="" textlink="">
      <xdr:nvSpPr>
        <xdr:cNvPr id="2767" name="Text 284">
          <a:extLst>
            <a:ext uri="{FF2B5EF4-FFF2-40B4-BE49-F238E27FC236}">
              <a16:creationId xmlns:a16="http://schemas.microsoft.com/office/drawing/2014/main" id="{DDE0979C-9A48-4D95-AD99-B92FA04C0541}"/>
            </a:ext>
          </a:extLst>
        </xdr:cNvPr>
        <xdr:cNvSpPr txBox="1">
          <a:spLocks noChangeArrowheads="1"/>
        </xdr:cNvSpPr>
      </xdr:nvSpPr>
      <xdr:spPr bwMode="auto">
        <a:xfrm>
          <a:off x="4448175" y="87915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768" name="Text 285">
          <a:extLst>
            <a:ext uri="{FF2B5EF4-FFF2-40B4-BE49-F238E27FC236}">
              <a16:creationId xmlns:a16="http://schemas.microsoft.com/office/drawing/2014/main" id="{BD1D6B6A-63F8-4734-80F2-D9C4A03C3BFE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769" name="Text 286">
          <a:extLst>
            <a:ext uri="{FF2B5EF4-FFF2-40B4-BE49-F238E27FC236}">
              <a16:creationId xmlns:a16="http://schemas.microsoft.com/office/drawing/2014/main" id="{363E2C33-4452-4E9F-82A5-383E5CFC8119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770" name="Text 287">
          <a:extLst>
            <a:ext uri="{FF2B5EF4-FFF2-40B4-BE49-F238E27FC236}">
              <a16:creationId xmlns:a16="http://schemas.microsoft.com/office/drawing/2014/main" id="{E25B6A3E-0938-42A3-AF07-176FABE65B34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44</xdr:row>
      <xdr:rowOff>0</xdr:rowOff>
    </xdr:from>
    <xdr:to>
      <xdr:col>6</xdr:col>
      <xdr:colOff>200025</xdr:colOff>
      <xdr:row>44</xdr:row>
      <xdr:rowOff>295275</xdr:rowOff>
    </xdr:to>
    <xdr:sp macro="" textlink="">
      <xdr:nvSpPr>
        <xdr:cNvPr id="2771" name="Text 288">
          <a:extLst>
            <a:ext uri="{FF2B5EF4-FFF2-40B4-BE49-F238E27FC236}">
              <a16:creationId xmlns:a16="http://schemas.microsoft.com/office/drawing/2014/main" id="{FD39A484-3431-495D-969F-96836DC0D9D8}"/>
            </a:ext>
          </a:extLst>
        </xdr:cNvPr>
        <xdr:cNvSpPr txBox="1">
          <a:spLocks noChangeArrowheads="1"/>
        </xdr:cNvSpPr>
      </xdr:nvSpPr>
      <xdr:spPr bwMode="auto">
        <a:xfrm>
          <a:off x="4448175" y="893445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772" name="Text 307">
          <a:extLst>
            <a:ext uri="{FF2B5EF4-FFF2-40B4-BE49-F238E27FC236}">
              <a16:creationId xmlns:a16="http://schemas.microsoft.com/office/drawing/2014/main" id="{94F8CB9F-0E14-452E-917F-09167924C091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773" name="Text 308">
          <a:extLst>
            <a:ext uri="{FF2B5EF4-FFF2-40B4-BE49-F238E27FC236}">
              <a16:creationId xmlns:a16="http://schemas.microsoft.com/office/drawing/2014/main" id="{80FE5297-105F-4505-B0FF-B6ED2B428919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4" name="Text 309">
          <a:extLst>
            <a:ext uri="{FF2B5EF4-FFF2-40B4-BE49-F238E27FC236}">
              <a16:creationId xmlns:a16="http://schemas.microsoft.com/office/drawing/2014/main" id="{C1D29895-23D4-4631-BD51-68261CF1F3D8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5" name="Text 310">
          <a:extLst>
            <a:ext uri="{FF2B5EF4-FFF2-40B4-BE49-F238E27FC236}">
              <a16:creationId xmlns:a16="http://schemas.microsoft.com/office/drawing/2014/main" id="{49780D79-796D-4257-846A-68240C426894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6" name="Text 311">
          <a:extLst>
            <a:ext uri="{FF2B5EF4-FFF2-40B4-BE49-F238E27FC236}">
              <a16:creationId xmlns:a16="http://schemas.microsoft.com/office/drawing/2014/main" id="{15B7283D-4EDC-41E8-AE5C-7F72F65556A0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7" name="Text 312">
          <a:extLst>
            <a:ext uri="{FF2B5EF4-FFF2-40B4-BE49-F238E27FC236}">
              <a16:creationId xmlns:a16="http://schemas.microsoft.com/office/drawing/2014/main" id="{B84707F9-61C9-455C-956F-67BBF9914487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8" name="Text 313">
          <a:extLst>
            <a:ext uri="{FF2B5EF4-FFF2-40B4-BE49-F238E27FC236}">
              <a16:creationId xmlns:a16="http://schemas.microsoft.com/office/drawing/2014/main" id="{8D44007E-105C-404E-BDEB-062A25D69D53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779" name="Text 314">
          <a:extLst>
            <a:ext uri="{FF2B5EF4-FFF2-40B4-BE49-F238E27FC236}">
              <a16:creationId xmlns:a16="http://schemas.microsoft.com/office/drawing/2014/main" id="{962D059B-3CDB-43B2-B7DF-64672B2B822A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780" name="Text 315">
          <a:extLst>
            <a:ext uri="{FF2B5EF4-FFF2-40B4-BE49-F238E27FC236}">
              <a16:creationId xmlns:a16="http://schemas.microsoft.com/office/drawing/2014/main" id="{BFB12CAB-9291-4298-9BBE-B95C3B6D5D57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781" name="Text 316">
          <a:extLst>
            <a:ext uri="{FF2B5EF4-FFF2-40B4-BE49-F238E27FC236}">
              <a16:creationId xmlns:a16="http://schemas.microsoft.com/office/drawing/2014/main" id="{737F51F3-A681-409F-85E4-84F1229B4EF3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782" name="Text 317">
          <a:extLst>
            <a:ext uri="{FF2B5EF4-FFF2-40B4-BE49-F238E27FC236}">
              <a16:creationId xmlns:a16="http://schemas.microsoft.com/office/drawing/2014/main" id="{635C3AEC-2183-4A41-BD6B-7FF923646662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783" name="Text 318">
          <a:extLst>
            <a:ext uri="{FF2B5EF4-FFF2-40B4-BE49-F238E27FC236}">
              <a16:creationId xmlns:a16="http://schemas.microsoft.com/office/drawing/2014/main" id="{48E4643F-B347-4C91-892B-E98DD6252C7C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84" name="Text 349">
          <a:extLst>
            <a:ext uri="{FF2B5EF4-FFF2-40B4-BE49-F238E27FC236}">
              <a16:creationId xmlns:a16="http://schemas.microsoft.com/office/drawing/2014/main" id="{AFE78FEC-AFBB-40C4-A8B4-0413864F7F6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85" name="Text 350">
          <a:extLst>
            <a:ext uri="{FF2B5EF4-FFF2-40B4-BE49-F238E27FC236}">
              <a16:creationId xmlns:a16="http://schemas.microsoft.com/office/drawing/2014/main" id="{0126ED12-278D-45E5-BC9D-627053F0DF58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86" name="Text 351">
          <a:extLst>
            <a:ext uri="{FF2B5EF4-FFF2-40B4-BE49-F238E27FC236}">
              <a16:creationId xmlns:a16="http://schemas.microsoft.com/office/drawing/2014/main" id="{51D839D2-B57C-4DF0-96DD-A8692365FCCF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87" name="Text 352">
          <a:extLst>
            <a:ext uri="{FF2B5EF4-FFF2-40B4-BE49-F238E27FC236}">
              <a16:creationId xmlns:a16="http://schemas.microsoft.com/office/drawing/2014/main" id="{B0E24723-ED81-4CB1-A115-442AD6102FA9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88" name="Text 353">
          <a:extLst>
            <a:ext uri="{FF2B5EF4-FFF2-40B4-BE49-F238E27FC236}">
              <a16:creationId xmlns:a16="http://schemas.microsoft.com/office/drawing/2014/main" id="{746D1FFA-B2C1-45DC-826D-014EA51B4C68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89" name="Text 354">
          <a:extLst>
            <a:ext uri="{FF2B5EF4-FFF2-40B4-BE49-F238E27FC236}">
              <a16:creationId xmlns:a16="http://schemas.microsoft.com/office/drawing/2014/main" id="{1C154FA5-3D0C-494C-9623-9A33A0AC58CC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90" name="Text 355">
          <a:extLst>
            <a:ext uri="{FF2B5EF4-FFF2-40B4-BE49-F238E27FC236}">
              <a16:creationId xmlns:a16="http://schemas.microsoft.com/office/drawing/2014/main" id="{FB71E7C7-A336-47B6-BF20-0CEDE0EE5270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91" name="Text 356">
          <a:extLst>
            <a:ext uri="{FF2B5EF4-FFF2-40B4-BE49-F238E27FC236}">
              <a16:creationId xmlns:a16="http://schemas.microsoft.com/office/drawing/2014/main" id="{023142F2-A33C-4394-B92B-9938D2709A05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92" name="Text 357">
          <a:extLst>
            <a:ext uri="{FF2B5EF4-FFF2-40B4-BE49-F238E27FC236}">
              <a16:creationId xmlns:a16="http://schemas.microsoft.com/office/drawing/2014/main" id="{95695D4B-915D-4EF3-99B1-D7F6DF5E3A09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38</xdr:row>
      <xdr:rowOff>57150</xdr:rowOff>
    </xdr:from>
    <xdr:to>
      <xdr:col>6</xdr:col>
      <xdr:colOff>190500</xdr:colOff>
      <xdr:row>39</xdr:row>
      <xdr:rowOff>47625</xdr:rowOff>
    </xdr:to>
    <xdr:sp macro="" textlink="">
      <xdr:nvSpPr>
        <xdr:cNvPr id="2793" name="Text 358">
          <a:extLst>
            <a:ext uri="{FF2B5EF4-FFF2-40B4-BE49-F238E27FC236}">
              <a16:creationId xmlns:a16="http://schemas.microsoft.com/office/drawing/2014/main" id="{BA9E353B-9C8E-4311-8A2B-71470E5D44C7}"/>
            </a:ext>
          </a:extLst>
        </xdr:cNvPr>
        <xdr:cNvSpPr txBox="1">
          <a:spLocks noChangeArrowheads="1"/>
        </xdr:cNvSpPr>
      </xdr:nvSpPr>
      <xdr:spPr bwMode="auto">
        <a:xfrm>
          <a:off x="4448175" y="779145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94" name="Text 359">
          <a:extLst>
            <a:ext uri="{FF2B5EF4-FFF2-40B4-BE49-F238E27FC236}">
              <a16:creationId xmlns:a16="http://schemas.microsoft.com/office/drawing/2014/main" id="{3760A6B8-875C-4AC4-89C6-1E5E56D3CF47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95" name="Text 360">
          <a:extLst>
            <a:ext uri="{FF2B5EF4-FFF2-40B4-BE49-F238E27FC236}">
              <a16:creationId xmlns:a16="http://schemas.microsoft.com/office/drawing/2014/main" id="{959D5057-AA7B-43AF-92EE-090DBD91035E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96" name="Text 361">
          <a:extLst>
            <a:ext uri="{FF2B5EF4-FFF2-40B4-BE49-F238E27FC236}">
              <a16:creationId xmlns:a16="http://schemas.microsoft.com/office/drawing/2014/main" id="{AA9CDD06-DE17-4E9F-8620-5D659763E0E1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39</xdr:row>
      <xdr:rowOff>57150</xdr:rowOff>
    </xdr:from>
    <xdr:to>
      <xdr:col>6</xdr:col>
      <xdr:colOff>190500</xdr:colOff>
      <xdr:row>40</xdr:row>
      <xdr:rowOff>47625</xdr:rowOff>
    </xdr:to>
    <xdr:sp macro="" textlink="">
      <xdr:nvSpPr>
        <xdr:cNvPr id="2797" name="Text 362">
          <a:extLst>
            <a:ext uri="{FF2B5EF4-FFF2-40B4-BE49-F238E27FC236}">
              <a16:creationId xmlns:a16="http://schemas.microsoft.com/office/drawing/2014/main" id="{43BEBEB4-25B3-45F4-B6CB-2E58E08935A8}"/>
            </a:ext>
          </a:extLst>
        </xdr:cNvPr>
        <xdr:cNvSpPr txBox="1">
          <a:spLocks noChangeArrowheads="1"/>
        </xdr:cNvSpPr>
      </xdr:nvSpPr>
      <xdr:spPr bwMode="auto">
        <a:xfrm>
          <a:off x="4448175" y="79914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29</xdr:row>
      <xdr:rowOff>104775</xdr:rowOff>
    </xdr:from>
    <xdr:to>
      <xdr:col>6</xdr:col>
      <xdr:colOff>238125</xdr:colOff>
      <xdr:row>31</xdr:row>
      <xdr:rowOff>104775</xdr:rowOff>
    </xdr:to>
    <xdr:sp macro="" textlink="">
      <xdr:nvSpPr>
        <xdr:cNvPr id="2798" name="Text 363">
          <a:extLst>
            <a:ext uri="{FF2B5EF4-FFF2-40B4-BE49-F238E27FC236}">
              <a16:creationId xmlns:a16="http://schemas.microsoft.com/office/drawing/2014/main" id="{46E75AD0-E094-4767-80FD-A96837A4F750}"/>
            </a:ext>
          </a:extLst>
        </xdr:cNvPr>
        <xdr:cNvSpPr txBox="1">
          <a:spLocks noChangeArrowheads="1"/>
        </xdr:cNvSpPr>
      </xdr:nvSpPr>
      <xdr:spPr bwMode="auto">
        <a:xfrm>
          <a:off x="4495800" y="6038850"/>
          <a:ext cx="13335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28</xdr:row>
      <xdr:rowOff>104775</xdr:rowOff>
    </xdr:from>
    <xdr:to>
      <xdr:col>6</xdr:col>
      <xdr:colOff>238125</xdr:colOff>
      <xdr:row>29</xdr:row>
      <xdr:rowOff>104775</xdr:rowOff>
    </xdr:to>
    <xdr:sp macro="" textlink="">
      <xdr:nvSpPr>
        <xdr:cNvPr id="2799" name="Text 364">
          <a:extLst>
            <a:ext uri="{FF2B5EF4-FFF2-40B4-BE49-F238E27FC236}">
              <a16:creationId xmlns:a16="http://schemas.microsoft.com/office/drawing/2014/main" id="{36BA01DE-AB58-471D-881E-5AAD0938D092}"/>
            </a:ext>
          </a:extLst>
        </xdr:cNvPr>
        <xdr:cNvSpPr txBox="1">
          <a:spLocks noChangeArrowheads="1"/>
        </xdr:cNvSpPr>
      </xdr:nvSpPr>
      <xdr:spPr bwMode="auto">
        <a:xfrm>
          <a:off x="4495800" y="583882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0" name="Text 365">
          <a:extLst>
            <a:ext uri="{FF2B5EF4-FFF2-40B4-BE49-F238E27FC236}">
              <a16:creationId xmlns:a16="http://schemas.microsoft.com/office/drawing/2014/main" id="{A6D7EB2C-326D-497E-9180-426ED0B6F1EE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1" name="Text 366">
          <a:extLst>
            <a:ext uri="{FF2B5EF4-FFF2-40B4-BE49-F238E27FC236}">
              <a16:creationId xmlns:a16="http://schemas.microsoft.com/office/drawing/2014/main" id="{D292E773-6852-4795-8A3A-BE930BC37820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02" name="Text 367">
          <a:extLst>
            <a:ext uri="{FF2B5EF4-FFF2-40B4-BE49-F238E27FC236}">
              <a16:creationId xmlns:a16="http://schemas.microsoft.com/office/drawing/2014/main" id="{C0A405C4-BED6-4716-9BF3-E926A03D1E9A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03" name="Text 368">
          <a:extLst>
            <a:ext uri="{FF2B5EF4-FFF2-40B4-BE49-F238E27FC236}">
              <a16:creationId xmlns:a16="http://schemas.microsoft.com/office/drawing/2014/main" id="{9FB394D5-9B7A-42E0-A591-FBAE2DED044E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4" name="Text 369">
          <a:extLst>
            <a:ext uri="{FF2B5EF4-FFF2-40B4-BE49-F238E27FC236}">
              <a16:creationId xmlns:a16="http://schemas.microsoft.com/office/drawing/2014/main" id="{2F3F8589-A991-4C59-9599-51214CC4200E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5" name="Text 370">
          <a:extLst>
            <a:ext uri="{FF2B5EF4-FFF2-40B4-BE49-F238E27FC236}">
              <a16:creationId xmlns:a16="http://schemas.microsoft.com/office/drawing/2014/main" id="{799C8B1E-63B0-4876-A4F7-76A073F5DFB3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06" name="Text 371">
          <a:extLst>
            <a:ext uri="{FF2B5EF4-FFF2-40B4-BE49-F238E27FC236}">
              <a16:creationId xmlns:a16="http://schemas.microsoft.com/office/drawing/2014/main" id="{199E13E9-135A-44B7-9A9A-8B2BBE5E528F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07" name="Text 372">
          <a:extLst>
            <a:ext uri="{FF2B5EF4-FFF2-40B4-BE49-F238E27FC236}">
              <a16:creationId xmlns:a16="http://schemas.microsoft.com/office/drawing/2014/main" id="{983AB55E-E809-43FC-A1EA-C3D9CBDCDE2C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8" name="Text 373">
          <a:extLst>
            <a:ext uri="{FF2B5EF4-FFF2-40B4-BE49-F238E27FC236}">
              <a16:creationId xmlns:a16="http://schemas.microsoft.com/office/drawing/2014/main" id="{E6FB5F9E-306C-4272-AC84-7E1E6E7E177D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09" name="Text 374">
          <a:extLst>
            <a:ext uri="{FF2B5EF4-FFF2-40B4-BE49-F238E27FC236}">
              <a16:creationId xmlns:a16="http://schemas.microsoft.com/office/drawing/2014/main" id="{B6F5FEA6-C9B8-415E-8671-AB84EEE896F9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10" name="Text 375">
          <a:extLst>
            <a:ext uri="{FF2B5EF4-FFF2-40B4-BE49-F238E27FC236}">
              <a16:creationId xmlns:a16="http://schemas.microsoft.com/office/drawing/2014/main" id="{A7BC6DB7-9432-4EB0-99FE-AF1E6422F9C4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11" name="Text 376">
          <a:extLst>
            <a:ext uri="{FF2B5EF4-FFF2-40B4-BE49-F238E27FC236}">
              <a16:creationId xmlns:a16="http://schemas.microsoft.com/office/drawing/2014/main" id="{4D64B412-7A0F-46F0-A113-5BE2A04650D4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12" name="Text 377">
          <a:extLst>
            <a:ext uri="{FF2B5EF4-FFF2-40B4-BE49-F238E27FC236}">
              <a16:creationId xmlns:a16="http://schemas.microsoft.com/office/drawing/2014/main" id="{AF53F202-55A6-430A-B95C-CAA6F52F6B84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57150</xdr:rowOff>
    </xdr:from>
    <xdr:to>
      <xdr:col>6</xdr:col>
      <xdr:colOff>190500</xdr:colOff>
      <xdr:row>19</xdr:row>
      <xdr:rowOff>57150</xdr:rowOff>
    </xdr:to>
    <xdr:sp macro="" textlink="">
      <xdr:nvSpPr>
        <xdr:cNvPr id="2813" name="Text 378">
          <a:extLst>
            <a:ext uri="{FF2B5EF4-FFF2-40B4-BE49-F238E27FC236}">
              <a16:creationId xmlns:a16="http://schemas.microsoft.com/office/drawing/2014/main" id="{7A2F19AD-9F72-43FD-A6E7-9C53CD9F709E}"/>
            </a:ext>
          </a:extLst>
        </xdr:cNvPr>
        <xdr:cNvSpPr txBox="1">
          <a:spLocks noChangeArrowheads="1"/>
        </xdr:cNvSpPr>
      </xdr:nvSpPr>
      <xdr:spPr bwMode="auto">
        <a:xfrm>
          <a:off x="4448175" y="37909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14" name="Text 379">
          <a:extLst>
            <a:ext uri="{FF2B5EF4-FFF2-40B4-BE49-F238E27FC236}">
              <a16:creationId xmlns:a16="http://schemas.microsoft.com/office/drawing/2014/main" id="{AACCA34B-ABAF-4FCC-8C96-D2AE546F9376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15" name="Text 380">
          <a:extLst>
            <a:ext uri="{FF2B5EF4-FFF2-40B4-BE49-F238E27FC236}">
              <a16:creationId xmlns:a16="http://schemas.microsoft.com/office/drawing/2014/main" id="{16BB5AE9-A2FF-49B2-B960-222E4A5E84D8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816" name="Text 381">
          <a:extLst>
            <a:ext uri="{FF2B5EF4-FFF2-40B4-BE49-F238E27FC236}">
              <a16:creationId xmlns:a16="http://schemas.microsoft.com/office/drawing/2014/main" id="{8F606CED-93BA-4718-8C54-7CF4831E4CA3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817" name="Text 382">
          <a:extLst>
            <a:ext uri="{FF2B5EF4-FFF2-40B4-BE49-F238E27FC236}">
              <a16:creationId xmlns:a16="http://schemas.microsoft.com/office/drawing/2014/main" id="{257E93F7-F2D0-4D1F-9B8B-B14CA803F3F5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18" name="Text 383">
          <a:extLst>
            <a:ext uri="{FF2B5EF4-FFF2-40B4-BE49-F238E27FC236}">
              <a16:creationId xmlns:a16="http://schemas.microsoft.com/office/drawing/2014/main" id="{1EAE24EE-0F85-4FF3-98E0-4ACA644BD76D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19" name="Text 384">
          <a:extLst>
            <a:ext uri="{FF2B5EF4-FFF2-40B4-BE49-F238E27FC236}">
              <a16:creationId xmlns:a16="http://schemas.microsoft.com/office/drawing/2014/main" id="{3732C107-B842-4EF8-A713-ABB0A3457144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820" name="Text 385">
          <a:extLst>
            <a:ext uri="{FF2B5EF4-FFF2-40B4-BE49-F238E27FC236}">
              <a16:creationId xmlns:a16="http://schemas.microsoft.com/office/drawing/2014/main" id="{50E27DFE-9DDB-45F0-BC8D-BAC6E1AAFF61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76200</xdr:rowOff>
    </xdr:from>
    <xdr:to>
      <xdr:col>6</xdr:col>
      <xdr:colOff>190500</xdr:colOff>
      <xdr:row>16</xdr:row>
      <xdr:rowOff>66675</xdr:rowOff>
    </xdr:to>
    <xdr:sp macro="" textlink="">
      <xdr:nvSpPr>
        <xdr:cNvPr id="2821" name="Text 386">
          <a:extLst>
            <a:ext uri="{FF2B5EF4-FFF2-40B4-BE49-F238E27FC236}">
              <a16:creationId xmlns:a16="http://schemas.microsoft.com/office/drawing/2014/main" id="{8B47212A-3B79-4B23-BF5C-67630C00340B}"/>
            </a:ext>
          </a:extLst>
        </xdr:cNvPr>
        <xdr:cNvSpPr txBox="1">
          <a:spLocks noChangeArrowheads="1"/>
        </xdr:cNvSpPr>
      </xdr:nvSpPr>
      <xdr:spPr bwMode="auto">
        <a:xfrm>
          <a:off x="4448175" y="3228975"/>
          <a:ext cx="1333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2" name="Text 387">
          <a:extLst>
            <a:ext uri="{FF2B5EF4-FFF2-40B4-BE49-F238E27FC236}">
              <a16:creationId xmlns:a16="http://schemas.microsoft.com/office/drawing/2014/main" id="{4B917E7D-69B4-4E42-89F6-32DEA5987A56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3" name="Text 388">
          <a:extLst>
            <a:ext uri="{FF2B5EF4-FFF2-40B4-BE49-F238E27FC236}">
              <a16:creationId xmlns:a16="http://schemas.microsoft.com/office/drawing/2014/main" id="{93E83D6B-797F-45AC-A0BE-87027CA41D21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4" name="Text 389">
          <a:extLst>
            <a:ext uri="{FF2B5EF4-FFF2-40B4-BE49-F238E27FC236}">
              <a16:creationId xmlns:a16="http://schemas.microsoft.com/office/drawing/2014/main" id="{85AD917E-5A4C-44A2-AA50-43DA6603A2D4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5" name="Text 390">
          <a:extLst>
            <a:ext uri="{FF2B5EF4-FFF2-40B4-BE49-F238E27FC236}">
              <a16:creationId xmlns:a16="http://schemas.microsoft.com/office/drawing/2014/main" id="{04CC6062-D260-420A-9FD2-8368938640A4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6" name="Text 391">
          <a:extLst>
            <a:ext uri="{FF2B5EF4-FFF2-40B4-BE49-F238E27FC236}">
              <a16:creationId xmlns:a16="http://schemas.microsoft.com/office/drawing/2014/main" id="{2CD39531-8CEB-4F27-BDCC-1A1A1431B769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27" name="Text 392">
          <a:extLst>
            <a:ext uri="{FF2B5EF4-FFF2-40B4-BE49-F238E27FC236}">
              <a16:creationId xmlns:a16="http://schemas.microsoft.com/office/drawing/2014/main" id="{0FFD5021-6CAF-418E-9217-E191A2D93385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28" name="Text 393">
          <a:extLst>
            <a:ext uri="{FF2B5EF4-FFF2-40B4-BE49-F238E27FC236}">
              <a16:creationId xmlns:a16="http://schemas.microsoft.com/office/drawing/2014/main" id="{0E244D65-7886-4F32-A55C-F8B098BF0467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29" name="Text 394">
          <a:extLst>
            <a:ext uri="{FF2B5EF4-FFF2-40B4-BE49-F238E27FC236}">
              <a16:creationId xmlns:a16="http://schemas.microsoft.com/office/drawing/2014/main" id="{654CE006-27F9-40B7-BC29-233584AAE388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30" name="Text 395">
          <a:extLst>
            <a:ext uri="{FF2B5EF4-FFF2-40B4-BE49-F238E27FC236}">
              <a16:creationId xmlns:a16="http://schemas.microsoft.com/office/drawing/2014/main" id="{01C0402B-DA65-422D-9360-F0EA8201B132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31" name="Text 396">
          <a:extLst>
            <a:ext uri="{FF2B5EF4-FFF2-40B4-BE49-F238E27FC236}">
              <a16:creationId xmlns:a16="http://schemas.microsoft.com/office/drawing/2014/main" id="{0CC39FB2-6C5E-43B2-921A-8C02177AC2E1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2" name="Text 397">
          <a:extLst>
            <a:ext uri="{FF2B5EF4-FFF2-40B4-BE49-F238E27FC236}">
              <a16:creationId xmlns:a16="http://schemas.microsoft.com/office/drawing/2014/main" id="{2DAB059A-BF0B-4A31-80E7-4506AFAD6297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3" name="Text 398">
          <a:extLst>
            <a:ext uri="{FF2B5EF4-FFF2-40B4-BE49-F238E27FC236}">
              <a16:creationId xmlns:a16="http://schemas.microsoft.com/office/drawing/2014/main" id="{8EC16A78-022C-40D8-BFD2-3B272A890BE0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34" name="Text 399">
          <a:extLst>
            <a:ext uri="{FF2B5EF4-FFF2-40B4-BE49-F238E27FC236}">
              <a16:creationId xmlns:a16="http://schemas.microsoft.com/office/drawing/2014/main" id="{B9634FEA-05E6-417A-B9D3-36DE43BE157F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35" name="Text 400">
          <a:extLst>
            <a:ext uri="{FF2B5EF4-FFF2-40B4-BE49-F238E27FC236}">
              <a16:creationId xmlns:a16="http://schemas.microsoft.com/office/drawing/2014/main" id="{34DD3476-91F8-4FEE-8B7C-70C2C935A0A0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6" name="Text 401">
          <a:extLst>
            <a:ext uri="{FF2B5EF4-FFF2-40B4-BE49-F238E27FC236}">
              <a16:creationId xmlns:a16="http://schemas.microsoft.com/office/drawing/2014/main" id="{181AA2B1-D1AD-426B-A9F6-1650E2B66A29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7" name="Text 402">
          <a:extLst>
            <a:ext uri="{FF2B5EF4-FFF2-40B4-BE49-F238E27FC236}">
              <a16:creationId xmlns:a16="http://schemas.microsoft.com/office/drawing/2014/main" id="{624D4FDF-19B7-4B16-9F19-DFBC7AE65E1B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8" name="Text 403">
          <a:extLst>
            <a:ext uri="{FF2B5EF4-FFF2-40B4-BE49-F238E27FC236}">
              <a16:creationId xmlns:a16="http://schemas.microsoft.com/office/drawing/2014/main" id="{D5C1BA0D-634C-4F08-914B-0201BDC9D419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39" name="Text 404">
          <a:extLst>
            <a:ext uri="{FF2B5EF4-FFF2-40B4-BE49-F238E27FC236}">
              <a16:creationId xmlns:a16="http://schemas.microsoft.com/office/drawing/2014/main" id="{39E96C7F-5ED5-4682-8488-49EEC4F5CFEB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0" name="Text 405">
          <a:extLst>
            <a:ext uri="{FF2B5EF4-FFF2-40B4-BE49-F238E27FC236}">
              <a16:creationId xmlns:a16="http://schemas.microsoft.com/office/drawing/2014/main" id="{95A309ED-E413-4209-BA64-8924192CE894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1" name="Text 406">
          <a:extLst>
            <a:ext uri="{FF2B5EF4-FFF2-40B4-BE49-F238E27FC236}">
              <a16:creationId xmlns:a16="http://schemas.microsoft.com/office/drawing/2014/main" id="{BD45266A-3568-4FDE-920B-30B82899AD71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2" name="Text 407">
          <a:extLst>
            <a:ext uri="{FF2B5EF4-FFF2-40B4-BE49-F238E27FC236}">
              <a16:creationId xmlns:a16="http://schemas.microsoft.com/office/drawing/2014/main" id="{3F5C21F9-8498-4992-BA7C-E87471F444DE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3" name="Text 408">
          <a:extLst>
            <a:ext uri="{FF2B5EF4-FFF2-40B4-BE49-F238E27FC236}">
              <a16:creationId xmlns:a16="http://schemas.microsoft.com/office/drawing/2014/main" id="{DD199497-08B2-4A1C-8B87-DCFB4394E4A9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4" name="Text 409">
          <a:extLst>
            <a:ext uri="{FF2B5EF4-FFF2-40B4-BE49-F238E27FC236}">
              <a16:creationId xmlns:a16="http://schemas.microsoft.com/office/drawing/2014/main" id="{04C75216-2DEA-442D-8045-7B17F11AAFFF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5" name="Text 410">
          <a:extLst>
            <a:ext uri="{FF2B5EF4-FFF2-40B4-BE49-F238E27FC236}">
              <a16:creationId xmlns:a16="http://schemas.microsoft.com/office/drawing/2014/main" id="{172C45F3-14FE-42F6-A56D-F5CEFFCA076B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6" name="Text 411">
          <a:extLst>
            <a:ext uri="{FF2B5EF4-FFF2-40B4-BE49-F238E27FC236}">
              <a16:creationId xmlns:a16="http://schemas.microsoft.com/office/drawing/2014/main" id="{C48F64D4-F5EC-42B3-BCBF-E45123EB67ED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47" name="Text 412">
          <a:extLst>
            <a:ext uri="{FF2B5EF4-FFF2-40B4-BE49-F238E27FC236}">
              <a16:creationId xmlns:a16="http://schemas.microsoft.com/office/drawing/2014/main" id="{1701AD51-B35E-4392-85AE-8FC92A825EED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48" name="Text 413">
          <a:extLst>
            <a:ext uri="{FF2B5EF4-FFF2-40B4-BE49-F238E27FC236}">
              <a16:creationId xmlns:a16="http://schemas.microsoft.com/office/drawing/2014/main" id="{D29BDD48-2CC5-4213-A973-17E1417BE3DB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49" name="Text 414">
          <a:extLst>
            <a:ext uri="{FF2B5EF4-FFF2-40B4-BE49-F238E27FC236}">
              <a16:creationId xmlns:a16="http://schemas.microsoft.com/office/drawing/2014/main" id="{831AFCF8-6BFC-43BC-B31D-6A4B15100762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0" name="Text 415">
          <a:extLst>
            <a:ext uri="{FF2B5EF4-FFF2-40B4-BE49-F238E27FC236}">
              <a16:creationId xmlns:a16="http://schemas.microsoft.com/office/drawing/2014/main" id="{5230FF53-B795-4B58-8BDB-82CD3872CBF2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1" name="Text 416">
          <a:extLst>
            <a:ext uri="{FF2B5EF4-FFF2-40B4-BE49-F238E27FC236}">
              <a16:creationId xmlns:a16="http://schemas.microsoft.com/office/drawing/2014/main" id="{C7A4D527-AA7B-4A8B-AA91-FC88DCB9BB97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52" name="Text 417">
          <a:extLst>
            <a:ext uri="{FF2B5EF4-FFF2-40B4-BE49-F238E27FC236}">
              <a16:creationId xmlns:a16="http://schemas.microsoft.com/office/drawing/2014/main" id="{0693DB08-B161-41E9-9811-526C7A3BC63F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190500</xdr:colOff>
      <xdr:row>17</xdr:row>
      <xdr:rowOff>47625</xdr:rowOff>
    </xdr:to>
    <xdr:sp macro="" textlink="">
      <xdr:nvSpPr>
        <xdr:cNvPr id="2853" name="Text 418">
          <a:extLst>
            <a:ext uri="{FF2B5EF4-FFF2-40B4-BE49-F238E27FC236}">
              <a16:creationId xmlns:a16="http://schemas.microsoft.com/office/drawing/2014/main" id="{8960A8FC-7A89-4F6D-AF97-E9032D09ADA3}"/>
            </a:ext>
          </a:extLst>
        </xdr:cNvPr>
        <xdr:cNvSpPr txBox="1">
          <a:spLocks noChangeArrowheads="1"/>
        </xdr:cNvSpPr>
      </xdr:nvSpPr>
      <xdr:spPr bwMode="auto">
        <a:xfrm>
          <a:off x="4448175" y="3390900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4" name="Text 419">
          <a:extLst>
            <a:ext uri="{FF2B5EF4-FFF2-40B4-BE49-F238E27FC236}">
              <a16:creationId xmlns:a16="http://schemas.microsoft.com/office/drawing/2014/main" id="{B201A7E5-CBD8-4678-B1A2-00903D3FFD4E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5" name="Text 420">
          <a:extLst>
            <a:ext uri="{FF2B5EF4-FFF2-40B4-BE49-F238E27FC236}">
              <a16:creationId xmlns:a16="http://schemas.microsoft.com/office/drawing/2014/main" id="{7BCF48DF-645A-407E-853F-8E11617A60EE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6" name="Text 421">
          <a:extLst>
            <a:ext uri="{FF2B5EF4-FFF2-40B4-BE49-F238E27FC236}">
              <a16:creationId xmlns:a16="http://schemas.microsoft.com/office/drawing/2014/main" id="{FF9385B6-6FA6-495C-A395-F9759732E405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7" name="Text 422">
          <a:extLst>
            <a:ext uri="{FF2B5EF4-FFF2-40B4-BE49-F238E27FC236}">
              <a16:creationId xmlns:a16="http://schemas.microsoft.com/office/drawing/2014/main" id="{B01FE1FC-6CFA-4F48-ABDB-D7227BB5B0B8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8" name="Text 423">
          <a:extLst>
            <a:ext uri="{FF2B5EF4-FFF2-40B4-BE49-F238E27FC236}">
              <a16:creationId xmlns:a16="http://schemas.microsoft.com/office/drawing/2014/main" id="{EA9C0F43-1155-4DAC-945F-B5D6EB98C1A8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190500</xdr:colOff>
      <xdr:row>18</xdr:row>
      <xdr:rowOff>19050</xdr:rowOff>
    </xdr:to>
    <xdr:sp macro="" textlink="">
      <xdr:nvSpPr>
        <xdr:cNvPr id="2859" name="Text 424">
          <a:extLst>
            <a:ext uri="{FF2B5EF4-FFF2-40B4-BE49-F238E27FC236}">
              <a16:creationId xmlns:a16="http://schemas.microsoft.com/office/drawing/2014/main" id="{6398A1EA-3CB8-4EC7-A8A3-D75EE1DFEEEC}"/>
            </a:ext>
          </a:extLst>
        </xdr:cNvPr>
        <xdr:cNvSpPr txBox="1">
          <a:spLocks noChangeArrowheads="1"/>
        </xdr:cNvSpPr>
      </xdr:nvSpPr>
      <xdr:spPr bwMode="auto">
        <a:xfrm>
          <a:off x="4448175" y="3590925"/>
          <a:ext cx="1333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0" name="Text 3">
          <a:extLst>
            <a:ext uri="{FF2B5EF4-FFF2-40B4-BE49-F238E27FC236}">
              <a16:creationId xmlns:a16="http://schemas.microsoft.com/office/drawing/2014/main" id="{4AFB44FF-860C-4C43-89C7-FF7EA1AEB789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1" name="Text 9">
          <a:extLst>
            <a:ext uri="{FF2B5EF4-FFF2-40B4-BE49-F238E27FC236}">
              <a16:creationId xmlns:a16="http://schemas.microsoft.com/office/drawing/2014/main" id="{6E5FF277-B190-43E0-873E-5950D9FA11B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2" name="Text 11">
          <a:extLst>
            <a:ext uri="{FF2B5EF4-FFF2-40B4-BE49-F238E27FC236}">
              <a16:creationId xmlns:a16="http://schemas.microsoft.com/office/drawing/2014/main" id="{30127233-A345-4EF7-8E19-BF93C1041F7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3" name="Text 13">
          <a:extLst>
            <a:ext uri="{FF2B5EF4-FFF2-40B4-BE49-F238E27FC236}">
              <a16:creationId xmlns:a16="http://schemas.microsoft.com/office/drawing/2014/main" id="{CED5AC23-CB4A-4270-BBAA-93749219969E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4" name="Text 14">
          <a:extLst>
            <a:ext uri="{FF2B5EF4-FFF2-40B4-BE49-F238E27FC236}">
              <a16:creationId xmlns:a16="http://schemas.microsoft.com/office/drawing/2014/main" id="{E488FB30-A02D-4013-8E31-A912B7979FA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5" name="Text 15">
          <a:extLst>
            <a:ext uri="{FF2B5EF4-FFF2-40B4-BE49-F238E27FC236}">
              <a16:creationId xmlns:a16="http://schemas.microsoft.com/office/drawing/2014/main" id="{7DB06A5B-67BB-480D-94F5-41506E67160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6" name="Text 16">
          <a:extLst>
            <a:ext uri="{FF2B5EF4-FFF2-40B4-BE49-F238E27FC236}">
              <a16:creationId xmlns:a16="http://schemas.microsoft.com/office/drawing/2014/main" id="{365C4488-D959-480B-8F7E-F53D73716DD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7" name="Text 22">
          <a:extLst>
            <a:ext uri="{FF2B5EF4-FFF2-40B4-BE49-F238E27FC236}">
              <a16:creationId xmlns:a16="http://schemas.microsoft.com/office/drawing/2014/main" id="{7B78CE38-ADEF-4083-965E-96580B68DED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8" name="Text 24">
          <a:extLst>
            <a:ext uri="{FF2B5EF4-FFF2-40B4-BE49-F238E27FC236}">
              <a16:creationId xmlns:a16="http://schemas.microsoft.com/office/drawing/2014/main" id="{B2BFB7B5-21CF-44F1-87AE-6E83B748F8E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69" name="Text 26">
          <a:extLst>
            <a:ext uri="{FF2B5EF4-FFF2-40B4-BE49-F238E27FC236}">
              <a16:creationId xmlns:a16="http://schemas.microsoft.com/office/drawing/2014/main" id="{19A52CB2-D83B-438E-9EE7-1481616ECCEF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0" name="Text 27">
          <a:extLst>
            <a:ext uri="{FF2B5EF4-FFF2-40B4-BE49-F238E27FC236}">
              <a16:creationId xmlns:a16="http://schemas.microsoft.com/office/drawing/2014/main" id="{47EB757F-4B93-46AC-9B95-18D3DF06E732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1" name="Text 28">
          <a:extLst>
            <a:ext uri="{FF2B5EF4-FFF2-40B4-BE49-F238E27FC236}">
              <a16:creationId xmlns:a16="http://schemas.microsoft.com/office/drawing/2014/main" id="{8BAB8FA5-403B-48DB-8D4A-28D66A415BF8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872" name="Text 30">
          <a:extLst>
            <a:ext uri="{FF2B5EF4-FFF2-40B4-BE49-F238E27FC236}">
              <a16:creationId xmlns:a16="http://schemas.microsoft.com/office/drawing/2014/main" id="{33ECA9A7-1F24-449D-88BC-1898B1C802C3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3" name="Text 33">
          <a:extLst>
            <a:ext uri="{FF2B5EF4-FFF2-40B4-BE49-F238E27FC236}">
              <a16:creationId xmlns:a16="http://schemas.microsoft.com/office/drawing/2014/main" id="{B0CFCA3C-4F8D-4B94-BB78-748C1B48FA6F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4" name="Text 40">
          <a:extLst>
            <a:ext uri="{FF2B5EF4-FFF2-40B4-BE49-F238E27FC236}">
              <a16:creationId xmlns:a16="http://schemas.microsoft.com/office/drawing/2014/main" id="{DFA8A188-3537-4F53-9E14-9D570BF30D1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5" name="Text 42">
          <a:extLst>
            <a:ext uri="{FF2B5EF4-FFF2-40B4-BE49-F238E27FC236}">
              <a16:creationId xmlns:a16="http://schemas.microsoft.com/office/drawing/2014/main" id="{03B980CB-2018-48EE-9BDB-91CD45C66CC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6" name="Text 44">
          <a:extLst>
            <a:ext uri="{FF2B5EF4-FFF2-40B4-BE49-F238E27FC236}">
              <a16:creationId xmlns:a16="http://schemas.microsoft.com/office/drawing/2014/main" id="{DB813BFB-9A2F-41CC-9C8D-F02F20388D25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7" name="Text 45">
          <a:extLst>
            <a:ext uri="{FF2B5EF4-FFF2-40B4-BE49-F238E27FC236}">
              <a16:creationId xmlns:a16="http://schemas.microsoft.com/office/drawing/2014/main" id="{8A3D5E41-EF4D-44D8-ACDE-6F370FE34FE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8" name="Text 46">
          <a:extLst>
            <a:ext uri="{FF2B5EF4-FFF2-40B4-BE49-F238E27FC236}">
              <a16:creationId xmlns:a16="http://schemas.microsoft.com/office/drawing/2014/main" id="{BCF346E3-53FB-49C3-8859-653FAFE0232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79" name="Text 47">
          <a:extLst>
            <a:ext uri="{FF2B5EF4-FFF2-40B4-BE49-F238E27FC236}">
              <a16:creationId xmlns:a16="http://schemas.microsoft.com/office/drawing/2014/main" id="{84EBE9FB-87D1-4EE7-B41E-4C42F26F7258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0" name="Text 53">
          <a:extLst>
            <a:ext uri="{FF2B5EF4-FFF2-40B4-BE49-F238E27FC236}">
              <a16:creationId xmlns:a16="http://schemas.microsoft.com/office/drawing/2014/main" id="{7F4893EA-7CBD-4462-AA73-81D93817BEF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1" name="Text 55">
          <a:extLst>
            <a:ext uri="{FF2B5EF4-FFF2-40B4-BE49-F238E27FC236}">
              <a16:creationId xmlns:a16="http://schemas.microsoft.com/office/drawing/2014/main" id="{B7621DF1-0B79-4BB2-861A-35D01C8C660E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2" name="Text 57">
          <a:extLst>
            <a:ext uri="{FF2B5EF4-FFF2-40B4-BE49-F238E27FC236}">
              <a16:creationId xmlns:a16="http://schemas.microsoft.com/office/drawing/2014/main" id="{7B9A3592-DE83-4568-882F-2795A42F551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3" name="Text 58">
          <a:extLst>
            <a:ext uri="{FF2B5EF4-FFF2-40B4-BE49-F238E27FC236}">
              <a16:creationId xmlns:a16="http://schemas.microsoft.com/office/drawing/2014/main" id="{D44A008D-E4E5-46CD-AD44-3B0F5C976AB9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4" name="Text 59">
          <a:extLst>
            <a:ext uri="{FF2B5EF4-FFF2-40B4-BE49-F238E27FC236}">
              <a16:creationId xmlns:a16="http://schemas.microsoft.com/office/drawing/2014/main" id="{8A183086-FB7F-4EE4-A153-D3FCCBB635F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885" name="Text 61">
          <a:extLst>
            <a:ext uri="{FF2B5EF4-FFF2-40B4-BE49-F238E27FC236}">
              <a16:creationId xmlns:a16="http://schemas.microsoft.com/office/drawing/2014/main" id="{6614FD13-EA52-43ED-A0AD-2CCC2A832484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6" name="Text 65">
          <a:extLst>
            <a:ext uri="{FF2B5EF4-FFF2-40B4-BE49-F238E27FC236}">
              <a16:creationId xmlns:a16="http://schemas.microsoft.com/office/drawing/2014/main" id="{92B5C400-CDB1-459A-A07E-C3C2B6D5F3F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7" name="Text 71">
          <a:extLst>
            <a:ext uri="{FF2B5EF4-FFF2-40B4-BE49-F238E27FC236}">
              <a16:creationId xmlns:a16="http://schemas.microsoft.com/office/drawing/2014/main" id="{48855DE3-450D-4EB7-A403-36E636F1F29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8" name="Text 73">
          <a:extLst>
            <a:ext uri="{FF2B5EF4-FFF2-40B4-BE49-F238E27FC236}">
              <a16:creationId xmlns:a16="http://schemas.microsoft.com/office/drawing/2014/main" id="{C8FA2F7E-36EF-4AC4-B36C-6376603D3AA8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89" name="Text 75">
          <a:extLst>
            <a:ext uri="{FF2B5EF4-FFF2-40B4-BE49-F238E27FC236}">
              <a16:creationId xmlns:a16="http://schemas.microsoft.com/office/drawing/2014/main" id="{FF14EA94-5DA2-4009-81B1-3237D6661C5D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0" name="Text 76">
          <a:extLst>
            <a:ext uri="{FF2B5EF4-FFF2-40B4-BE49-F238E27FC236}">
              <a16:creationId xmlns:a16="http://schemas.microsoft.com/office/drawing/2014/main" id="{8AA1D2C2-DDA6-4F21-9DA5-9A877EAD1AE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1" name="Text 77">
          <a:extLst>
            <a:ext uri="{FF2B5EF4-FFF2-40B4-BE49-F238E27FC236}">
              <a16:creationId xmlns:a16="http://schemas.microsoft.com/office/drawing/2014/main" id="{5D7ABF07-1332-4414-BD35-1D008284AA3C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2" name="Text 78">
          <a:extLst>
            <a:ext uri="{FF2B5EF4-FFF2-40B4-BE49-F238E27FC236}">
              <a16:creationId xmlns:a16="http://schemas.microsoft.com/office/drawing/2014/main" id="{457DA6D5-F304-4D0A-8407-3A1BD8C7830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3" name="Text 84">
          <a:extLst>
            <a:ext uri="{FF2B5EF4-FFF2-40B4-BE49-F238E27FC236}">
              <a16:creationId xmlns:a16="http://schemas.microsoft.com/office/drawing/2014/main" id="{2FFAB8B1-736B-4937-ACD6-B726437525D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4" name="Text 86">
          <a:extLst>
            <a:ext uri="{FF2B5EF4-FFF2-40B4-BE49-F238E27FC236}">
              <a16:creationId xmlns:a16="http://schemas.microsoft.com/office/drawing/2014/main" id="{905A7C29-677F-4686-9B3D-CAC5BD302464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5" name="Text 88">
          <a:extLst>
            <a:ext uri="{FF2B5EF4-FFF2-40B4-BE49-F238E27FC236}">
              <a16:creationId xmlns:a16="http://schemas.microsoft.com/office/drawing/2014/main" id="{C1E9F825-B7D6-47CC-B07F-DEBC26BA2E40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6" name="Text 89">
          <a:extLst>
            <a:ext uri="{FF2B5EF4-FFF2-40B4-BE49-F238E27FC236}">
              <a16:creationId xmlns:a16="http://schemas.microsoft.com/office/drawing/2014/main" id="{6D04D4C0-BB8B-4A52-8211-CA1774CE4E19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7" name="Text 90">
          <a:extLst>
            <a:ext uri="{FF2B5EF4-FFF2-40B4-BE49-F238E27FC236}">
              <a16:creationId xmlns:a16="http://schemas.microsoft.com/office/drawing/2014/main" id="{C90C2612-B40B-44B3-9A6C-91487BFFA096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898" name="Text 92">
          <a:extLst>
            <a:ext uri="{FF2B5EF4-FFF2-40B4-BE49-F238E27FC236}">
              <a16:creationId xmlns:a16="http://schemas.microsoft.com/office/drawing/2014/main" id="{CBF304B0-E0D1-4072-998F-24FEDAAC0483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899" name="Text 95">
          <a:extLst>
            <a:ext uri="{FF2B5EF4-FFF2-40B4-BE49-F238E27FC236}">
              <a16:creationId xmlns:a16="http://schemas.microsoft.com/office/drawing/2014/main" id="{62948B6C-88BB-40F8-B328-62665E722425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0" name="Text 102">
          <a:extLst>
            <a:ext uri="{FF2B5EF4-FFF2-40B4-BE49-F238E27FC236}">
              <a16:creationId xmlns:a16="http://schemas.microsoft.com/office/drawing/2014/main" id="{12ED4CCD-5F42-4ED2-A366-42744DB43C0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1" name="Text 104">
          <a:extLst>
            <a:ext uri="{FF2B5EF4-FFF2-40B4-BE49-F238E27FC236}">
              <a16:creationId xmlns:a16="http://schemas.microsoft.com/office/drawing/2014/main" id="{299D6246-F4AA-4C79-BD34-8205F26C742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2" name="Text 106">
          <a:extLst>
            <a:ext uri="{FF2B5EF4-FFF2-40B4-BE49-F238E27FC236}">
              <a16:creationId xmlns:a16="http://schemas.microsoft.com/office/drawing/2014/main" id="{30CEFBD4-6A38-48FE-91B9-05D13EB37A3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3" name="Text 107">
          <a:extLst>
            <a:ext uri="{FF2B5EF4-FFF2-40B4-BE49-F238E27FC236}">
              <a16:creationId xmlns:a16="http://schemas.microsoft.com/office/drawing/2014/main" id="{55A0F01B-0696-4780-B9E5-F0BF2332B4E2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4" name="Text 108">
          <a:extLst>
            <a:ext uri="{FF2B5EF4-FFF2-40B4-BE49-F238E27FC236}">
              <a16:creationId xmlns:a16="http://schemas.microsoft.com/office/drawing/2014/main" id="{924E29C5-F7AF-4135-89B8-809D06D3AF1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5" name="Text 109">
          <a:extLst>
            <a:ext uri="{FF2B5EF4-FFF2-40B4-BE49-F238E27FC236}">
              <a16:creationId xmlns:a16="http://schemas.microsoft.com/office/drawing/2014/main" id="{EDFFDD8C-6FE7-4DBF-B2A0-88690EA14187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6" name="Text 115">
          <a:extLst>
            <a:ext uri="{FF2B5EF4-FFF2-40B4-BE49-F238E27FC236}">
              <a16:creationId xmlns:a16="http://schemas.microsoft.com/office/drawing/2014/main" id="{989D0F7E-01BD-4B1A-BD01-393834900352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7" name="Text 117">
          <a:extLst>
            <a:ext uri="{FF2B5EF4-FFF2-40B4-BE49-F238E27FC236}">
              <a16:creationId xmlns:a16="http://schemas.microsoft.com/office/drawing/2014/main" id="{1A69AB1D-8680-4B3F-AAA4-501ED9D944DA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8" name="Text 119">
          <a:extLst>
            <a:ext uri="{FF2B5EF4-FFF2-40B4-BE49-F238E27FC236}">
              <a16:creationId xmlns:a16="http://schemas.microsoft.com/office/drawing/2014/main" id="{A9B7F73A-810E-4208-89BE-E7005FA98038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09" name="Text 120">
          <a:extLst>
            <a:ext uri="{FF2B5EF4-FFF2-40B4-BE49-F238E27FC236}">
              <a16:creationId xmlns:a16="http://schemas.microsoft.com/office/drawing/2014/main" id="{E075B227-23CF-4D76-BA2C-8CFFD229C58E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10" name="Text 121">
          <a:extLst>
            <a:ext uri="{FF2B5EF4-FFF2-40B4-BE49-F238E27FC236}">
              <a16:creationId xmlns:a16="http://schemas.microsoft.com/office/drawing/2014/main" id="{87520155-45AD-49D8-8394-7D3B5CB5A182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1" name="Text 123">
          <a:extLst>
            <a:ext uri="{FF2B5EF4-FFF2-40B4-BE49-F238E27FC236}">
              <a16:creationId xmlns:a16="http://schemas.microsoft.com/office/drawing/2014/main" id="{9B06FC21-56E9-4755-A311-B0FBBA668892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12" name="Text 130">
          <a:extLst>
            <a:ext uri="{FF2B5EF4-FFF2-40B4-BE49-F238E27FC236}">
              <a16:creationId xmlns:a16="http://schemas.microsoft.com/office/drawing/2014/main" id="{6F3001ED-AABA-4054-832D-D0282E90EBF5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3" name="Text 131">
          <a:extLst>
            <a:ext uri="{FF2B5EF4-FFF2-40B4-BE49-F238E27FC236}">
              <a16:creationId xmlns:a16="http://schemas.microsoft.com/office/drawing/2014/main" id="{2C2A0A14-6F85-42A4-BC29-DB85AF2C5DC1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4" name="Text 133">
          <a:extLst>
            <a:ext uri="{FF2B5EF4-FFF2-40B4-BE49-F238E27FC236}">
              <a16:creationId xmlns:a16="http://schemas.microsoft.com/office/drawing/2014/main" id="{A9C4899C-14DA-468A-92ED-4D8A70A15C70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5" name="Text 136">
          <a:extLst>
            <a:ext uri="{FF2B5EF4-FFF2-40B4-BE49-F238E27FC236}">
              <a16:creationId xmlns:a16="http://schemas.microsoft.com/office/drawing/2014/main" id="{312C7306-4AD6-4B0A-9205-151F076DB0C0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6" name="Text 138">
          <a:extLst>
            <a:ext uri="{FF2B5EF4-FFF2-40B4-BE49-F238E27FC236}">
              <a16:creationId xmlns:a16="http://schemas.microsoft.com/office/drawing/2014/main" id="{2D6F6659-C460-4F00-B9E5-D71E11FE3588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35</xdr:row>
      <xdr:rowOff>190500</xdr:rowOff>
    </xdr:from>
    <xdr:to>
      <xdr:col>6</xdr:col>
      <xdr:colOff>314325</xdr:colOff>
      <xdr:row>36</xdr:row>
      <xdr:rowOff>180975</xdr:rowOff>
    </xdr:to>
    <xdr:sp macro="" textlink="">
      <xdr:nvSpPr>
        <xdr:cNvPr id="2917" name="Text 143">
          <a:extLst>
            <a:ext uri="{FF2B5EF4-FFF2-40B4-BE49-F238E27FC236}">
              <a16:creationId xmlns:a16="http://schemas.microsoft.com/office/drawing/2014/main" id="{E9A50B6B-3980-4E1F-92EC-35E99C7015BB}"/>
            </a:ext>
          </a:extLst>
        </xdr:cNvPr>
        <xdr:cNvSpPr txBox="1">
          <a:spLocks noChangeArrowheads="1"/>
        </xdr:cNvSpPr>
      </xdr:nvSpPr>
      <xdr:spPr bwMode="auto">
        <a:xfrm>
          <a:off x="4562475" y="7324725"/>
          <a:ext cx="1428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8" name="Text 144">
          <a:extLst>
            <a:ext uri="{FF2B5EF4-FFF2-40B4-BE49-F238E27FC236}">
              <a16:creationId xmlns:a16="http://schemas.microsoft.com/office/drawing/2014/main" id="{766222AB-32A8-4FE3-8877-6BC6913AA85D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19" name="Text 146">
          <a:extLst>
            <a:ext uri="{FF2B5EF4-FFF2-40B4-BE49-F238E27FC236}">
              <a16:creationId xmlns:a16="http://schemas.microsoft.com/office/drawing/2014/main" id="{9EF41DFB-4785-41E7-A3B5-CED54CE28901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0" name="Text 148">
          <a:extLst>
            <a:ext uri="{FF2B5EF4-FFF2-40B4-BE49-F238E27FC236}">
              <a16:creationId xmlns:a16="http://schemas.microsoft.com/office/drawing/2014/main" id="{68CC729B-3F72-4F51-84EE-5B952C56681E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1" name="Text 150">
          <a:extLst>
            <a:ext uri="{FF2B5EF4-FFF2-40B4-BE49-F238E27FC236}">
              <a16:creationId xmlns:a16="http://schemas.microsoft.com/office/drawing/2014/main" id="{F134DB2F-96F6-49FD-B146-F96080CE297C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2" name="Text 183">
          <a:extLst>
            <a:ext uri="{FF2B5EF4-FFF2-40B4-BE49-F238E27FC236}">
              <a16:creationId xmlns:a16="http://schemas.microsoft.com/office/drawing/2014/main" id="{31EAD14B-BF6B-4B61-920D-E8DED3538CFA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3" name="Text 184">
          <a:extLst>
            <a:ext uri="{FF2B5EF4-FFF2-40B4-BE49-F238E27FC236}">
              <a16:creationId xmlns:a16="http://schemas.microsoft.com/office/drawing/2014/main" id="{7290E257-3085-4899-AFB6-0E8FCBB7E4EB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4" name="Text 249">
          <a:extLst>
            <a:ext uri="{FF2B5EF4-FFF2-40B4-BE49-F238E27FC236}">
              <a16:creationId xmlns:a16="http://schemas.microsoft.com/office/drawing/2014/main" id="{D480F66B-602D-4D04-8BA9-5434358705FE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5" name="Text 250">
          <a:extLst>
            <a:ext uri="{FF2B5EF4-FFF2-40B4-BE49-F238E27FC236}">
              <a16:creationId xmlns:a16="http://schemas.microsoft.com/office/drawing/2014/main" id="{A98A82E7-9356-4807-9681-0D254B62C096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6" name="Text 251">
          <a:extLst>
            <a:ext uri="{FF2B5EF4-FFF2-40B4-BE49-F238E27FC236}">
              <a16:creationId xmlns:a16="http://schemas.microsoft.com/office/drawing/2014/main" id="{DE9BE4CA-79D5-4B59-BE2D-325791C590BA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35</xdr:row>
      <xdr:rowOff>57150</xdr:rowOff>
    </xdr:from>
    <xdr:to>
      <xdr:col>6</xdr:col>
      <xdr:colOff>190500</xdr:colOff>
      <xdr:row>36</xdr:row>
      <xdr:rowOff>47625</xdr:rowOff>
    </xdr:to>
    <xdr:sp macro="" textlink="">
      <xdr:nvSpPr>
        <xdr:cNvPr id="2927" name="Text 252">
          <a:extLst>
            <a:ext uri="{FF2B5EF4-FFF2-40B4-BE49-F238E27FC236}">
              <a16:creationId xmlns:a16="http://schemas.microsoft.com/office/drawing/2014/main" id="{683F9D37-CC29-4F66-91AE-D8802A29AA63}"/>
            </a:ext>
          </a:extLst>
        </xdr:cNvPr>
        <xdr:cNvSpPr txBox="1">
          <a:spLocks noChangeArrowheads="1"/>
        </xdr:cNvSpPr>
      </xdr:nvSpPr>
      <xdr:spPr bwMode="auto">
        <a:xfrm>
          <a:off x="4448175" y="7191375"/>
          <a:ext cx="1333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928" name="Text 3">
          <a:extLst>
            <a:ext uri="{FF2B5EF4-FFF2-40B4-BE49-F238E27FC236}">
              <a16:creationId xmlns:a16="http://schemas.microsoft.com/office/drawing/2014/main" id="{78002179-FB58-43C6-8800-5243B26CFF5A}"/>
            </a:ext>
          </a:extLst>
        </xdr:cNvPr>
        <xdr:cNvSpPr txBox="1">
          <a:spLocks noChangeArrowheads="1"/>
        </xdr:cNvSpPr>
      </xdr:nvSpPr>
      <xdr:spPr bwMode="auto">
        <a:xfrm>
          <a:off x="450532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28</xdr:row>
      <xdr:rowOff>142875</xdr:rowOff>
    </xdr:from>
    <xdr:to>
      <xdr:col>6</xdr:col>
      <xdr:colOff>238125</xdr:colOff>
      <xdr:row>29</xdr:row>
      <xdr:rowOff>142875</xdr:rowOff>
    </xdr:to>
    <xdr:sp macro="" textlink="">
      <xdr:nvSpPr>
        <xdr:cNvPr id="2929" name="Text 4">
          <a:extLst>
            <a:ext uri="{FF2B5EF4-FFF2-40B4-BE49-F238E27FC236}">
              <a16:creationId xmlns:a16="http://schemas.microsoft.com/office/drawing/2014/main" id="{25ADAE6B-00E0-43CB-B79A-171DA3067E10}"/>
            </a:ext>
          </a:extLst>
        </xdr:cNvPr>
        <xdr:cNvSpPr txBox="1">
          <a:spLocks noChangeArrowheads="1"/>
        </xdr:cNvSpPr>
      </xdr:nvSpPr>
      <xdr:spPr bwMode="auto">
        <a:xfrm>
          <a:off x="4505325" y="5810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30" name="Text 5">
          <a:extLst>
            <a:ext uri="{FF2B5EF4-FFF2-40B4-BE49-F238E27FC236}">
              <a16:creationId xmlns:a16="http://schemas.microsoft.com/office/drawing/2014/main" id="{E31E2CE1-126B-46FB-BB15-87EBD89D2F5C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2931" name="Text 7">
          <a:extLst>
            <a:ext uri="{FF2B5EF4-FFF2-40B4-BE49-F238E27FC236}">
              <a16:creationId xmlns:a16="http://schemas.microsoft.com/office/drawing/2014/main" id="{C608FB03-9A1C-468D-8B8E-DBF4F6F294FC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32" name="Text 8">
          <a:extLst>
            <a:ext uri="{FF2B5EF4-FFF2-40B4-BE49-F238E27FC236}">
              <a16:creationId xmlns:a16="http://schemas.microsoft.com/office/drawing/2014/main" id="{3BDAED44-522F-40D1-AADF-9379EEE8B164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33" name="Text 9">
          <a:extLst>
            <a:ext uri="{FF2B5EF4-FFF2-40B4-BE49-F238E27FC236}">
              <a16:creationId xmlns:a16="http://schemas.microsoft.com/office/drawing/2014/main" id="{3E574ED0-0A27-428C-B6CE-CCF07DD27F6A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34" name="Text 10">
          <a:extLst>
            <a:ext uri="{FF2B5EF4-FFF2-40B4-BE49-F238E27FC236}">
              <a16:creationId xmlns:a16="http://schemas.microsoft.com/office/drawing/2014/main" id="{B0B25F7F-13EB-4D36-8241-853EF3DC425F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35" name="Text 11">
          <a:extLst>
            <a:ext uri="{FF2B5EF4-FFF2-40B4-BE49-F238E27FC236}">
              <a16:creationId xmlns:a16="http://schemas.microsoft.com/office/drawing/2014/main" id="{443754D0-E043-4FE9-984A-F76DE30546D9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36" name="Text 12">
          <a:extLst>
            <a:ext uri="{FF2B5EF4-FFF2-40B4-BE49-F238E27FC236}">
              <a16:creationId xmlns:a16="http://schemas.microsoft.com/office/drawing/2014/main" id="{74C5A1F8-E75A-4E4F-8F46-A9AF50C6F5D1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37" name="Text 13">
          <a:extLst>
            <a:ext uri="{FF2B5EF4-FFF2-40B4-BE49-F238E27FC236}">
              <a16:creationId xmlns:a16="http://schemas.microsoft.com/office/drawing/2014/main" id="{6D542872-2960-4E72-B3C6-1DA3E4DEB4B5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38" name="Text 14">
          <a:extLst>
            <a:ext uri="{FF2B5EF4-FFF2-40B4-BE49-F238E27FC236}">
              <a16:creationId xmlns:a16="http://schemas.microsoft.com/office/drawing/2014/main" id="{52FCB498-773E-45C5-B76C-45F6843F92D5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39" name="Text 15">
          <a:extLst>
            <a:ext uri="{FF2B5EF4-FFF2-40B4-BE49-F238E27FC236}">
              <a16:creationId xmlns:a16="http://schemas.microsoft.com/office/drawing/2014/main" id="{E3A94E61-7CC5-4933-98CB-AE95EE6BD6F8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940" name="Text 16">
          <a:extLst>
            <a:ext uri="{FF2B5EF4-FFF2-40B4-BE49-F238E27FC236}">
              <a16:creationId xmlns:a16="http://schemas.microsoft.com/office/drawing/2014/main" id="{10551D85-71B5-4767-8E57-7FC9F96277C6}"/>
            </a:ext>
          </a:extLst>
        </xdr:cNvPr>
        <xdr:cNvSpPr txBox="1">
          <a:spLocks noChangeArrowheads="1"/>
        </xdr:cNvSpPr>
      </xdr:nvSpPr>
      <xdr:spPr bwMode="auto">
        <a:xfrm>
          <a:off x="450532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28</xdr:row>
      <xdr:rowOff>142875</xdr:rowOff>
    </xdr:from>
    <xdr:to>
      <xdr:col>6</xdr:col>
      <xdr:colOff>238125</xdr:colOff>
      <xdr:row>29</xdr:row>
      <xdr:rowOff>142875</xdr:rowOff>
    </xdr:to>
    <xdr:sp macro="" textlink="">
      <xdr:nvSpPr>
        <xdr:cNvPr id="2941" name="Text 17">
          <a:extLst>
            <a:ext uri="{FF2B5EF4-FFF2-40B4-BE49-F238E27FC236}">
              <a16:creationId xmlns:a16="http://schemas.microsoft.com/office/drawing/2014/main" id="{76966044-FCB6-4F14-B744-977BD5CF4B8E}"/>
            </a:ext>
          </a:extLst>
        </xdr:cNvPr>
        <xdr:cNvSpPr txBox="1">
          <a:spLocks noChangeArrowheads="1"/>
        </xdr:cNvSpPr>
      </xdr:nvSpPr>
      <xdr:spPr bwMode="auto">
        <a:xfrm>
          <a:off x="4505325" y="5810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42" name="Text 18">
          <a:extLst>
            <a:ext uri="{FF2B5EF4-FFF2-40B4-BE49-F238E27FC236}">
              <a16:creationId xmlns:a16="http://schemas.microsoft.com/office/drawing/2014/main" id="{0FBA2D02-CE2D-4B9F-9C8D-676D8570DF17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2943" name="Text 20">
          <a:extLst>
            <a:ext uri="{FF2B5EF4-FFF2-40B4-BE49-F238E27FC236}">
              <a16:creationId xmlns:a16="http://schemas.microsoft.com/office/drawing/2014/main" id="{EF8FBEEF-887A-4F1C-8252-29E8CBE8F035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1478" name="Text 21">
          <a:extLst>
            <a:ext uri="{FF2B5EF4-FFF2-40B4-BE49-F238E27FC236}">
              <a16:creationId xmlns:a16="http://schemas.microsoft.com/office/drawing/2014/main" id="{33E334DB-E704-4E6B-B485-3705063B4FC0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547" name="Text 22">
          <a:extLst>
            <a:ext uri="{FF2B5EF4-FFF2-40B4-BE49-F238E27FC236}">
              <a16:creationId xmlns:a16="http://schemas.microsoft.com/office/drawing/2014/main" id="{34F7E048-2758-47BE-8075-FEB5C3643204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1769" name="Text 23">
          <a:extLst>
            <a:ext uri="{FF2B5EF4-FFF2-40B4-BE49-F238E27FC236}">
              <a16:creationId xmlns:a16="http://schemas.microsoft.com/office/drawing/2014/main" id="{654F2E99-CF5C-4960-9E28-5922FE8EA7D5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70" name="Text 24">
          <a:extLst>
            <a:ext uri="{FF2B5EF4-FFF2-40B4-BE49-F238E27FC236}">
              <a16:creationId xmlns:a16="http://schemas.microsoft.com/office/drawing/2014/main" id="{3013346A-A285-44C9-A484-A21BB93CC896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1771" name="Text 25">
          <a:extLst>
            <a:ext uri="{FF2B5EF4-FFF2-40B4-BE49-F238E27FC236}">
              <a16:creationId xmlns:a16="http://schemas.microsoft.com/office/drawing/2014/main" id="{299488F2-D39A-4289-8274-2E500882370E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72" name="Text 26">
          <a:extLst>
            <a:ext uri="{FF2B5EF4-FFF2-40B4-BE49-F238E27FC236}">
              <a16:creationId xmlns:a16="http://schemas.microsoft.com/office/drawing/2014/main" id="{D25A02D8-2DEA-47AA-BDEF-E49D5F3F6B68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73" name="Text 27">
          <a:extLst>
            <a:ext uri="{FF2B5EF4-FFF2-40B4-BE49-F238E27FC236}">
              <a16:creationId xmlns:a16="http://schemas.microsoft.com/office/drawing/2014/main" id="{DEFB9213-E47F-4CE4-AE7C-53F5ADC2D08D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74" name="Text 28">
          <a:extLst>
            <a:ext uri="{FF2B5EF4-FFF2-40B4-BE49-F238E27FC236}">
              <a16:creationId xmlns:a16="http://schemas.microsoft.com/office/drawing/2014/main" id="{DCF3B85D-D561-4DEF-A9CF-1E4E67D66DF1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1775" name="Text 29">
          <a:extLst>
            <a:ext uri="{FF2B5EF4-FFF2-40B4-BE49-F238E27FC236}">
              <a16:creationId xmlns:a16="http://schemas.microsoft.com/office/drawing/2014/main" id="{C25A92B4-170D-4821-A913-39751FFE2B49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1776" name="Text 30">
          <a:extLst>
            <a:ext uri="{FF2B5EF4-FFF2-40B4-BE49-F238E27FC236}">
              <a16:creationId xmlns:a16="http://schemas.microsoft.com/office/drawing/2014/main" id="{01CD645B-3191-4B87-8D85-BD93E951904D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1777" name="Text 31">
          <a:extLst>
            <a:ext uri="{FF2B5EF4-FFF2-40B4-BE49-F238E27FC236}">
              <a16:creationId xmlns:a16="http://schemas.microsoft.com/office/drawing/2014/main" id="{36CA43A9-6787-415D-8928-7AB8BFCBE80E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78" name="Text 33">
          <a:extLst>
            <a:ext uri="{FF2B5EF4-FFF2-40B4-BE49-F238E27FC236}">
              <a16:creationId xmlns:a16="http://schemas.microsoft.com/office/drawing/2014/main" id="{0FACB658-7B86-4AF7-8DCA-688FC98CF743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28</xdr:row>
      <xdr:rowOff>161925</xdr:rowOff>
    </xdr:from>
    <xdr:to>
      <xdr:col>6</xdr:col>
      <xdr:colOff>257175</xdr:colOff>
      <xdr:row>29</xdr:row>
      <xdr:rowOff>161925</xdr:rowOff>
    </xdr:to>
    <xdr:sp macro="" textlink="">
      <xdr:nvSpPr>
        <xdr:cNvPr id="1779" name="Text 34">
          <a:extLst>
            <a:ext uri="{FF2B5EF4-FFF2-40B4-BE49-F238E27FC236}">
              <a16:creationId xmlns:a16="http://schemas.microsoft.com/office/drawing/2014/main" id="{5E6137CB-1D7C-41F0-BD45-C8C8AE246370}"/>
            </a:ext>
          </a:extLst>
        </xdr:cNvPr>
        <xdr:cNvSpPr txBox="1">
          <a:spLocks noChangeArrowheads="1"/>
        </xdr:cNvSpPr>
      </xdr:nvSpPr>
      <xdr:spPr bwMode="auto">
        <a:xfrm>
          <a:off x="4524375" y="58293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1780" name="Text 35">
          <a:extLst>
            <a:ext uri="{FF2B5EF4-FFF2-40B4-BE49-F238E27FC236}">
              <a16:creationId xmlns:a16="http://schemas.microsoft.com/office/drawing/2014/main" id="{E44C35E9-1688-45A9-B5F9-B82D8B3ABEDA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1781" name="Text 37">
          <a:extLst>
            <a:ext uri="{FF2B5EF4-FFF2-40B4-BE49-F238E27FC236}">
              <a16:creationId xmlns:a16="http://schemas.microsoft.com/office/drawing/2014/main" id="{9DC21F81-93B6-4391-82E9-D42E5456154C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1782" name="Text 38">
          <a:extLst>
            <a:ext uri="{FF2B5EF4-FFF2-40B4-BE49-F238E27FC236}">
              <a16:creationId xmlns:a16="http://schemas.microsoft.com/office/drawing/2014/main" id="{611D8CC1-1F63-4593-8B7C-09B8001F2F61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1783" name="Text 39">
          <a:extLst>
            <a:ext uri="{FF2B5EF4-FFF2-40B4-BE49-F238E27FC236}">
              <a16:creationId xmlns:a16="http://schemas.microsoft.com/office/drawing/2014/main" id="{4D526C49-B70B-41BF-9839-1D23B2ECCCD5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84" name="Text 40">
          <a:extLst>
            <a:ext uri="{FF2B5EF4-FFF2-40B4-BE49-F238E27FC236}">
              <a16:creationId xmlns:a16="http://schemas.microsoft.com/office/drawing/2014/main" id="{8E0C8D9A-9E46-40D2-8934-74DAD5AEE473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1785" name="Text 41">
          <a:extLst>
            <a:ext uri="{FF2B5EF4-FFF2-40B4-BE49-F238E27FC236}">
              <a16:creationId xmlns:a16="http://schemas.microsoft.com/office/drawing/2014/main" id="{226EFEE7-DB6C-403D-B1C4-389137D9D920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86" name="Text 42">
          <a:extLst>
            <a:ext uri="{FF2B5EF4-FFF2-40B4-BE49-F238E27FC236}">
              <a16:creationId xmlns:a16="http://schemas.microsoft.com/office/drawing/2014/main" id="{0C7E7946-7C9A-4C1C-B185-2EE622A6648C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1787" name="Text 43">
          <a:extLst>
            <a:ext uri="{FF2B5EF4-FFF2-40B4-BE49-F238E27FC236}">
              <a16:creationId xmlns:a16="http://schemas.microsoft.com/office/drawing/2014/main" id="{4BEB2E13-842C-4CEB-94A6-5AE49F229D3C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88" name="Text 44">
          <a:extLst>
            <a:ext uri="{FF2B5EF4-FFF2-40B4-BE49-F238E27FC236}">
              <a16:creationId xmlns:a16="http://schemas.microsoft.com/office/drawing/2014/main" id="{6F5BD0E5-5AA4-4ED7-AED2-D7F552A3E45A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89" name="Text 45">
          <a:extLst>
            <a:ext uri="{FF2B5EF4-FFF2-40B4-BE49-F238E27FC236}">
              <a16:creationId xmlns:a16="http://schemas.microsoft.com/office/drawing/2014/main" id="{12070130-1418-46F3-BDFC-C21A6B779427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90" name="Text 46">
          <a:extLst>
            <a:ext uri="{FF2B5EF4-FFF2-40B4-BE49-F238E27FC236}">
              <a16:creationId xmlns:a16="http://schemas.microsoft.com/office/drawing/2014/main" id="{40636599-A1C3-4EB5-BDF1-0121806F6DEC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1791" name="Text 47">
          <a:extLst>
            <a:ext uri="{FF2B5EF4-FFF2-40B4-BE49-F238E27FC236}">
              <a16:creationId xmlns:a16="http://schemas.microsoft.com/office/drawing/2014/main" id="{615DF283-E4E2-445D-A416-A22FA3F305F5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28</xdr:row>
      <xdr:rowOff>161925</xdr:rowOff>
    </xdr:from>
    <xdr:to>
      <xdr:col>6</xdr:col>
      <xdr:colOff>257175</xdr:colOff>
      <xdr:row>29</xdr:row>
      <xdr:rowOff>161925</xdr:rowOff>
    </xdr:to>
    <xdr:sp macro="" textlink="">
      <xdr:nvSpPr>
        <xdr:cNvPr id="2496" name="Text 48">
          <a:extLst>
            <a:ext uri="{FF2B5EF4-FFF2-40B4-BE49-F238E27FC236}">
              <a16:creationId xmlns:a16="http://schemas.microsoft.com/office/drawing/2014/main" id="{B130BEAB-2FC9-4D26-A324-DC966AF2C09D}"/>
            </a:ext>
          </a:extLst>
        </xdr:cNvPr>
        <xdr:cNvSpPr txBox="1">
          <a:spLocks noChangeArrowheads="1"/>
        </xdr:cNvSpPr>
      </xdr:nvSpPr>
      <xdr:spPr bwMode="auto">
        <a:xfrm>
          <a:off x="4524375" y="58293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497" name="Text 49">
          <a:extLst>
            <a:ext uri="{FF2B5EF4-FFF2-40B4-BE49-F238E27FC236}">
              <a16:creationId xmlns:a16="http://schemas.microsoft.com/office/drawing/2014/main" id="{4384A381-3F16-4D6F-89E3-FE8652F8BAA1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2498" name="Text 51">
          <a:extLst>
            <a:ext uri="{FF2B5EF4-FFF2-40B4-BE49-F238E27FC236}">
              <a16:creationId xmlns:a16="http://schemas.microsoft.com/office/drawing/2014/main" id="{81D6780A-5548-49F3-98C0-3E6293617E50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499" name="Text 52">
          <a:extLst>
            <a:ext uri="{FF2B5EF4-FFF2-40B4-BE49-F238E27FC236}">
              <a16:creationId xmlns:a16="http://schemas.microsoft.com/office/drawing/2014/main" id="{6EB858E3-FA44-4CC3-A029-11F278096203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500" name="Text 53">
          <a:extLst>
            <a:ext uri="{FF2B5EF4-FFF2-40B4-BE49-F238E27FC236}">
              <a16:creationId xmlns:a16="http://schemas.microsoft.com/office/drawing/2014/main" id="{368D4ABF-1A7E-4285-8897-C50501248711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501" name="Text 54">
          <a:extLst>
            <a:ext uri="{FF2B5EF4-FFF2-40B4-BE49-F238E27FC236}">
              <a16:creationId xmlns:a16="http://schemas.microsoft.com/office/drawing/2014/main" id="{398982A5-255D-4A2B-9E7D-CAB00BDC3B77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502" name="Text 55">
          <a:extLst>
            <a:ext uri="{FF2B5EF4-FFF2-40B4-BE49-F238E27FC236}">
              <a16:creationId xmlns:a16="http://schemas.microsoft.com/office/drawing/2014/main" id="{D5209340-A11E-44B6-974C-FD8D13C03CED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503" name="Text 56">
          <a:extLst>
            <a:ext uri="{FF2B5EF4-FFF2-40B4-BE49-F238E27FC236}">
              <a16:creationId xmlns:a16="http://schemas.microsoft.com/office/drawing/2014/main" id="{9B293101-ABA5-4C1A-9ADA-B211F81588BA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504" name="Text 57">
          <a:extLst>
            <a:ext uri="{FF2B5EF4-FFF2-40B4-BE49-F238E27FC236}">
              <a16:creationId xmlns:a16="http://schemas.microsoft.com/office/drawing/2014/main" id="{385A623F-5FE5-4CA0-A589-27FE399CD72A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505" name="Text 58">
          <a:extLst>
            <a:ext uri="{FF2B5EF4-FFF2-40B4-BE49-F238E27FC236}">
              <a16:creationId xmlns:a16="http://schemas.microsoft.com/office/drawing/2014/main" id="{14903749-8F6D-48E3-8492-6BEC4CFF92DF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506" name="Text 59">
          <a:extLst>
            <a:ext uri="{FF2B5EF4-FFF2-40B4-BE49-F238E27FC236}">
              <a16:creationId xmlns:a16="http://schemas.microsoft.com/office/drawing/2014/main" id="{CCB5C8B3-423A-4915-ADF3-443DDC01E986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2507" name="Text 60">
          <a:extLst>
            <a:ext uri="{FF2B5EF4-FFF2-40B4-BE49-F238E27FC236}">
              <a16:creationId xmlns:a16="http://schemas.microsoft.com/office/drawing/2014/main" id="{6049CB1E-34F3-4A51-BDD0-F4B162E2C4B6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944" name="Text 61">
          <a:extLst>
            <a:ext uri="{FF2B5EF4-FFF2-40B4-BE49-F238E27FC236}">
              <a16:creationId xmlns:a16="http://schemas.microsoft.com/office/drawing/2014/main" id="{C8598DDA-34DE-42F8-8B6F-E5137A4BA593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2945" name="Text 62">
          <a:extLst>
            <a:ext uri="{FF2B5EF4-FFF2-40B4-BE49-F238E27FC236}">
              <a16:creationId xmlns:a16="http://schemas.microsoft.com/office/drawing/2014/main" id="{341E6AFC-34B8-44DB-98CA-2C7E47445F1E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2946" name="Text 64">
          <a:extLst>
            <a:ext uri="{FF2B5EF4-FFF2-40B4-BE49-F238E27FC236}">
              <a16:creationId xmlns:a16="http://schemas.microsoft.com/office/drawing/2014/main" id="{931C5D9D-4B33-4762-8388-7D963B9E24C1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947" name="Text 65">
          <a:extLst>
            <a:ext uri="{FF2B5EF4-FFF2-40B4-BE49-F238E27FC236}">
              <a16:creationId xmlns:a16="http://schemas.microsoft.com/office/drawing/2014/main" id="{D59FA231-C46A-40DD-9207-4FFBF9069587}"/>
            </a:ext>
          </a:extLst>
        </xdr:cNvPr>
        <xdr:cNvSpPr txBox="1">
          <a:spLocks noChangeArrowheads="1"/>
        </xdr:cNvSpPr>
      </xdr:nvSpPr>
      <xdr:spPr bwMode="auto">
        <a:xfrm>
          <a:off x="450532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28</xdr:row>
      <xdr:rowOff>142875</xdr:rowOff>
    </xdr:from>
    <xdr:to>
      <xdr:col>6</xdr:col>
      <xdr:colOff>238125</xdr:colOff>
      <xdr:row>29</xdr:row>
      <xdr:rowOff>142875</xdr:rowOff>
    </xdr:to>
    <xdr:sp macro="" textlink="">
      <xdr:nvSpPr>
        <xdr:cNvPr id="2948" name="Text 66">
          <a:extLst>
            <a:ext uri="{FF2B5EF4-FFF2-40B4-BE49-F238E27FC236}">
              <a16:creationId xmlns:a16="http://schemas.microsoft.com/office/drawing/2014/main" id="{3824F935-16DE-4501-BA85-9F4B8102DD99}"/>
            </a:ext>
          </a:extLst>
        </xdr:cNvPr>
        <xdr:cNvSpPr txBox="1">
          <a:spLocks noChangeArrowheads="1"/>
        </xdr:cNvSpPr>
      </xdr:nvSpPr>
      <xdr:spPr bwMode="auto">
        <a:xfrm>
          <a:off x="4505325" y="5810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49" name="Text 67">
          <a:extLst>
            <a:ext uri="{FF2B5EF4-FFF2-40B4-BE49-F238E27FC236}">
              <a16:creationId xmlns:a16="http://schemas.microsoft.com/office/drawing/2014/main" id="{8CAD3BC0-5BE4-4362-8D37-77F1ABAF84C4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2950" name="Text 69">
          <a:extLst>
            <a:ext uri="{FF2B5EF4-FFF2-40B4-BE49-F238E27FC236}">
              <a16:creationId xmlns:a16="http://schemas.microsoft.com/office/drawing/2014/main" id="{75EB5E2D-10EC-4994-BEE4-4D8B2D4A137B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51" name="Text 70">
          <a:extLst>
            <a:ext uri="{FF2B5EF4-FFF2-40B4-BE49-F238E27FC236}">
              <a16:creationId xmlns:a16="http://schemas.microsoft.com/office/drawing/2014/main" id="{49B3C853-8730-43C9-9871-DE055F0EC01A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52" name="Text 71">
          <a:extLst>
            <a:ext uri="{FF2B5EF4-FFF2-40B4-BE49-F238E27FC236}">
              <a16:creationId xmlns:a16="http://schemas.microsoft.com/office/drawing/2014/main" id="{5FD1F102-D47F-427B-852C-75BB136147A7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53" name="Text 72">
          <a:extLst>
            <a:ext uri="{FF2B5EF4-FFF2-40B4-BE49-F238E27FC236}">
              <a16:creationId xmlns:a16="http://schemas.microsoft.com/office/drawing/2014/main" id="{C23FB0B4-6CDD-4966-B755-3E4AFF857DD9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54" name="Text 73">
          <a:extLst>
            <a:ext uri="{FF2B5EF4-FFF2-40B4-BE49-F238E27FC236}">
              <a16:creationId xmlns:a16="http://schemas.microsoft.com/office/drawing/2014/main" id="{0329A8D8-8AFD-4563-82E8-C303D3F65106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55" name="Text 74">
          <a:extLst>
            <a:ext uri="{FF2B5EF4-FFF2-40B4-BE49-F238E27FC236}">
              <a16:creationId xmlns:a16="http://schemas.microsoft.com/office/drawing/2014/main" id="{13831C01-B9FB-454A-B05D-DF0899867634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56" name="Text 75">
          <a:extLst>
            <a:ext uri="{FF2B5EF4-FFF2-40B4-BE49-F238E27FC236}">
              <a16:creationId xmlns:a16="http://schemas.microsoft.com/office/drawing/2014/main" id="{2E956A59-FF79-4CDF-842E-184013CC67B2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57" name="Text 76">
          <a:extLst>
            <a:ext uri="{FF2B5EF4-FFF2-40B4-BE49-F238E27FC236}">
              <a16:creationId xmlns:a16="http://schemas.microsoft.com/office/drawing/2014/main" id="{487D4501-3141-4E48-86FE-10F7BE875A62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58" name="Text 77">
          <a:extLst>
            <a:ext uri="{FF2B5EF4-FFF2-40B4-BE49-F238E27FC236}">
              <a16:creationId xmlns:a16="http://schemas.microsoft.com/office/drawing/2014/main" id="{57B0E0A0-7424-4267-86C4-B4AE5A6D9F2F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959" name="Text 78">
          <a:extLst>
            <a:ext uri="{FF2B5EF4-FFF2-40B4-BE49-F238E27FC236}">
              <a16:creationId xmlns:a16="http://schemas.microsoft.com/office/drawing/2014/main" id="{A9BF3E86-5A38-4CB6-AEAC-7E7E82FE61D4}"/>
            </a:ext>
          </a:extLst>
        </xdr:cNvPr>
        <xdr:cNvSpPr txBox="1">
          <a:spLocks noChangeArrowheads="1"/>
        </xdr:cNvSpPr>
      </xdr:nvSpPr>
      <xdr:spPr bwMode="auto">
        <a:xfrm>
          <a:off x="450532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28</xdr:row>
      <xdr:rowOff>142875</xdr:rowOff>
    </xdr:from>
    <xdr:to>
      <xdr:col>6</xdr:col>
      <xdr:colOff>238125</xdr:colOff>
      <xdr:row>29</xdr:row>
      <xdr:rowOff>142875</xdr:rowOff>
    </xdr:to>
    <xdr:sp macro="" textlink="">
      <xdr:nvSpPr>
        <xdr:cNvPr id="2960" name="Text 79">
          <a:extLst>
            <a:ext uri="{FF2B5EF4-FFF2-40B4-BE49-F238E27FC236}">
              <a16:creationId xmlns:a16="http://schemas.microsoft.com/office/drawing/2014/main" id="{3B164E0E-A789-4193-81E0-E42F61CEBF14}"/>
            </a:ext>
          </a:extLst>
        </xdr:cNvPr>
        <xdr:cNvSpPr txBox="1">
          <a:spLocks noChangeArrowheads="1"/>
        </xdr:cNvSpPr>
      </xdr:nvSpPr>
      <xdr:spPr bwMode="auto">
        <a:xfrm>
          <a:off x="4505325" y="5810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61" name="Text 80">
          <a:extLst>
            <a:ext uri="{FF2B5EF4-FFF2-40B4-BE49-F238E27FC236}">
              <a16:creationId xmlns:a16="http://schemas.microsoft.com/office/drawing/2014/main" id="{2966E579-5600-4166-9F72-D095062EE8EB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2962" name="Text 82">
          <a:extLst>
            <a:ext uri="{FF2B5EF4-FFF2-40B4-BE49-F238E27FC236}">
              <a16:creationId xmlns:a16="http://schemas.microsoft.com/office/drawing/2014/main" id="{182A9D4D-968A-4228-9AEA-05A2DF4B8B48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63" name="Text 83">
          <a:extLst>
            <a:ext uri="{FF2B5EF4-FFF2-40B4-BE49-F238E27FC236}">
              <a16:creationId xmlns:a16="http://schemas.microsoft.com/office/drawing/2014/main" id="{B446E4C5-C972-462D-BE87-ED63A2706249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64" name="Text 84">
          <a:extLst>
            <a:ext uri="{FF2B5EF4-FFF2-40B4-BE49-F238E27FC236}">
              <a16:creationId xmlns:a16="http://schemas.microsoft.com/office/drawing/2014/main" id="{186534D6-9869-40A5-AFFA-76310F278F8E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65" name="Text 85">
          <a:extLst>
            <a:ext uri="{FF2B5EF4-FFF2-40B4-BE49-F238E27FC236}">
              <a16:creationId xmlns:a16="http://schemas.microsoft.com/office/drawing/2014/main" id="{F58DF32F-9CBB-4B63-B876-51D13BA78181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66" name="Text 86">
          <a:extLst>
            <a:ext uri="{FF2B5EF4-FFF2-40B4-BE49-F238E27FC236}">
              <a16:creationId xmlns:a16="http://schemas.microsoft.com/office/drawing/2014/main" id="{7C74ED04-ADEC-4841-9625-82780DCE5C11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67" name="Text 87">
          <a:extLst>
            <a:ext uri="{FF2B5EF4-FFF2-40B4-BE49-F238E27FC236}">
              <a16:creationId xmlns:a16="http://schemas.microsoft.com/office/drawing/2014/main" id="{C3251017-1FC8-495B-8017-06E5537CC59A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68" name="Text 88">
          <a:extLst>
            <a:ext uri="{FF2B5EF4-FFF2-40B4-BE49-F238E27FC236}">
              <a16:creationId xmlns:a16="http://schemas.microsoft.com/office/drawing/2014/main" id="{DA601569-B0D5-498F-8D4C-891348709A54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69" name="Text 89">
          <a:extLst>
            <a:ext uri="{FF2B5EF4-FFF2-40B4-BE49-F238E27FC236}">
              <a16:creationId xmlns:a16="http://schemas.microsoft.com/office/drawing/2014/main" id="{31F7295B-80F4-40D3-A88B-95F0E252D2E7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70" name="Text 90">
          <a:extLst>
            <a:ext uri="{FF2B5EF4-FFF2-40B4-BE49-F238E27FC236}">
              <a16:creationId xmlns:a16="http://schemas.microsoft.com/office/drawing/2014/main" id="{7DF35B13-70D2-490F-9B54-ADE2D4A7585B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2971" name="Text 91">
          <a:extLst>
            <a:ext uri="{FF2B5EF4-FFF2-40B4-BE49-F238E27FC236}">
              <a16:creationId xmlns:a16="http://schemas.microsoft.com/office/drawing/2014/main" id="{DA660FF1-08DE-4483-B12C-D36FEA266E1D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972" name="Text 92">
          <a:extLst>
            <a:ext uri="{FF2B5EF4-FFF2-40B4-BE49-F238E27FC236}">
              <a16:creationId xmlns:a16="http://schemas.microsoft.com/office/drawing/2014/main" id="{71D896F0-D300-4ABF-9798-89DE275ABDC0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2973" name="Text 93">
          <a:extLst>
            <a:ext uri="{FF2B5EF4-FFF2-40B4-BE49-F238E27FC236}">
              <a16:creationId xmlns:a16="http://schemas.microsoft.com/office/drawing/2014/main" id="{52A69454-C9C7-48B5-840B-4B45EBC272A4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74" name="Text 95">
          <a:extLst>
            <a:ext uri="{FF2B5EF4-FFF2-40B4-BE49-F238E27FC236}">
              <a16:creationId xmlns:a16="http://schemas.microsoft.com/office/drawing/2014/main" id="{2A9A3491-E1F7-4CA5-A454-CBC50013DF14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28</xdr:row>
      <xdr:rowOff>161925</xdr:rowOff>
    </xdr:from>
    <xdr:to>
      <xdr:col>6</xdr:col>
      <xdr:colOff>257175</xdr:colOff>
      <xdr:row>29</xdr:row>
      <xdr:rowOff>161925</xdr:rowOff>
    </xdr:to>
    <xdr:sp macro="" textlink="">
      <xdr:nvSpPr>
        <xdr:cNvPr id="2975" name="Text 96">
          <a:extLst>
            <a:ext uri="{FF2B5EF4-FFF2-40B4-BE49-F238E27FC236}">
              <a16:creationId xmlns:a16="http://schemas.microsoft.com/office/drawing/2014/main" id="{EAFA97C0-50FD-4654-8639-6C0ADBC27D68}"/>
            </a:ext>
          </a:extLst>
        </xdr:cNvPr>
        <xdr:cNvSpPr txBox="1">
          <a:spLocks noChangeArrowheads="1"/>
        </xdr:cNvSpPr>
      </xdr:nvSpPr>
      <xdr:spPr bwMode="auto">
        <a:xfrm>
          <a:off x="4524375" y="58293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76" name="Text 97">
          <a:extLst>
            <a:ext uri="{FF2B5EF4-FFF2-40B4-BE49-F238E27FC236}">
              <a16:creationId xmlns:a16="http://schemas.microsoft.com/office/drawing/2014/main" id="{1565EAD1-68A9-4A90-9DCD-83F2063D4C9F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2977" name="Text 99">
          <a:extLst>
            <a:ext uri="{FF2B5EF4-FFF2-40B4-BE49-F238E27FC236}">
              <a16:creationId xmlns:a16="http://schemas.microsoft.com/office/drawing/2014/main" id="{8E9EA244-35A0-435B-89B4-8D814C582E30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78" name="Text 100">
          <a:extLst>
            <a:ext uri="{FF2B5EF4-FFF2-40B4-BE49-F238E27FC236}">
              <a16:creationId xmlns:a16="http://schemas.microsoft.com/office/drawing/2014/main" id="{BA672287-9763-48C7-B6EC-836455B2E7F1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247650</xdr:rowOff>
    </xdr:to>
    <xdr:sp macro="" textlink="">
      <xdr:nvSpPr>
        <xdr:cNvPr id="2979" name="Text 101">
          <a:extLst>
            <a:ext uri="{FF2B5EF4-FFF2-40B4-BE49-F238E27FC236}">
              <a16:creationId xmlns:a16="http://schemas.microsoft.com/office/drawing/2014/main" id="{C589B19E-997F-4D35-84CD-4522CB759C2E}"/>
            </a:ext>
          </a:extLst>
        </xdr:cNvPr>
        <xdr:cNvSpPr txBox="1">
          <a:spLocks noChangeArrowheads="1"/>
        </xdr:cNvSpPr>
      </xdr:nvSpPr>
      <xdr:spPr bwMode="auto">
        <a:xfrm>
          <a:off x="441960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80" name="Text 102">
          <a:extLst>
            <a:ext uri="{FF2B5EF4-FFF2-40B4-BE49-F238E27FC236}">
              <a16:creationId xmlns:a16="http://schemas.microsoft.com/office/drawing/2014/main" id="{CD871048-4FF6-4CE5-A200-145D7DFC06E1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81" name="Text 103">
          <a:extLst>
            <a:ext uri="{FF2B5EF4-FFF2-40B4-BE49-F238E27FC236}">
              <a16:creationId xmlns:a16="http://schemas.microsoft.com/office/drawing/2014/main" id="{780567E9-7960-43B3-8897-356D1F0CAB97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82" name="Text 104">
          <a:extLst>
            <a:ext uri="{FF2B5EF4-FFF2-40B4-BE49-F238E27FC236}">
              <a16:creationId xmlns:a16="http://schemas.microsoft.com/office/drawing/2014/main" id="{DD4C0018-FC07-4872-B12F-DACD2AE2D011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83" name="Text 105">
          <a:extLst>
            <a:ext uri="{FF2B5EF4-FFF2-40B4-BE49-F238E27FC236}">
              <a16:creationId xmlns:a16="http://schemas.microsoft.com/office/drawing/2014/main" id="{B1671B83-7997-4227-9217-4934DEAB8FA8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84" name="Text 106">
          <a:extLst>
            <a:ext uri="{FF2B5EF4-FFF2-40B4-BE49-F238E27FC236}">
              <a16:creationId xmlns:a16="http://schemas.microsoft.com/office/drawing/2014/main" id="{00CA2AB4-847B-4D3A-A50D-641F9FDDA72C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85" name="Text 107">
          <a:extLst>
            <a:ext uri="{FF2B5EF4-FFF2-40B4-BE49-F238E27FC236}">
              <a16:creationId xmlns:a16="http://schemas.microsoft.com/office/drawing/2014/main" id="{E1C135A1-5D34-4C44-9C1B-B351FC00C9DC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86" name="Text 108">
          <a:extLst>
            <a:ext uri="{FF2B5EF4-FFF2-40B4-BE49-F238E27FC236}">
              <a16:creationId xmlns:a16="http://schemas.microsoft.com/office/drawing/2014/main" id="{1FFCB2E8-FC5E-4649-B7F1-D5137A1391C5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87" name="Text 109">
          <a:extLst>
            <a:ext uri="{FF2B5EF4-FFF2-40B4-BE49-F238E27FC236}">
              <a16:creationId xmlns:a16="http://schemas.microsoft.com/office/drawing/2014/main" id="{339516D3-2A06-4190-9BC6-C99047075215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28</xdr:row>
      <xdr:rowOff>161925</xdr:rowOff>
    </xdr:from>
    <xdr:to>
      <xdr:col>6</xdr:col>
      <xdr:colOff>257175</xdr:colOff>
      <xdr:row>29</xdr:row>
      <xdr:rowOff>161925</xdr:rowOff>
    </xdr:to>
    <xdr:sp macro="" textlink="">
      <xdr:nvSpPr>
        <xdr:cNvPr id="2988" name="Text 110">
          <a:extLst>
            <a:ext uri="{FF2B5EF4-FFF2-40B4-BE49-F238E27FC236}">
              <a16:creationId xmlns:a16="http://schemas.microsoft.com/office/drawing/2014/main" id="{3946A469-C2A6-4CB1-9915-22DFD0E98145}"/>
            </a:ext>
          </a:extLst>
        </xdr:cNvPr>
        <xdr:cNvSpPr txBox="1">
          <a:spLocks noChangeArrowheads="1"/>
        </xdr:cNvSpPr>
      </xdr:nvSpPr>
      <xdr:spPr bwMode="auto">
        <a:xfrm>
          <a:off x="4524375" y="58293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89" name="Text 111">
          <a:extLst>
            <a:ext uri="{FF2B5EF4-FFF2-40B4-BE49-F238E27FC236}">
              <a16:creationId xmlns:a16="http://schemas.microsoft.com/office/drawing/2014/main" id="{208086D6-CDEF-4CAC-B45C-DE8BF92368EA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2990" name="Text 113">
          <a:extLst>
            <a:ext uri="{FF2B5EF4-FFF2-40B4-BE49-F238E27FC236}">
              <a16:creationId xmlns:a16="http://schemas.microsoft.com/office/drawing/2014/main" id="{9DA0B19F-C5F2-46EB-8DF3-7C22226A9383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91" name="Text 114">
          <a:extLst>
            <a:ext uri="{FF2B5EF4-FFF2-40B4-BE49-F238E27FC236}">
              <a16:creationId xmlns:a16="http://schemas.microsoft.com/office/drawing/2014/main" id="{BC31FC31-5AA0-418D-938E-DF269299A12A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92" name="Text 115">
          <a:extLst>
            <a:ext uri="{FF2B5EF4-FFF2-40B4-BE49-F238E27FC236}">
              <a16:creationId xmlns:a16="http://schemas.microsoft.com/office/drawing/2014/main" id="{CE9AD334-9A78-44EC-B0C5-C101FA484E3A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93" name="Text 116">
          <a:extLst>
            <a:ext uri="{FF2B5EF4-FFF2-40B4-BE49-F238E27FC236}">
              <a16:creationId xmlns:a16="http://schemas.microsoft.com/office/drawing/2014/main" id="{7593E5A4-E033-4304-AEA4-3A8DD2F5FA09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94" name="Text 117">
          <a:extLst>
            <a:ext uri="{FF2B5EF4-FFF2-40B4-BE49-F238E27FC236}">
              <a16:creationId xmlns:a16="http://schemas.microsoft.com/office/drawing/2014/main" id="{5B448B9C-48DA-468B-8676-5C603FB0F199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2995" name="Text 118">
          <a:extLst>
            <a:ext uri="{FF2B5EF4-FFF2-40B4-BE49-F238E27FC236}">
              <a16:creationId xmlns:a16="http://schemas.microsoft.com/office/drawing/2014/main" id="{42182015-C054-492C-9146-0F302F298EEA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96" name="Text 119">
          <a:extLst>
            <a:ext uri="{FF2B5EF4-FFF2-40B4-BE49-F238E27FC236}">
              <a16:creationId xmlns:a16="http://schemas.microsoft.com/office/drawing/2014/main" id="{7233A10B-1FD6-4C99-A644-3C67D9AD3B8C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97" name="Text 120">
          <a:extLst>
            <a:ext uri="{FF2B5EF4-FFF2-40B4-BE49-F238E27FC236}">
              <a16:creationId xmlns:a16="http://schemas.microsoft.com/office/drawing/2014/main" id="{7DBB624A-6286-4538-8A55-D8D0597DC11F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2998" name="Text 121">
          <a:extLst>
            <a:ext uri="{FF2B5EF4-FFF2-40B4-BE49-F238E27FC236}">
              <a16:creationId xmlns:a16="http://schemas.microsoft.com/office/drawing/2014/main" id="{3FDA822A-3FEC-4BAF-8BE4-C3F9065A02BC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2999" name="Text 122">
          <a:extLst>
            <a:ext uri="{FF2B5EF4-FFF2-40B4-BE49-F238E27FC236}">
              <a16:creationId xmlns:a16="http://schemas.microsoft.com/office/drawing/2014/main" id="{539C218B-4AEA-40DF-90B9-10B67C812BB0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00" name="Text 123">
          <a:extLst>
            <a:ext uri="{FF2B5EF4-FFF2-40B4-BE49-F238E27FC236}">
              <a16:creationId xmlns:a16="http://schemas.microsoft.com/office/drawing/2014/main" id="{69045B8F-7F67-4080-873A-1176490CF0DB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001" name="Text 124">
          <a:extLst>
            <a:ext uri="{FF2B5EF4-FFF2-40B4-BE49-F238E27FC236}">
              <a16:creationId xmlns:a16="http://schemas.microsoft.com/office/drawing/2014/main" id="{3639EB6E-2766-4C3E-8444-004C0B6CE527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002" name="Text 126">
          <a:extLst>
            <a:ext uri="{FF2B5EF4-FFF2-40B4-BE49-F238E27FC236}">
              <a16:creationId xmlns:a16="http://schemas.microsoft.com/office/drawing/2014/main" id="{27795CC5-59E3-48A1-A0AC-FB12D18BED59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003" name="Text 127">
          <a:extLst>
            <a:ext uri="{FF2B5EF4-FFF2-40B4-BE49-F238E27FC236}">
              <a16:creationId xmlns:a16="http://schemas.microsoft.com/office/drawing/2014/main" id="{A856172C-E521-43FF-BB54-B99CF22A82F6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004" name="Text 128">
          <a:extLst>
            <a:ext uri="{FF2B5EF4-FFF2-40B4-BE49-F238E27FC236}">
              <a16:creationId xmlns:a16="http://schemas.microsoft.com/office/drawing/2014/main" id="{31F210EF-08DF-4B93-8B7F-F345EE3D2827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05" name="Text 129">
          <a:extLst>
            <a:ext uri="{FF2B5EF4-FFF2-40B4-BE49-F238E27FC236}">
              <a16:creationId xmlns:a16="http://schemas.microsoft.com/office/drawing/2014/main" id="{B04CD562-D669-4AE1-ACC7-92A677D9E89A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3006" name="Text 130">
          <a:extLst>
            <a:ext uri="{FF2B5EF4-FFF2-40B4-BE49-F238E27FC236}">
              <a16:creationId xmlns:a16="http://schemas.microsoft.com/office/drawing/2014/main" id="{95A0B9CF-5A93-4208-BBAE-55CD65FCACFE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07" name="Text 131">
          <a:extLst>
            <a:ext uri="{FF2B5EF4-FFF2-40B4-BE49-F238E27FC236}">
              <a16:creationId xmlns:a16="http://schemas.microsoft.com/office/drawing/2014/main" id="{36469FF5-FD8B-40D2-9D5E-4A1827433E2F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008" name="Text 132">
          <a:extLst>
            <a:ext uri="{FF2B5EF4-FFF2-40B4-BE49-F238E27FC236}">
              <a16:creationId xmlns:a16="http://schemas.microsoft.com/office/drawing/2014/main" id="{4A614B5B-3766-49C0-8F99-D872514C218D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09" name="Text 133">
          <a:extLst>
            <a:ext uri="{FF2B5EF4-FFF2-40B4-BE49-F238E27FC236}">
              <a16:creationId xmlns:a16="http://schemas.microsoft.com/office/drawing/2014/main" id="{D13B48D3-EA22-4A98-BC49-A1C80C9D0031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010" name="Text 134">
          <a:extLst>
            <a:ext uri="{FF2B5EF4-FFF2-40B4-BE49-F238E27FC236}">
              <a16:creationId xmlns:a16="http://schemas.microsoft.com/office/drawing/2014/main" id="{81202B90-9A1D-49A1-A798-DD1AD00CCFCC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11" name="Text 135">
          <a:extLst>
            <a:ext uri="{FF2B5EF4-FFF2-40B4-BE49-F238E27FC236}">
              <a16:creationId xmlns:a16="http://schemas.microsoft.com/office/drawing/2014/main" id="{4F5F4C96-7AD0-4028-AC02-FDD3E8AA52A3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12" name="Text 136">
          <a:extLst>
            <a:ext uri="{FF2B5EF4-FFF2-40B4-BE49-F238E27FC236}">
              <a16:creationId xmlns:a16="http://schemas.microsoft.com/office/drawing/2014/main" id="{F7847B56-A858-4C6B-B455-C0CE4CBFA932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13" name="Text 137">
          <a:extLst>
            <a:ext uri="{FF2B5EF4-FFF2-40B4-BE49-F238E27FC236}">
              <a16:creationId xmlns:a16="http://schemas.microsoft.com/office/drawing/2014/main" id="{C045ED29-8817-4407-93A5-3577E9CF8D57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14" name="Text 138">
          <a:extLst>
            <a:ext uri="{FF2B5EF4-FFF2-40B4-BE49-F238E27FC236}">
              <a16:creationId xmlns:a16="http://schemas.microsoft.com/office/drawing/2014/main" id="{A3516A0A-BAA1-412D-A9B1-3DDAF9A6358A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15" name="Text 139">
          <a:extLst>
            <a:ext uri="{FF2B5EF4-FFF2-40B4-BE49-F238E27FC236}">
              <a16:creationId xmlns:a16="http://schemas.microsoft.com/office/drawing/2014/main" id="{A79E65C7-9404-4E1D-AB0D-8BC2D8C90800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16" name="Text 140">
          <a:extLst>
            <a:ext uri="{FF2B5EF4-FFF2-40B4-BE49-F238E27FC236}">
              <a16:creationId xmlns:a16="http://schemas.microsoft.com/office/drawing/2014/main" id="{857982EA-E49D-49D7-9608-6AE5E878ECA0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17" name="Text 141">
          <a:extLst>
            <a:ext uri="{FF2B5EF4-FFF2-40B4-BE49-F238E27FC236}">
              <a16:creationId xmlns:a16="http://schemas.microsoft.com/office/drawing/2014/main" id="{2D719DA2-3AC8-4E3D-8E4D-8492048B20E8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18" name="Text 142">
          <a:extLst>
            <a:ext uri="{FF2B5EF4-FFF2-40B4-BE49-F238E27FC236}">
              <a16:creationId xmlns:a16="http://schemas.microsoft.com/office/drawing/2014/main" id="{D86CD9DA-A803-4B23-80FF-51CC50416975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29</xdr:row>
      <xdr:rowOff>161925</xdr:rowOff>
    </xdr:from>
    <xdr:to>
      <xdr:col>6</xdr:col>
      <xdr:colOff>257175</xdr:colOff>
      <xdr:row>30</xdr:row>
      <xdr:rowOff>161925</xdr:rowOff>
    </xdr:to>
    <xdr:sp macro="" textlink="">
      <xdr:nvSpPr>
        <xdr:cNvPr id="3019" name="Text 143">
          <a:extLst>
            <a:ext uri="{FF2B5EF4-FFF2-40B4-BE49-F238E27FC236}">
              <a16:creationId xmlns:a16="http://schemas.microsoft.com/office/drawing/2014/main" id="{97ADDBA7-266F-4439-B35E-8234E17EE27E}"/>
            </a:ext>
          </a:extLst>
        </xdr:cNvPr>
        <xdr:cNvSpPr txBox="1">
          <a:spLocks noChangeArrowheads="1"/>
        </xdr:cNvSpPr>
      </xdr:nvSpPr>
      <xdr:spPr bwMode="auto">
        <a:xfrm>
          <a:off x="4524375" y="6029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20" name="Text 144">
          <a:extLst>
            <a:ext uri="{FF2B5EF4-FFF2-40B4-BE49-F238E27FC236}">
              <a16:creationId xmlns:a16="http://schemas.microsoft.com/office/drawing/2014/main" id="{F3060433-FAAF-4044-84AB-94885C8D5AA2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021" name="Text 145">
          <a:extLst>
            <a:ext uri="{FF2B5EF4-FFF2-40B4-BE49-F238E27FC236}">
              <a16:creationId xmlns:a16="http://schemas.microsoft.com/office/drawing/2014/main" id="{C454223D-C2F1-412D-8DF0-E5E63FDF30E0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22" name="Text 146">
          <a:extLst>
            <a:ext uri="{FF2B5EF4-FFF2-40B4-BE49-F238E27FC236}">
              <a16:creationId xmlns:a16="http://schemas.microsoft.com/office/drawing/2014/main" id="{40D677CF-29BB-4627-A6FD-3C181BF29B58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23" name="Text 147">
          <a:extLst>
            <a:ext uri="{FF2B5EF4-FFF2-40B4-BE49-F238E27FC236}">
              <a16:creationId xmlns:a16="http://schemas.microsoft.com/office/drawing/2014/main" id="{6EA69EA6-2C14-4D47-883E-9F2B8C270553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24" name="Text 148">
          <a:extLst>
            <a:ext uri="{FF2B5EF4-FFF2-40B4-BE49-F238E27FC236}">
              <a16:creationId xmlns:a16="http://schemas.microsoft.com/office/drawing/2014/main" id="{329FD457-F42A-4E57-BA34-0D2FA1A6F11D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25" name="Text 149">
          <a:extLst>
            <a:ext uri="{FF2B5EF4-FFF2-40B4-BE49-F238E27FC236}">
              <a16:creationId xmlns:a16="http://schemas.microsoft.com/office/drawing/2014/main" id="{2E4D42C8-08D5-4742-9266-F80609E9BC2D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26" name="Text 150">
          <a:extLst>
            <a:ext uri="{FF2B5EF4-FFF2-40B4-BE49-F238E27FC236}">
              <a16:creationId xmlns:a16="http://schemas.microsoft.com/office/drawing/2014/main" id="{A30D1452-61A6-425D-BE7A-2F80C1073E48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27" name="Text 151">
          <a:extLst>
            <a:ext uri="{FF2B5EF4-FFF2-40B4-BE49-F238E27FC236}">
              <a16:creationId xmlns:a16="http://schemas.microsoft.com/office/drawing/2014/main" id="{5184D483-0027-43C9-9C45-044ACC2A55E8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28" name="Text 152">
          <a:extLst>
            <a:ext uri="{FF2B5EF4-FFF2-40B4-BE49-F238E27FC236}">
              <a16:creationId xmlns:a16="http://schemas.microsoft.com/office/drawing/2014/main" id="{86C13CFB-A84A-4E7D-93C0-960854CCD0A4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152400</xdr:colOff>
      <xdr:row>30</xdr:row>
      <xdr:rowOff>161925</xdr:rowOff>
    </xdr:from>
    <xdr:to>
      <xdr:col>6</xdr:col>
      <xdr:colOff>257175</xdr:colOff>
      <xdr:row>31</xdr:row>
      <xdr:rowOff>142875</xdr:rowOff>
    </xdr:to>
    <xdr:sp macro="" textlink="">
      <xdr:nvSpPr>
        <xdr:cNvPr id="3029" name="Text 153">
          <a:extLst>
            <a:ext uri="{FF2B5EF4-FFF2-40B4-BE49-F238E27FC236}">
              <a16:creationId xmlns:a16="http://schemas.microsoft.com/office/drawing/2014/main" id="{D7414C8B-36C0-48A5-8C6A-A2549DC8865C}"/>
            </a:ext>
          </a:extLst>
        </xdr:cNvPr>
        <xdr:cNvSpPr txBox="1">
          <a:spLocks noChangeArrowheads="1"/>
        </xdr:cNvSpPr>
      </xdr:nvSpPr>
      <xdr:spPr bwMode="auto">
        <a:xfrm>
          <a:off x="4524375" y="62293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38100</xdr:rowOff>
    </xdr:to>
    <xdr:sp macro="" textlink="">
      <xdr:nvSpPr>
        <xdr:cNvPr id="3030" name="Text 154">
          <a:extLst>
            <a:ext uri="{FF2B5EF4-FFF2-40B4-BE49-F238E27FC236}">
              <a16:creationId xmlns:a16="http://schemas.microsoft.com/office/drawing/2014/main" id="{7F90C116-70DB-4BEB-BBA4-B4A3FB6FF420}"/>
            </a:ext>
          </a:extLst>
        </xdr:cNvPr>
        <xdr:cNvSpPr txBox="1">
          <a:spLocks noChangeArrowheads="1"/>
        </xdr:cNvSpPr>
      </xdr:nvSpPr>
      <xdr:spPr bwMode="auto">
        <a:xfrm>
          <a:off x="4419600" y="47148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3031" name="Text 155">
          <a:extLst>
            <a:ext uri="{FF2B5EF4-FFF2-40B4-BE49-F238E27FC236}">
              <a16:creationId xmlns:a16="http://schemas.microsoft.com/office/drawing/2014/main" id="{E7306679-3651-4CB7-9730-580AA66B6733}"/>
            </a:ext>
          </a:extLst>
        </xdr:cNvPr>
        <xdr:cNvSpPr txBox="1">
          <a:spLocks noChangeArrowheads="1"/>
        </xdr:cNvSpPr>
      </xdr:nvSpPr>
      <xdr:spPr bwMode="auto">
        <a:xfrm>
          <a:off x="441960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38100</xdr:rowOff>
    </xdr:to>
    <xdr:sp macro="" textlink="">
      <xdr:nvSpPr>
        <xdr:cNvPr id="3032" name="Text 156">
          <a:extLst>
            <a:ext uri="{FF2B5EF4-FFF2-40B4-BE49-F238E27FC236}">
              <a16:creationId xmlns:a16="http://schemas.microsoft.com/office/drawing/2014/main" id="{ED30D0C3-69FF-43C0-906A-5D25F16BD720}"/>
            </a:ext>
          </a:extLst>
        </xdr:cNvPr>
        <xdr:cNvSpPr txBox="1">
          <a:spLocks noChangeArrowheads="1"/>
        </xdr:cNvSpPr>
      </xdr:nvSpPr>
      <xdr:spPr bwMode="auto">
        <a:xfrm>
          <a:off x="4419600" y="47148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033" name="Text 157">
          <a:extLst>
            <a:ext uri="{FF2B5EF4-FFF2-40B4-BE49-F238E27FC236}">
              <a16:creationId xmlns:a16="http://schemas.microsoft.com/office/drawing/2014/main" id="{61E569B4-8EA1-4A81-90CC-F47E0AE0C531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034" name="Text 159">
          <a:extLst>
            <a:ext uri="{FF2B5EF4-FFF2-40B4-BE49-F238E27FC236}">
              <a16:creationId xmlns:a16="http://schemas.microsoft.com/office/drawing/2014/main" id="{FD7091B8-965B-4583-B3C0-68F548C45FBC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035" name="Text 161">
          <a:extLst>
            <a:ext uri="{FF2B5EF4-FFF2-40B4-BE49-F238E27FC236}">
              <a16:creationId xmlns:a16="http://schemas.microsoft.com/office/drawing/2014/main" id="{45108742-8F4B-4E68-8FB0-A47684238747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3036" name="Text 162">
          <a:extLst>
            <a:ext uri="{FF2B5EF4-FFF2-40B4-BE49-F238E27FC236}">
              <a16:creationId xmlns:a16="http://schemas.microsoft.com/office/drawing/2014/main" id="{96C725DC-0B0C-4745-B8EF-E17BF38D9D73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037" name="Text 163">
          <a:extLst>
            <a:ext uri="{FF2B5EF4-FFF2-40B4-BE49-F238E27FC236}">
              <a16:creationId xmlns:a16="http://schemas.microsoft.com/office/drawing/2014/main" id="{A213E0BB-D579-4A97-8D88-7E84F46F08CF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038" name="Text 164">
          <a:extLst>
            <a:ext uri="{FF2B5EF4-FFF2-40B4-BE49-F238E27FC236}">
              <a16:creationId xmlns:a16="http://schemas.microsoft.com/office/drawing/2014/main" id="{EB5C78B4-2CFA-465D-B748-F5ED622EBE1A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3039" name="Text 165">
          <a:extLst>
            <a:ext uri="{FF2B5EF4-FFF2-40B4-BE49-F238E27FC236}">
              <a16:creationId xmlns:a16="http://schemas.microsoft.com/office/drawing/2014/main" id="{DEEE4E20-B6E1-4C41-AB6E-7775C40450FC}"/>
            </a:ext>
          </a:extLst>
        </xdr:cNvPr>
        <xdr:cNvSpPr txBox="1">
          <a:spLocks noChangeArrowheads="1"/>
        </xdr:cNvSpPr>
      </xdr:nvSpPr>
      <xdr:spPr bwMode="auto">
        <a:xfrm>
          <a:off x="441960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3040" name="Text 166">
          <a:extLst>
            <a:ext uri="{FF2B5EF4-FFF2-40B4-BE49-F238E27FC236}">
              <a16:creationId xmlns:a16="http://schemas.microsoft.com/office/drawing/2014/main" id="{602C8B74-C7CF-4B50-B6CB-E6BB197F7613}"/>
            </a:ext>
          </a:extLst>
        </xdr:cNvPr>
        <xdr:cNvSpPr txBox="1">
          <a:spLocks noChangeArrowheads="1"/>
        </xdr:cNvSpPr>
      </xdr:nvSpPr>
      <xdr:spPr bwMode="auto">
        <a:xfrm>
          <a:off x="441960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3041" name="Text 167">
          <a:extLst>
            <a:ext uri="{FF2B5EF4-FFF2-40B4-BE49-F238E27FC236}">
              <a16:creationId xmlns:a16="http://schemas.microsoft.com/office/drawing/2014/main" id="{715B2C12-9B13-4CF1-B68C-2376A58A628A}"/>
            </a:ext>
          </a:extLst>
        </xdr:cNvPr>
        <xdr:cNvSpPr txBox="1">
          <a:spLocks noChangeArrowheads="1"/>
        </xdr:cNvSpPr>
      </xdr:nvSpPr>
      <xdr:spPr bwMode="auto">
        <a:xfrm>
          <a:off x="441960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3042" name="Text 168">
          <a:extLst>
            <a:ext uri="{FF2B5EF4-FFF2-40B4-BE49-F238E27FC236}">
              <a16:creationId xmlns:a16="http://schemas.microsoft.com/office/drawing/2014/main" id="{75A8539D-88A5-46D5-A680-3CEA8923F723}"/>
            </a:ext>
          </a:extLst>
        </xdr:cNvPr>
        <xdr:cNvSpPr txBox="1">
          <a:spLocks noChangeArrowheads="1"/>
        </xdr:cNvSpPr>
      </xdr:nvSpPr>
      <xdr:spPr bwMode="auto">
        <a:xfrm>
          <a:off x="441960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043" name="Text 169">
          <a:extLst>
            <a:ext uri="{FF2B5EF4-FFF2-40B4-BE49-F238E27FC236}">
              <a16:creationId xmlns:a16="http://schemas.microsoft.com/office/drawing/2014/main" id="{4827888C-68E5-42C5-B082-C236C8C9B8D5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044" name="Text 170">
          <a:extLst>
            <a:ext uri="{FF2B5EF4-FFF2-40B4-BE49-F238E27FC236}">
              <a16:creationId xmlns:a16="http://schemas.microsoft.com/office/drawing/2014/main" id="{B486AEDA-A125-4CEB-8C70-B61A9F51BC9E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38100</xdr:rowOff>
    </xdr:to>
    <xdr:sp macro="" textlink="">
      <xdr:nvSpPr>
        <xdr:cNvPr id="3045" name="Text 171">
          <a:extLst>
            <a:ext uri="{FF2B5EF4-FFF2-40B4-BE49-F238E27FC236}">
              <a16:creationId xmlns:a16="http://schemas.microsoft.com/office/drawing/2014/main" id="{DE087B15-B157-443F-B12C-BDAD5CAF25CB}"/>
            </a:ext>
          </a:extLst>
        </xdr:cNvPr>
        <xdr:cNvSpPr txBox="1">
          <a:spLocks noChangeArrowheads="1"/>
        </xdr:cNvSpPr>
      </xdr:nvSpPr>
      <xdr:spPr bwMode="auto">
        <a:xfrm>
          <a:off x="4419600" y="47148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38100</xdr:rowOff>
    </xdr:to>
    <xdr:sp macro="" textlink="">
      <xdr:nvSpPr>
        <xdr:cNvPr id="3046" name="Text 172">
          <a:extLst>
            <a:ext uri="{FF2B5EF4-FFF2-40B4-BE49-F238E27FC236}">
              <a16:creationId xmlns:a16="http://schemas.microsoft.com/office/drawing/2014/main" id="{B1B7AF00-8B82-4B0E-B782-FC25640892FC}"/>
            </a:ext>
          </a:extLst>
        </xdr:cNvPr>
        <xdr:cNvSpPr txBox="1">
          <a:spLocks noChangeArrowheads="1"/>
        </xdr:cNvSpPr>
      </xdr:nvSpPr>
      <xdr:spPr bwMode="auto">
        <a:xfrm>
          <a:off x="4419600" y="47148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152400</xdr:colOff>
      <xdr:row>25</xdr:row>
      <xdr:rowOff>38100</xdr:rowOff>
    </xdr:to>
    <xdr:sp macro="" textlink="">
      <xdr:nvSpPr>
        <xdr:cNvPr id="3047" name="Text 173">
          <a:extLst>
            <a:ext uri="{FF2B5EF4-FFF2-40B4-BE49-F238E27FC236}">
              <a16:creationId xmlns:a16="http://schemas.microsoft.com/office/drawing/2014/main" id="{20669731-FE88-4F75-83B3-835739805AFF}"/>
            </a:ext>
          </a:extLst>
        </xdr:cNvPr>
        <xdr:cNvSpPr txBox="1">
          <a:spLocks noChangeArrowheads="1"/>
        </xdr:cNvSpPr>
      </xdr:nvSpPr>
      <xdr:spPr bwMode="auto">
        <a:xfrm>
          <a:off x="4419600" y="491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152400</xdr:colOff>
      <xdr:row>25</xdr:row>
      <xdr:rowOff>38100</xdr:rowOff>
    </xdr:to>
    <xdr:sp macro="" textlink="">
      <xdr:nvSpPr>
        <xdr:cNvPr id="3048" name="Text 174">
          <a:extLst>
            <a:ext uri="{FF2B5EF4-FFF2-40B4-BE49-F238E27FC236}">
              <a16:creationId xmlns:a16="http://schemas.microsoft.com/office/drawing/2014/main" id="{08EE0486-8696-4562-8296-CE9F1D8003E9}"/>
            </a:ext>
          </a:extLst>
        </xdr:cNvPr>
        <xdr:cNvSpPr txBox="1">
          <a:spLocks noChangeArrowheads="1"/>
        </xdr:cNvSpPr>
      </xdr:nvSpPr>
      <xdr:spPr bwMode="auto">
        <a:xfrm>
          <a:off x="4419600" y="491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3049" name="Text 175">
          <a:extLst>
            <a:ext uri="{FF2B5EF4-FFF2-40B4-BE49-F238E27FC236}">
              <a16:creationId xmlns:a16="http://schemas.microsoft.com/office/drawing/2014/main" id="{4964AE48-C98E-4D2B-96F6-FB15D410BE29}"/>
            </a:ext>
          </a:extLst>
        </xdr:cNvPr>
        <xdr:cNvSpPr txBox="1">
          <a:spLocks noChangeArrowheads="1"/>
        </xdr:cNvSpPr>
      </xdr:nvSpPr>
      <xdr:spPr bwMode="auto">
        <a:xfrm>
          <a:off x="441960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3050" name="Text 176">
          <a:extLst>
            <a:ext uri="{FF2B5EF4-FFF2-40B4-BE49-F238E27FC236}">
              <a16:creationId xmlns:a16="http://schemas.microsoft.com/office/drawing/2014/main" id="{9E25ABE7-04A9-4755-9F61-CBA364F76B6C}"/>
            </a:ext>
          </a:extLst>
        </xdr:cNvPr>
        <xdr:cNvSpPr txBox="1">
          <a:spLocks noChangeArrowheads="1"/>
        </xdr:cNvSpPr>
      </xdr:nvSpPr>
      <xdr:spPr bwMode="auto">
        <a:xfrm>
          <a:off x="441960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47625</xdr:rowOff>
    </xdr:to>
    <xdr:sp macro="" textlink="">
      <xdr:nvSpPr>
        <xdr:cNvPr id="3051" name="Text 177">
          <a:extLst>
            <a:ext uri="{FF2B5EF4-FFF2-40B4-BE49-F238E27FC236}">
              <a16:creationId xmlns:a16="http://schemas.microsoft.com/office/drawing/2014/main" id="{BF1AA923-3C7C-43AB-B360-1A408FF19D50}"/>
            </a:ext>
          </a:extLst>
        </xdr:cNvPr>
        <xdr:cNvSpPr txBox="1">
          <a:spLocks noChangeArrowheads="1"/>
        </xdr:cNvSpPr>
      </xdr:nvSpPr>
      <xdr:spPr bwMode="auto">
        <a:xfrm>
          <a:off x="4419600" y="53149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47625</xdr:rowOff>
    </xdr:to>
    <xdr:sp macro="" textlink="">
      <xdr:nvSpPr>
        <xdr:cNvPr id="3052" name="Text 178">
          <a:extLst>
            <a:ext uri="{FF2B5EF4-FFF2-40B4-BE49-F238E27FC236}">
              <a16:creationId xmlns:a16="http://schemas.microsoft.com/office/drawing/2014/main" id="{308BB26A-58D1-40C4-81D0-F184D3AE0088}"/>
            </a:ext>
          </a:extLst>
        </xdr:cNvPr>
        <xdr:cNvSpPr txBox="1">
          <a:spLocks noChangeArrowheads="1"/>
        </xdr:cNvSpPr>
      </xdr:nvSpPr>
      <xdr:spPr bwMode="auto">
        <a:xfrm>
          <a:off x="4419600" y="53149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47625</xdr:rowOff>
    </xdr:to>
    <xdr:sp macro="" textlink="">
      <xdr:nvSpPr>
        <xdr:cNvPr id="3053" name="Text 179">
          <a:extLst>
            <a:ext uri="{FF2B5EF4-FFF2-40B4-BE49-F238E27FC236}">
              <a16:creationId xmlns:a16="http://schemas.microsoft.com/office/drawing/2014/main" id="{687D5D11-1E52-4F5B-A1AD-6F0FD8EA9FAD}"/>
            </a:ext>
          </a:extLst>
        </xdr:cNvPr>
        <xdr:cNvSpPr txBox="1">
          <a:spLocks noChangeArrowheads="1"/>
        </xdr:cNvSpPr>
      </xdr:nvSpPr>
      <xdr:spPr bwMode="auto">
        <a:xfrm>
          <a:off x="4419600" y="55149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47625</xdr:rowOff>
    </xdr:to>
    <xdr:sp macro="" textlink="">
      <xdr:nvSpPr>
        <xdr:cNvPr id="3054" name="Text 180">
          <a:extLst>
            <a:ext uri="{FF2B5EF4-FFF2-40B4-BE49-F238E27FC236}">
              <a16:creationId xmlns:a16="http://schemas.microsoft.com/office/drawing/2014/main" id="{5397AEC3-5C5D-4FA6-9EC2-4142DEC7FA92}"/>
            </a:ext>
          </a:extLst>
        </xdr:cNvPr>
        <xdr:cNvSpPr txBox="1">
          <a:spLocks noChangeArrowheads="1"/>
        </xdr:cNvSpPr>
      </xdr:nvSpPr>
      <xdr:spPr bwMode="auto">
        <a:xfrm>
          <a:off x="4419600" y="55149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3055" name="Text 181">
          <a:extLst>
            <a:ext uri="{FF2B5EF4-FFF2-40B4-BE49-F238E27FC236}">
              <a16:creationId xmlns:a16="http://schemas.microsoft.com/office/drawing/2014/main" id="{BDF31C4E-F408-4557-AD10-3A7D9168A38D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3056" name="Text 182">
          <a:extLst>
            <a:ext uri="{FF2B5EF4-FFF2-40B4-BE49-F238E27FC236}">
              <a16:creationId xmlns:a16="http://schemas.microsoft.com/office/drawing/2014/main" id="{27713C47-1BEE-46FA-8C4B-26E89681D41B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57" name="Text 183">
          <a:extLst>
            <a:ext uri="{FF2B5EF4-FFF2-40B4-BE49-F238E27FC236}">
              <a16:creationId xmlns:a16="http://schemas.microsoft.com/office/drawing/2014/main" id="{4BE32067-942B-4DB8-8B3D-15E996A21886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058" name="Text 184">
          <a:extLst>
            <a:ext uri="{FF2B5EF4-FFF2-40B4-BE49-F238E27FC236}">
              <a16:creationId xmlns:a16="http://schemas.microsoft.com/office/drawing/2014/main" id="{988E476D-A71A-4D6A-A1E1-245C46C11C7F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3059" name="Text 185">
          <a:extLst>
            <a:ext uri="{FF2B5EF4-FFF2-40B4-BE49-F238E27FC236}">
              <a16:creationId xmlns:a16="http://schemas.microsoft.com/office/drawing/2014/main" id="{9A30F386-1904-4891-802A-3FFAACB2E668}"/>
            </a:ext>
          </a:extLst>
        </xdr:cNvPr>
        <xdr:cNvSpPr txBox="1">
          <a:spLocks noChangeArrowheads="1"/>
        </xdr:cNvSpPr>
      </xdr:nvSpPr>
      <xdr:spPr bwMode="auto">
        <a:xfrm>
          <a:off x="441960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3060" name="Text 186">
          <a:extLst>
            <a:ext uri="{FF2B5EF4-FFF2-40B4-BE49-F238E27FC236}">
              <a16:creationId xmlns:a16="http://schemas.microsoft.com/office/drawing/2014/main" id="{F68ECC55-0E28-48E7-BAF8-A9BC46F854FB}"/>
            </a:ext>
          </a:extLst>
        </xdr:cNvPr>
        <xdr:cNvSpPr txBox="1">
          <a:spLocks noChangeArrowheads="1"/>
        </xdr:cNvSpPr>
      </xdr:nvSpPr>
      <xdr:spPr bwMode="auto">
        <a:xfrm>
          <a:off x="441960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247650</xdr:rowOff>
    </xdr:to>
    <xdr:sp macro="" textlink="">
      <xdr:nvSpPr>
        <xdr:cNvPr id="3061" name="Text 187">
          <a:extLst>
            <a:ext uri="{FF2B5EF4-FFF2-40B4-BE49-F238E27FC236}">
              <a16:creationId xmlns:a16="http://schemas.microsoft.com/office/drawing/2014/main" id="{A6FFB4D3-200B-4F78-BD13-9E7D3F77E3CB}"/>
            </a:ext>
          </a:extLst>
        </xdr:cNvPr>
        <xdr:cNvSpPr txBox="1">
          <a:spLocks noChangeArrowheads="1"/>
        </xdr:cNvSpPr>
      </xdr:nvSpPr>
      <xdr:spPr bwMode="auto">
        <a:xfrm>
          <a:off x="441960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247650</xdr:rowOff>
    </xdr:to>
    <xdr:sp macro="" textlink="">
      <xdr:nvSpPr>
        <xdr:cNvPr id="3062" name="Text 188">
          <a:extLst>
            <a:ext uri="{FF2B5EF4-FFF2-40B4-BE49-F238E27FC236}">
              <a16:creationId xmlns:a16="http://schemas.microsoft.com/office/drawing/2014/main" id="{C54F842F-A93A-45D8-9A7E-B0AFC7D2ABD9}"/>
            </a:ext>
          </a:extLst>
        </xdr:cNvPr>
        <xdr:cNvSpPr txBox="1">
          <a:spLocks noChangeArrowheads="1"/>
        </xdr:cNvSpPr>
      </xdr:nvSpPr>
      <xdr:spPr bwMode="auto">
        <a:xfrm>
          <a:off x="441960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063" name="Text 189">
          <a:extLst>
            <a:ext uri="{FF2B5EF4-FFF2-40B4-BE49-F238E27FC236}">
              <a16:creationId xmlns:a16="http://schemas.microsoft.com/office/drawing/2014/main" id="{8B0E08BF-9EDA-411C-9614-CFB75C32B627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064" name="Text 190">
          <a:extLst>
            <a:ext uri="{FF2B5EF4-FFF2-40B4-BE49-F238E27FC236}">
              <a16:creationId xmlns:a16="http://schemas.microsoft.com/office/drawing/2014/main" id="{E7B7FE23-14F4-4BEC-8413-8C5C2A0EAC44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065" name="Text 191">
          <a:extLst>
            <a:ext uri="{FF2B5EF4-FFF2-40B4-BE49-F238E27FC236}">
              <a16:creationId xmlns:a16="http://schemas.microsoft.com/office/drawing/2014/main" id="{D229D6BB-591A-4A72-A2FC-E408B1D81B42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066" name="Text 192">
          <a:extLst>
            <a:ext uri="{FF2B5EF4-FFF2-40B4-BE49-F238E27FC236}">
              <a16:creationId xmlns:a16="http://schemas.microsoft.com/office/drawing/2014/main" id="{4C6D7C04-E7F2-419D-9020-9FD74D9E3894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34</xdr:row>
      <xdr:rowOff>47625</xdr:rowOff>
    </xdr:from>
    <xdr:to>
      <xdr:col>6</xdr:col>
      <xdr:colOff>152400</xdr:colOff>
      <xdr:row>35</xdr:row>
      <xdr:rowOff>38100</xdr:rowOff>
    </xdr:to>
    <xdr:sp macro="" textlink="">
      <xdr:nvSpPr>
        <xdr:cNvPr id="3067" name="Text 193">
          <a:extLst>
            <a:ext uri="{FF2B5EF4-FFF2-40B4-BE49-F238E27FC236}">
              <a16:creationId xmlns:a16="http://schemas.microsoft.com/office/drawing/2014/main" id="{639BD941-3154-4147-86E2-AF517772A2CA}"/>
            </a:ext>
          </a:extLst>
        </xdr:cNvPr>
        <xdr:cNvSpPr txBox="1">
          <a:spLocks noChangeArrowheads="1"/>
        </xdr:cNvSpPr>
      </xdr:nvSpPr>
      <xdr:spPr bwMode="auto">
        <a:xfrm>
          <a:off x="4419600" y="69151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34</xdr:row>
      <xdr:rowOff>47625</xdr:rowOff>
    </xdr:from>
    <xdr:to>
      <xdr:col>6</xdr:col>
      <xdr:colOff>152400</xdr:colOff>
      <xdr:row>35</xdr:row>
      <xdr:rowOff>38100</xdr:rowOff>
    </xdr:to>
    <xdr:sp macro="" textlink="">
      <xdr:nvSpPr>
        <xdr:cNvPr id="3068" name="Text 194">
          <a:extLst>
            <a:ext uri="{FF2B5EF4-FFF2-40B4-BE49-F238E27FC236}">
              <a16:creationId xmlns:a16="http://schemas.microsoft.com/office/drawing/2014/main" id="{B7CE1020-5EC2-4E54-A3BF-B4E49FA404C5}"/>
            </a:ext>
          </a:extLst>
        </xdr:cNvPr>
        <xdr:cNvSpPr txBox="1">
          <a:spLocks noChangeArrowheads="1"/>
        </xdr:cNvSpPr>
      </xdr:nvSpPr>
      <xdr:spPr bwMode="auto">
        <a:xfrm>
          <a:off x="4419600" y="69151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3069" name="Text 195">
          <a:extLst>
            <a:ext uri="{FF2B5EF4-FFF2-40B4-BE49-F238E27FC236}">
              <a16:creationId xmlns:a16="http://schemas.microsoft.com/office/drawing/2014/main" id="{C16AB680-A1E8-4CA2-AE1A-6CD764D158B5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3070" name="Text 196">
          <a:extLst>
            <a:ext uri="{FF2B5EF4-FFF2-40B4-BE49-F238E27FC236}">
              <a16:creationId xmlns:a16="http://schemas.microsoft.com/office/drawing/2014/main" id="{884369AA-9D97-4F5A-AA39-EDDA58FFD311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071" name="Text 197">
          <a:extLst>
            <a:ext uri="{FF2B5EF4-FFF2-40B4-BE49-F238E27FC236}">
              <a16:creationId xmlns:a16="http://schemas.microsoft.com/office/drawing/2014/main" id="{60351CF4-96CF-4B57-856C-2DDC71726B1D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072" name="Text 198">
          <a:extLst>
            <a:ext uri="{FF2B5EF4-FFF2-40B4-BE49-F238E27FC236}">
              <a16:creationId xmlns:a16="http://schemas.microsoft.com/office/drawing/2014/main" id="{EC95706F-408A-42E6-8B47-C0CE5F98EF3C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073" name="Text 199">
          <a:extLst>
            <a:ext uri="{FF2B5EF4-FFF2-40B4-BE49-F238E27FC236}">
              <a16:creationId xmlns:a16="http://schemas.microsoft.com/office/drawing/2014/main" id="{D5BC4264-0D20-4C10-93B6-DCE5EEF3A129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074" name="Text 200">
          <a:extLst>
            <a:ext uri="{FF2B5EF4-FFF2-40B4-BE49-F238E27FC236}">
              <a16:creationId xmlns:a16="http://schemas.microsoft.com/office/drawing/2014/main" id="{9AD3A538-8300-4ED3-8F7C-4D8CC57FE68E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3075" name="Text 201">
          <a:extLst>
            <a:ext uri="{FF2B5EF4-FFF2-40B4-BE49-F238E27FC236}">
              <a16:creationId xmlns:a16="http://schemas.microsoft.com/office/drawing/2014/main" id="{ADB1CFE8-EF63-4783-A82D-9B52FBD6E5E8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3076" name="Text 202">
          <a:extLst>
            <a:ext uri="{FF2B5EF4-FFF2-40B4-BE49-F238E27FC236}">
              <a16:creationId xmlns:a16="http://schemas.microsoft.com/office/drawing/2014/main" id="{BFCF42C7-1461-4546-AB2B-786BA7759284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3077" name="Text 211">
          <a:extLst>
            <a:ext uri="{FF2B5EF4-FFF2-40B4-BE49-F238E27FC236}">
              <a16:creationId xmlns:a16="http://schemas.microsoft.com/office/drawing/2014/main" id="{D5A0BEF5-317F-4839-A611-89186744D7C4}"/>
            </a:ext>
          </a:extLst>
        </xdr:cNvPr>
        <xdr:cNvSpPr txBox="1">
          <a:spLocks noChangeArrowheads="1"/>
        </xdr:cNvSpPr>
      </xdr:nvSpPr>
      <xdr:spPr bwMode="auto">
        <a:xfrm>
          <a:off x="441960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3078" name="Text 212">
          <a:extLst>
            <a:ext uri="{FF2B5EF4-FFF2-40B4-BE49-F238E27FC236}">
              <a16:creationId xmlns:a16="http://schemas.microsoft.com/office/drawing/2014/main" id="{F17D91B1-09A5-420C-BEE8-6D39D148BC64}"/>
            </a:ext>
          </a:extLst>
        </xdr:cNvPr>
        <xdr:cNvSpPr txBox="1">
          <a:spLocks noChangeArrowheads="1"/>
        </xdr:cNvSpPr>
      </xdr:nvSpPr>
      <xdr:spPr bwMode="auto">
        <a:xfrm>
          <a:off x="441960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079" name="Text 213">
          <a:extLst>
            <a:ext uri="{FF2B5EF4-FFF2-40B4-BE49-F238E27FC236}">
              <a16:creationId xmlns:a16="http://schemas.microsoft.com/office/drawing/2014/main" id="{76BC547A-82EB-43CF-918E-723603B69AB6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080" name="Text 214">
          <a:extLst>
            <a:ext uri="{FF2B5EF4-FFF2-40B4-BE49-F238E27FC236}">
              <a16:creationId xmlns:a16="http://schemas.microsoft.com/office/drawing/2014/main" id="{0059377D-6995-47CE-86FC-15814204A935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3081" name="Text 215">
          <a:extLst>
            <a:ext uri="{FF2B5EF4-FFF2-40B4-BE49-F238E27FC236}">
              <a16:creationId xmlns:a16="http://schemas.microsoft.com/office/drawing/2014/main" id="{9D1DDF7D-5291-4699-B9F0-8CC4E5B04DA9}"/>
            </a:ext>
          </a:extLst>
        </xdr:cNvPr>
        <xdr:cNvSpPr txBox="1">
          <a:spLocks noChangeArrowheads="1"/>
        </xdr:cNvSpPr>
      </xdr:nvSpPr>
      <xdr:spPr bwMode="auto">
        <a:xfrm>
          <a:off x="441960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3082" name="Text 216">
          <a:extLst>
            <a:ext uri="{FF2B5EF4-FFF2-40B4-BE49-F238E27FC236}">
              <a16:creationId xmlns:a16="http://schemas.microsoft.com/office/drawing/2014/main" id="{FC8F8B9B-C210-4495-920C-2B54122BE086}"/>
            </a:ext>
          </a:extLst>
        </xdr:cNvPr>
        <xdr:cNvSpPr txBox="1">
          <a:spLocks noChangeArrowheads="1"/>
        </xdr:cNvSpPr>
      </xdr:nvSpPr>
      <xdr:spPr bwMode="auto">
        <a:xfrm>
          <a:off x="441960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3083" name="Text 217">
          <a:extLst>
            <a:ext uri="{FF2B5EF4-FFF2-40B4-BE49-F238E27FC236}">
              <a16:creationId xmlns:a16="http://schemas.microsoft.com/office/drawing/2014/main" id="{AF653ABC-A67B-49CB-94E2-C959CE946062}"/>
            </a:ext>
          </a:extLst>
        </xdr:cNvPr>
        <xdr:cNvSpPr txBox="1">
          <a:spLocks noChangeArrowheads="1"/>
        </xdr:cNvSpPr>
      </xdr:nvSpPr>
      <xdr:spPr bwMode="auto">
        <a:xfrm>
          <a:off x="441960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3084" name="Text 218">
          <a:extLst>
            <a:ext uri="{FF2B5EF4-FFF2-40B4-BE49-F238E27FC236}">
              <a16:creationId xmlns:a16="http://schemas.microsoft.com/office/drawing/2014/main" id="{CD7C9E28-7C1C-4DB7-8BF8-E633CF2CC282}"/>
            </a:ext>
          </a:extLst>
        </xdr:cNvPr>
        <xdr:cNvSpPr txBox="1">
          <a:spLocks noChangeArrowheads="1"/>
        </xdr:cNvSpPr>
      </xdr:nvSpPr>
      <xdr:spPr bwMode="auto">
        <a:xfrm>
          <a:off x="441960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3085" name="Text 219">
          <a:extLst>
            <a:ext uri="{FF2B5EF4-FFF2-40B4-BE49-F238E27FC236}">
              <a16:creationId xmlns:a16="http://schemas.microsoft.com/office/drawing/2014/main" id="{AD568A25-400D-4A97-89C2-A211BF870B6C}"/>
            </a:ext>
          </a:extLst>
        </xdr:cNvPr>
        <xdr:cNvSpPr txBox="1">
          <a:spLocks noChangeArrowheads="1"/>
        </xdr:cNvSpPr>
      </xdr:nvSpPr>
      <xdr:spPr bwMode="auto">
        <a:xfrm>
          <a:off x="441960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3086" name="Text 220">
          <a:extLst>
            <a:ext uri="{FF2B5EF4-FFF2-40B4-BE49-F238E27FC236}">
              <a16:creationId xmlns:a16="http://schemas.microsoft.com/office/drawing/2014/main" id="{5FC86ACE-0EB8-4074-95B9-47DBC70BC6E1}"/>
            </a:ext>
          </a:extLst>
        </xdr:cNvPr>
        <xdr:cNvSpPr txBox="1">
          <a:spLocks noChangeArrowheads="1"/>
        </xdr:cNvSpPr>
      </xdr:nvSpPr>
      <xdr:spPr bwMode="auto">
        <a:xfrm>
          <a:off x="441960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087" name="Text 221">
          <a:extLst>
            <a:ext uri="{FF2B5EF4-FFF2-40B4-BE49-F238E27FC236}">
              <a16:creationId xmlns:a16="http://schemas.microsoft.com/office/drawing/2014/main" id="{4D506666-F62D-426F-8BB9-EADF374B1043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088" name="Text 222">
          <a:extLst>
            <a:ext uri="{FF2B5EF4-FFF2-40B4-BE49-F238E27FC236}">
              <a16:creationId xmlns:a16="http://schemas.microsoft.com/office/drawing/2014/main" id="{DD068A5D-0655-426F-8E11-BC1E767D9355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089" name="Text 223">
          <a:extLst>
            <a:ext uri="{FF2B5EF4-FFF2-40B4-BE49-F238E27FC236}">
              <a16:creationId xmlns:a16="http://schemas.microsoft.com/office/drawing/2014/main" id="{35FDA512-EB9F-493B-A389-C6758D45D514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090" name="Text 224">
          <a:extLst>
            <a:ext uri="{FF2B5EF4-FFF2-40B4-BE49-F238E27FC236}">
              <a16:creationId xmlns:a16="http://schemas.microsoft.com/office/drawing/2014/main" id="{13D4A5B7-C776-4555-8D2C-C2BDCF890CD0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38100</xdr:rowOff>
    </xdr:to>
    <xdr:sp macro="" textlink="">
      <xdr:nvSpPr>
        <xdr:cNvPr id="3091" name="Text 225">
          <a:extLst>
            <a:ext uri="{FF2B5EF4-FFF2-40B4-BE49-F238E27FC236}">
              <a16:creationId xmlns:a16="http://schemas.microsoft.com/office/drawing/2014/main" id="{34CD89B3-1283-4E4A-9378-656E71AE505E}"/>
            </a:ext>
          </a:extLst>
        </xdr:cNvPr>
        <xdr:cNvSpPr txBox="1">
          <a:spLocks noChangeArrowheads="1"/>
        </xdr:cNvSpPr>
      </xdr:nvSpPr>
      <xdr:spPr bwMode="auto">
        <a:xfrm>
          <a:off x="4419600" y="47148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38100</xdr:rowOff>
    </xdr:to>
    <xdr:sp macro="" textlink="">
      <xdr:nvSpPr>
        <xdr:cNvPr id="3092" name="Text 226">
          <a:extLst>
            <a:ext uri="{FF2B5EF4-FFF2-40B4-BE49-F238E27FC236}">
              <a16:creationId xmlns:a16="http://schemas.microsoft.com/office/drawing/2014/main" id="{43C84E96-DC54-4A3D-8E3B-8B7D81A82A35}"/>
            </a:ext>
          </a:extLst>
        </xdr:cNvPr>
        <xdr:cNvSpPr txBox="1">
          <a:spLocks noChangeArrowheads="1"/>
        </xdr:cNvSpPr>
      </xdr:nvSpPr>
      <xdr:spPr bwMode="auto">
        <a:xfrm>
          <a:off x="4419600" y="47148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38100</xdr:rowOff>
    </xdr:to>
    <xdr:sp macro="" textlink="">
      <xdr:nvSpPr>
        <xdr:cNvPr id="3093" name="Text 227">
          <a:extLst>
            <a:ext uri="{FF2B5EF4-FFF2-40B4-BE49-F238E27FC236}">
              <a16:creationId xmlns:a16="http://schemas.microsoft.com/office/drawing/2014/main" id="{F68FCF02-7548-44AB-824F-B6089D8B660F}"/>
            </a:ext>
          </a:extLst>
        </xdr:cNvPr>
        <xdr:cNvSpPr txBox="1">
          <a:spLocks noChangeArrowheads="1"/>
        </xdr:cNvSpPr>
      </xdr:nvSpPr>
      <xdr:spPr bwMode="auto">
        <a:xfrm>
          <a:off x="4419600" y="47148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38100</xdr:rowOff>
    </xdr:to>
    <xdr:sp macro="" textlink="">
      <xdr:nvSpPr>
        <xdr:cNvPr id="3094" name="Text 228">
          <a:extLst>
            <a:ext uri="{FF2B5EF4-FFF2-40B4-BE49-F238E27FC236}">
              <a16:creationId xmlns:a16="http://schemas.microsoft.com/office/drawing/2014/main" id="{627D6F0C-DD43-49D5-85A8-9D94ACE95371}"/>
            </a:ext>
          </a:extLst>
        </xdr:cNvPr>
        <xdr:cNvSpPr txBox="1">
          <a:spLocks noChangeArrowheads="1"/>
        </xdr:cNvSpPr>
      </xdr:nvSpPr>
      <xdr:spPr bwMode="auto">
        <a:xfrm>
          <a:off x="4419600" y="47148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152400</xdr:colOff>
      <xdr:row>25</xdr:row>
      <xdr:rowOff>38100</xdr:rowOff>
    </xdr:to>
    <xdr:sp macro="" textlink="">
      <xdr:nvSpPr>
        <xdr:cNvPr id="3095" name="Text 229">
          <a:extLst>
            <a:ext uri="{FF2B5EF4-FFF2-40B4-BE49-F238E27FC236}">
              <a16:creationId xmlns:a16="http://schemas.microsoft.com/office/drawing/2014/main" id="{2419E68B-13F3-46C3-BAB4-E50DC4843E3F}"/>
            </a:ext>
          </a:extLst>
        </xdr:cNvPr>
        <xdr:cNvSpPr txBox="1">
          <a:spLocks noChangeArrowheads="1"/>
        </xdr:cNvSpPr>
      </xdr:nvSpPr>
      <xdr:spPr bwMode="auto">
        <a:xfrm>
          <a:off x="4419600" y="491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152400</xdr:colOff>
      <xdr:row>25</xdr:row>
      <xdr:rowOff>38100</xdr:rowOff>
    </xdr:to>
    <xdr:sp macro="" textlink="">
      <xdr:nvSpPr>
        <xdr:cNvPr id="3096" name="Text 230">
          <a:extLst>
            <a:ext uri="{FF2B5EF4-FFF2-40B4-BE49-F238E27FC236}">
              <a16:creationId xmlns:a16="http://schemas.microsoft.com/office/drawing/2014/main" id="{19D46749-4032-4276-8FF4-6BA6FA57E71E}"/>
            </a:ext>
          </a:extLst>
        </xdr:cNvPr>
        <xdr:cNvSpPr txBox="1">
          <a:spLocks noChangeArrowheads="1"/>
        </xdr:cNvSpPr>
      </xdr:nvSpPr>
      <xdr:spPr bwMode="auto">
        <a:xfrm>
          <a:off x="4419600" y="491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152400</xdr:colOff>
      <xdr:row>25</xdr:row>
      <xdr:rowOff>38100</xdr:rowOff>
    </xdr:to>
    <xdr:sp macro="" textlink="">
      <xdr:nvSpPr>
        <xdr:cNvPr id="3097" name="Text 231">
          <a:extLst>
            <a:ext uri="{FF2B5EF4-FFF2-40B4-BE49-F238E27FC236}">
              <a16:creationId xmlns:a16="http://schemas.microsoft.com/office/drawing/2014/main" id="{DD82D5DD-9159-436C-8889-87C6A58D0F15}"/>
            </a:ext>
          </a:extLst>
        </xdr:cNvPr>
        <xdr:cNvSpPr txBox="1">
          <a:spLocks noChangeArrowheads="1"/>
        </xdr:cNvSpPr>
      </xdr:nvSpPr>
      <xdr:spPr bwMode="auto">
        <a:xfrm>
          <a:off x="4419600" y="491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152400</xdr:colOff>
      <xdr:row>25</xdr:row>
      <xdr:rowOff>38100</xdr:rowOff>
    </xdr:to>
    <xdr:sp macro="" textlink="">
      <xdr:nvSpPr>
        <xdr:cNvPr id="3098" name="Text 232">
          <a:extLst>
            <a:ext uri="{FF2B5EF4-FFF2-40B4-BE49-F238E27FC236}">
              <a16:creationId xmlns:a16="http://schemas.microsoft.com/office/drawing/2014/main" id="{4C5A12EA-DFB7-466E-B296-722B26E58B7B}"/>
            </a:ext>
          </a:extLst>
        </xdr:cNvPr>
        <xdr:cNvSpPr txBox="1">
          <a:spLocks noChangeArrowheads="1"/>
        </xdr:cNvSpPr>
      </xdr:nvSpPr>
      <xdr:spPr bwMode="auto">
        <a:xfrm>
          <a:off x="4419600" y="491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3099" name="Text 233">
          <a:extLst>
            <a:ext uri="{FF2B5EF4-FFF2-40B4-BE49-F238E27FC236}">
              <a16:creationId xmlns:a16="http://schemas.microsoft.com/office/drawing/2014/main" id="{D1735364-C205-4AC0-8952-30645E66B50B}"/>
            </a:ext>
          </a:extLst>
        </xdr:cNvPr>
        <xdr:cNvSpPr txBox="1">
          <a:spLocks noChangeArrowheads="1"/>
        </xdr:cNvSpPr>
      </xdr:nvSpPr>
      <xdr:spPr bwMode="auto">
        <a:xfrm>
          <a:off x="441960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3100" name="Text 234">
          <a:extLst>
            <a:ext uri="{FF2B5EF4-FFF2-40B4-BE49-F238E27FC236}">
              <a16:creationId xmlns:a16="http://schemas.microsoft.com/office/drawing/2014/main" id="{45937101-CEC7-4298-A5F2-1E0A1B2AB6C0}"/>
            </a:ext>
          </a:extLst>
        </xdr:cNvPr>
        <xdr:cNvSpPr txBox="1">
          <a:spLocks noChangeArrowheads="1"/>
        </xdr:cNvSpPr>
      </xdr:nvSpPr>
      <xdr:spPr bwMode="auto">
        <a:xfrm>
          <a:off x="441960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3101" name="Text 235">
          <a:extLst>
            <a:ext uri="{FF2B5EF4-FFF2-40B4-BE49-F238E27FC236}">
              <a16:creationId xmlns:a16="http://schemas.microsoft.com/office/drawing/2014/main" id="{504115FA-AB42-4333-8649-30DC7D0FE00C}"/>
            </a:ext>
          </a:extLst>
        </xdr:cNvPr>
        <xdr:cNvSpPr txBox="1">
          <a:spLocks noChangeArrowheads="1"/>
        </xdr:cNvSpPr>
      </xdr:nvSpPr>
      <xdr:spPr bwMode="auto">
        <a:xfrm>
          <a:off x="441960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3102" name="Text 236">
          <a:extLst>
            <a:ext uri="{FF2B5EF4-FFF2-40B4-BE49-F238E27FC236}">
              <a16:creationId xmlns:a16="http://schemas.microsoft.com/office/drawing/2014/main" id="{BF1A30B6-EF94-4DB7-AD65-A232051565B4}"/>
            </a:ext>
          </a:extLst>
        </xdr:cNvPr>
        <xdr:cNvSpPr txBox="1">
          <a:spLocks noChangeArrowheads="1"/>
        </xdr:cNvSpPr>
      </xdr:nvSpPr>
      <xdr:spPr bwMode="auto">
        <a:xfrm>
          <a:off x="441960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47625</xdr:rowOff>
    </xdr:to>
    <xdr:sp macro="" textlink="">
      <xdr:nvSpPr>
        <xdr:cNvPr id="3103" name="Text 237">
          <a:extLst>
            <a:ext uri="{FF2B5EF4-FFF2-40B4-BE49-F238E27FC236}">
              <a16:creationId xmlns:a16="http://schemas.microsoft.com/office/drawing/2014/main" id="{191109F4-5637-435D-A61A-C9DF434C52C9}"/>
            </a:ext>
          </a:extLst>
        </xdr:cNvPr>
        <xdr:cNvSpPr txBox="1">
          <a:spLocks noChangeArrowheads="1"/>
        </xdr:cNvSpPr>
      </xdr:nvSpPr>
      <xdr:spPr bwMode="auto">
        <a:xfrm>
          <a:off x="4419600" y="53149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47625</xdr:rowOff>
    </xdr:to>
    <xdr:sp macro="" textlink="">
      <xdr:nvSpPr>
        <xdr:cNvPr id="3104" name="Text 238">
          <a:extLst>
            <a:ext uri="{FF2B5EF4-FFF2-40B4-BE49-F238E27FC236}">
              <a16:creationId xmlns:a16="http://schemas.microsoft.com/office/drawing/2014/main" id="{E7044620-D0BE-4B35-A6FB-F8133CE8C90A}"/>
            </a:ext>
          </a:extLst>
        </xdr:cNvPr>
        <xdr:cNvSpPr txBox="1">
          <a:spLocks noChangeArrowheads="1"/>
        </xdr:cNvSpPr>
      </xdr:nvSpPr>
      <xdr:spPr bwMode="auto">
        <a:xfrm>
          <a:off x="4419600" y="53149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47625</xdr:rowOff>
    </xdr:to>
    <xdr:sp macro="" textlink="">
      <xdr:nvSpPr>
        <xdr:cNvPr id="3105" name="Text 239">
          <a:extLst>
            <a:ext uri="{FF2B5EF4-FFF2-40B4-BE49-F238E27FC236}">
              <a16:creationId xmlns:a16="http://schemas.microsoft.com/office/drawing/2014/main" id="{B3C55E0F-4925-4C40-807E-E1CD26579970}"/>
            </a:ext>
          </a:extLst>
        </xdr:cNvPr>
        <xdr:cNvSpPr txBox="1">
          <a:spLocks noChangeArrowheads="1"/>
        </xdr:cNvSpPr>
      </xdr:nvSpPr>
      <xdr:spPr bwMode="auto">
        <a:xfrm>
          <a:off x="4419600" y="53149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47625</xdr:rowOff>
    </xdr:to>
    <xdr:sp macro="" textlink="">
      <xdr:nvSpPr>
        <xdr:cNvPr id="3106" name="Text 240">
          <a:extLst>
            <a:ext uri="{FF2B5EF4-FFF2-40B4-BE49-F238E27FC236}">
              <a16:creationId xmlns:a16="http://schemas.microsoft.com/office/drawing/2014/main" id="{0DFC8F2A-94E4-44E2-B6C8-277E33EE046D}"/>
            </a:ext>
          </a:extLst>
        </xdr:cNvPr>
        <xdr:cNvSpPr txBox="1">
          <a:spLocks noChangeArrowheads="1"/>
        </xdr:cNvSpPr>
      </xdr:nvSpPr>
      <xdr:spPr bwMode="auto">
        <a:xfrm>
          <a:off x="4419600" y="53149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47625</xdr:rowOff>
    </xdr:to>
    <xdr:sp macro="" textlink="">
      <xdr:nvSpPr>
        <xdr:cNvPr id="3107" name="Text 241">
          <a:extLst>
            <a:ext uri="{FF2B5EF4-FFF2-40B4-BE49-F238E27FC236}">
              <a16:creationId xmlns:a16="http://schemas.microsoft.com/office/drawing/2014/main" id="{04C09630-4AFC-45FE-B825-CB97B0860DB6}"/>
            </a:ext>
          </a:extLst>
        </xdr:cNvPr>
        <xdr:cNvSpPr txBox="1">
          <a:spLocks noChangeArrowheads="1"/>
        </xdr:cNvSpPr>
      </xdr:nvSpPr>
      <xdr:spPr bwMode="auto">
        <a:xfrm>
          <a:off x="4419600" y="55149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47625</xdr:rowOff>
    </xdr:to>
    <xdr:sp macro="" textlink="">
      <xdr:nvSpPr>
        <xdr:cNvPr id="3108" name="Text 242">
          <a:extLst>
            <a:ext uri="{FF2B5EF4-FFF2-40B4-BE49-F238E27FC236}">
              <a16:creationId xmlns:a16="http://schemas.microsoft.com/office/drawing/2014/main" id="{9AB1A27C-B129-4190-837B-95F8573259FE}"/>
            </a:ext>
          </a:extLst>
        </xdr:cNvPr>
        <xdr:cNvSpPr txBox="1">
          <a:spLocks noChangeArrowheads="1"/>
        </xdr:cNvSpPr>
      </xdr:nvSpPr>
      <xdr:spPr bwMode="auto">
        <a:xfrm>
          <a:off x="4419600" y="55149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47625</xdr:rowOff>
    </xdr:to>
    <xdr:sp macro="" textlink="">
      <xdr:nvSpPr>
        <xdr:cNvPr id="3109" name="Text 243">
          <a:extLst>
            <a:ext uri="{FF2B5EF4-FFF2-40B4-BE49-F238E27FC236}">
              <a16:creationId xmlns:a16="http://schemas.microsoft.com/office/drawing/2014/main" id="{CDDCCE6C-33BF-4279-A141-F9724940DAD2}"/>
            </a:ext>
          </a:extLst>
        </xdr:cNvPr>
        <xdr:cNvSpPr txBox="1">
          <a:spLocks noChangeArrowheads="1"/>
        </xdr:cNvSpPr>
      </xdr:nvSpPr>
      <xdr:spPr bwMode="auto">
        <a:xfrm>
          <a:off x="4419600" y="55149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47625</xdr:rowOff>
    </xdr:to>
    <xdr:sp macro="" textlink="">
      <xdr:nvSpPr>
        <xdr:cNvPr id="3110" name="Text 244">
          <a:extLst>
            <a:ext uri="{FF2B5EF4-FFF2-40B4-BE49-F238E27FC236}">
              <a16:creationId xmlns:a16="http://schemas.microsoft.com/office/drawing/2014/main" id="{0088E6BE-93BB-41B5-913C-56F57001B6A7}"/>
            </a:ext>
          </a:extLst>
        </xdr:cNvPr>
        <xdr:cNvSpPr txBox="1">
          <a:spLocks noChangeArrowheads="1"/>
        </xdr:cNvSpPr>
      </xdr:nvSpPr>
      <xdr:spPr bwMode="auto">
        <a:xfrm>
          <a:off x="4419600" y="55149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3111" name="Text 245">
          <a:extLst>
            <a:ext uri="{FF2B5EF4-FFF2-40B4-BE49-F238E27FC236}">
              <a16:creationId xmlns:a16="http://schemas.microsoft.com/office/drawing/2014/main" id="{BEA632B2-9FE9-411B-88EF-23985C10271E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3112" name="Text 246">
          <a:extLst>
            <a:ext uri="{FF2B5EF4-FFF2-40B4-BE49-F238E27FC236}">
              <a16:creationId xmlns:a16="http://schemas.microsoft.com/office/drawing/2014/main" id="{ADECDCEA-17A4-4AA3-A983-2BD27AB94308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3113" name="Text 247">
          <a:extLst>
            <a:ext uri="{FF2B5EF4-FFF2-40B4-BE49-F238E27FC236}">
              <a16:creationId xmlns:a16="http://schemas.microsoft.com/office/drawing/2014/main" id="{A66B9DC5-251F-453A-9B07-4B6CA64C84CD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152400</xdr:colOff>
      <xdr:row>29</xdr:row>
      <xdr:rowOff>38100</xdr:rowOff>
    </xdr:to>
    <xdr:sp macro="" textlink="">
      <xdr:nvSpPr>
        <xdr:cNvPr id="3114" name="Text 248">
          <a:extLst>
            <a:ext uri="{FF2B5EF4-FFF2-40B4-BE49-F238E27FC236}">
              <a16:creationId xmlns:a16="http://schemas.microsoft.com/office/drawing/2014/main" id="{9E859066-78CF-45C1-9A47-1E716707A1AE}"/>
            </a:ext>
          </a:extLst>
        </xdr:cNvPr>
        <xdr:cNvSpPr txBox="1">
          <a:spLocks noChangeArrowheads="1"/>
        </xdr:cNvSpPr>
      </xdr:nvSpPr>
      <xdr:spPr bwMode="auto">
        <a:xfrm>
          <a:off x="4419600" y="57150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115" name="Text 249">
          <a:extLst>
            <a:ext uri="{FF2B5EF4-FFF2-40B4-BE49-F238E27FC236}">
              <a16:creationId xmlns:a16="http://schemas.microsoft.com/office/drawing/2014/main" id="{BC9AC0E4-C3A0-4E92-AC52-F51A30815C36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116" name="Text 250">
          <a:extLst>
            <a:ext uri="{FF2B5EF4-FFF2-40B4-BE49-F238E27FC236}">
              <a16:creationId xmlns:a16="http://schemas.microsoft.com/office/drawing/2014/main" id="{395FE358-9A0E-4A3F-8509-FFF6BFE87A4B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117" name="Text 251">
          <a:extLst>
            <a:ext uri="{FF2B5EF4-FFF2-40B4-BE49-F238E27FC236}">
              <a16:creationId xmlns:a16="http://schemas.microsoft.com/office/drawing/2014/main" id="{7ADA5B42-A189-46A3-8FF2-E71AEE7BDBD7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3118" name="Text 252">
          <a:extLst>
            <a:ext uri="{FF2B5EF4-FFF2-40B4-BE49-F238E27FC236}">
              <a16:creationId xmlns:a16="http://schemas.microsoft.com/office/drawing/2014/main" id="{FE000967-178E-4C30-962E-7D6826FF12BC}"/>
            </a:ext>
          </a:extLst>
        </xdr:cNvPr>
        <xdr:cNvSpPr txBox="1">
          <a:spLocks noChangeArrowheads="1"/>
        </xdr:cNvSpPr>
      </xdr:nvSpPr>
      <xdr:spPr bwMode="auto">
        <a:xfrm>
          <a:off x="441960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3119" name="Text 253">
          <a:extLst>
            <a:ext uri="{FF2B5EF4-FFF2-40B4-BE49-F238E27FC236}">
              <a16:creationId xmlns:a16="http://schemas.microsoft.com/office/drawing/2014/main" id="{8E6AA3D6-6B3B-462C-B325-0486D675D3DD}"/>
            </a:ext>
          </a:extLst>
        </xdr:cNvPr>
        <xdr:cNvSpPr txBox="1">
          <a:spLocks noChangeArrowheads="1"/>
        </xdr:cNvSpPr>
      </xdr:nvSpPr>
      <xdr:spPr bwMode="auto">
        <a:xfrm>
          <a:off x="441960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3120" name="Text 254">
          <a:extLst>
            <a:ext uri="{FF2B5EF4-FFF2-40B4-BE49-F238E27FC236}">
              <a16:creationId xmlns:a16="http://schemas.microsoft.com/office/drawing/2014/main" id="{4A3BAD53-302A-4D55-8543-E2127374B832}"/>
            </a:ext>
          </a:extLst>
        </xdr:cNvPr>
        <xdr:cNvSpPr txBox="1">
          <a:spLocks noChangeArrowheads="1"/>
        </xdr:cNvSpPr>
      </xdr:nvSpPr>
      <xdr:spPr bwMode="auto">
        <a:xfrm>
          <a:off x="441960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3121" name="Text 255">
          <a:extLst>
            <a:ext uri="{FF2B5EF4-FFF2-40B4-BE49-F238E27FC236}">
              <a16:creationId xmlns:a16="http://schemas.microsoft.com/office/drawing/2014/main" id="{2D6A3C7E-FFD9-4184-8970-B84ADE3C95F4}"/>
            </a:ext>
          </a:extLst>
        </xdr:cNvPr>
        <xdr:cNvSpPr txBox="1">
          <a:spLocks noChangeArrowheads="1"/>
        </xdr:cNvSpPr>
      </xdr:nvSpPr>
      <xdr:spPr bwMode="auto">
        <a:xfrm>
          <a:off x="441960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3122" name="Text 256">
          <a:extLst>
            <a:ext uri="{FF2B5EF4-FFF2-40B4-BE49-F238E27FC236}">
              <a16:creationId xmlns:a16="http://schemas.microsoft.com/office/drawing/2014/main" id="{B9A97820-915C-48AE-AC90-D12356A0A0D4}"/>
            </a:ext>
          </a:extLst>
        </xdr:cNvPr>
        <xdr:cNvSpPr txBox="1">
          <a:spLocks noChangeArrowheads="1"/>
        </xdr:cNvSpPr>
      </xdr:nvSpPr>
      <xdr:spPr bwMode="auto">
        <a:xfrm>
          <a:off x="441960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247650</xdr:rowOff>
    </xdr:to>
    <xdr:sp macro="" textlink="">
      <xdr:nvSpPr>
        <xdr:cNvPr id="3123" name="Text 257">
          <a:extLst>
            <a:ext uri="{FF2B5EF4-FFF2-40B4-BE49-F238E27FC236}">
              <a16:creationId xmlns:a16="http://schemas.microsoft.com/office/drawing/2014/main" id="{CD2A0A53-3039-4FA1-8909-38E40768AB50}"/>
            </a:ext>
          </a:extLst>
        </xdr:cNvPr>
        <xdr:cNvSpPr txBox="1">
          <a:spLocks noChangeArrowheads="1"/>
        </xdr:cNvSpPr>
      </xdr:nvSpPr>
      <xdr:spPr bwMode="auto">
        <a:xfrm>
          <a:off x="441960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247650</xdr:rowOff>
    </xdr:to>
    <xdr:sp macro="" textlink="">
      <xdr:nvSpPr>
        <xdr:cNvPr id="3124" name="Text 258">
          <a:extLst>
            <a:ext uri="{FF2B5EF4-FFF2-40B4-BE49-F238E27FC236}">
              <a16:creationId xmlns:a16="http://schemas.microsoft.com/office/drawing/2014/main" id="{0E736C8F-1E5D-482B-8EF2-5FC2EA92F9F3}"/>
            </a:ext>
          </a:extLst>
        </xdr:cNvPr>
        <xdr:cNvSpPr txBox="1">
          <a:spLocks noChangeArrowheads="1"/>
        </xdr:cNvSpPr>
      </xdr:nvSpPr>
      <xdr:spPr bwMode="auto">
        <a:xfrm>
          <a:off x="441960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247650</xdr:rowOff>
    </xdr:to>
    <xdr:sp macro="" textlink="">
      <xdr:nvSpPr>
        <xdr:cNvPr id="3125" name="Text 259">
          <a:extLst>
            <a:ext uri="{FF2B5EF4-FFF2-40B4-BE49-F238E27FC236}">
              <a16:creationId xmlns:a16="http://schemas.microsoft.com/office/drawing/2014/main" id="{58D30BF2-B8B8-4C46-B9B7-2816715A5D1A}"/>
            </a:ext>
          </a:extLst>
        </xdr:cNvPr>
        <xdr:cNvSpPr txBox="1">
          <a:spLocks noChangeArrowheads="1"/>
        </xdr:cNvSpPr>
      </xdr:nvSpPr>
      <xdr:spPr bwMode="auto">
        <a:xfrm>
          <a:off x="441960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247650</xdr:rowOff>
    </xdr:to>
    <xdr:sp macro="" textlink="">
      <xdr:nvSpPr>
        <xdr:cNvPr id="3126" name="Text 260">
          <a:extLst>
            <a:ext uri="{FF2B5EF4-FFF2-40B4-BE49-F238E27FC236}">
              <a16:creationId xmlns:a16="http://schemas.microsoft.com/office/drawing/2014/main" id="{B8BEFFB6-7329-4901-ABB6-BF8463D3BC5B}"/>
            </a:ext>
          </a:extLst>
        </xdr:cNvPr>
        <xdr:cNvSpPr txBox="1">
          <a:spLocks noChangeArrowheads="1"/>
        </xdr:cNvSpPr>
      </xdr:nvSpPr>
      <xdr:spPr bwMode="auto">
        <a:xfrm>
          <a:off x="441960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27" name="Text 261">
          <a:extLst>
            <a:ext uri="{FF2B5EF4-FFF2-40B4-BE49-F238E27FC236}">
              <a16:creationId xmlns:a16="http://schemas.microsoft.com/office/drawing/2014/main" id="{A4F8E09A-0FE6-44CD-800A-9EC898BCEA30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28" name="Text 262">
          <a:extLst>
            <a:ext uri="{FF2B5EF4-FFF2-40B4-BE49-F238E27FC236}">
              <a16:creationId xmlns:a16="http://schemas.microsoft.com/office/drawing/2014/main" id="{7CE11E82-63E7-4E96-93F7-89FEF6302502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29" name="Text 263">
          <a:extLst>
            <a:ext uri="{FF2B5EF4-FFF2-40B4-BE49-F238E27FC236}">
              <a16:creationId xmlns:a16="http://schemas.microsoft.com/office/drawing/2014/main" id="{3CD73432-682A-47AD-9E62-930B3A9C3959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30" name="Text 264">
          <a:extLst>
            <a:ext uri="{FF2B5EF4-FFF2-40B4-BE49-F238E27FC236}">
              <a16:creationId xmlns:a16="http://schemas.microsoft.com/office/drawing/2014/main" id="{FB25F22B-CA00-4F1A-B0CE-DCDC89E9258B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31" name="Text 265">
          <a:extLst>
            <a:ext uri="{FF2B5EF4-FFF2-40B4-BE49-F238E27FC236}">
              <a16:creationId xmlns:a16="http://schemas.microsoft.com/office/drawing/2014/main" id="{6DDD1BAA-E899-493B-98FE-9A296374BB0E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32" name="Text 266">
          <a:extLst>
            <a:ext uri="{FF2B5EF4-FFF2-40B4-BE49-F238E27FC236}">
              <a16:creationId xmlns:a16="http://schemas.microsoft.com/office/drawing/2014/main" id="{DAC3351E-23D4-45AE-AFD6-B198BC7558A9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33" name="Text 267">
          <a:extLst>
            <a:ext uri="{FF2B5EF4-FFF2-40B4-BE49-F238E27FC236}">
              <a16:creationId xmlns:a16="http://schemas.microsoft.com/office/drawing/2014/main" id="{71BDC667-348B-4705-BD1A-AC434B369F12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34" name="Text 268">
          <a:extLst>
            <a:ext uri="{FF2B5EF4-FFF2-40B4-BE49-F238E27FC236}">
              <a16:creationId xmlns:a16="http://schemas.microsoft.com/office/drawing/2014/main" id="{5EF96543-E64A-49DF-B77A-D98513BDCEC3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34</xdr:row>
      <xdr:rowOff>47625</xdr:rowOff>
    </xdr:from>
    <xdr:to>
      <xdr:col>6</xdr:col>
      <xdr:colOff>152400</xdr:colOff>
      <xdr:row>35</xdr:row>
      <xdr:rowOff>38100</xdr:rowOff>
    </xdr:to>
    <xdr:sp macro="" textlink="">
      <xdr:nvSpPr>
        <xdr:cNvPr id="3135" name="Text 269">
          <a:extLst>
            <a:ext uri="{FF2B5EF4-FFF2-40B4-BE49-F238E27FC236}">
              <a16:creationId xmlns:a16="http://schemas.microsoft.com/office/drawing/2014/main" id="{5F7D52D3-2912-4C42-90B5-75CDF183A206}"/>
            </a:ext>
          </a:extLst>
        </xdr:cNvPr>
        <xdr:cNvSpPr txBox="1">
          <a:spLocks noChangeArrowheads="1"/>
        </xdr:cNvSpPr>
      </xdr:nvSpPr>
      <xdr:spPr bwMode="auto">
        <a:xfrm>
          <a:off x="4419600" y="69151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34</xdr:row>
      <xdr:rowOff>47625</xdr:rowOff>
    </xdr:from>
    <xdr:to>
      <xdr:col>6</xdr:col>
      <xdr:colOff>152400</xdr:colOff>
      <xdr:row>35</xdr:row>
      <xdr:rowOff>38100</xdr:rowOff>
    </xdr:to>
    <xdr:sp macro="" textlink="">
      <xdr:nvSpPr>
        <xdr:cNvPr id="3136" name="Text 270">
          <a:extLst>
            <a:ext uri="{FF2B5EF4-FFF2-40B4-BE49-F238E27FC236}">
              <a16:creationId xmlns:a16="http://schemas.microsoft.com/office/drawing/2014/main" id="{8D5C75C2-6BD4-4F9B-A542-F3F4E0C34EE0}"/>
            </a:ext>
          </a:extLst>
        </xdr:cNvPr>
        <xdr:cNvSpPr txBox="1">
          <a:spLocks noChangeArrowheads="1"/>
        </xdr:cNvSpPr>
      </xdr:nvSpPr>
      <xdr:spPr bwMode="auto">
        <a:xfrm>
          <a:off x="4419600" y="69151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34</xdr:row>
      <xdr:rowOff>47625</xdr:rowOff>
    </xdr:from>
    <xdr:to>
      <xdr:col>6</xdr:col>
      <xdr:colOff>152400</xdr:colOff>
      <xdr:row>35</xdr:row>
      <xdr:rowOff>38100</xdr:rowOff>
    </xdr:to>
    <xdr:sp macro="" textlink="">
      <xdr:nvSpPr>
        <xdr:cNvPr id="3137" name="Text 271">
          <a:extLst>
            <a:ext uri="{FF2B5EF4-FFF2-40B4-BE49-F238E27FC236}">
              <a16:creationId xmlns:a16="http://schemas.microsoft.com/office/drawing/2014/main" id="{FA4B8C51-1526-47D3-90E8-699FD8B1F489}"/>
            </a:ext>
          </a:extLst>
        </xdr:cNvPr>
        <xdr:cNvSpPr txBox="1">
          <a:spLocks noChangeArrowheads="1"/>
        </xdr:cNvSpPr>
      </xdr:nvSpPr>
      <xdr:spPr bwMode="auto">
        <a:xfrm>
          <a:off x="4419600" y="69151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34</xdr:row>
      <xdr:rowOff>47625</xdr:rowOff>
    </xdr:from>
    <xdr:to>
      <xdr:col>6</xdr:col>
      <xdr:colOff>152400</xdr:colOff>
      <xdr:row>35</xdr:row>
      <xdr:rowOff>38100</xdr:rowOff>
    </xdr:to>
    <xdr:sp macro="" textlink="">
      <xdr:nvSpPr>
        <xdr:cNvPr id="3138" name="Text 272">
          <a:extLst>
            <a:ext uri="{FF2B5EF4-FFF2-40B4-BE49-F238E27FC236}">
              <a16:creationId xmlns:a16="http://schemas.microsoft.com/office/drawing/2014/main" id="{81F9623E-8583-4823-9E3F-797F799A4007}"/>
            </a:ext>
          </a:extLst>
        </xdr:cNvPr>
        <xdr:cNvSpPr txBox="1">
          <a:spLocks noChangeArrowheads="1"/>
        </xdr:cNvSpPr>
      </xdr:nvSpPr>
      <xdr:spPr bwMode="auto">
        <a:xfrm>
          <a:off x="4419600" y="69151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3139" name="Text 273">
          <a:extLst>
            <a:ext uri="{FF2B5EF4-FFF2-40B4-BE49-F238E27FC236}">
              <a16:creationId xmlns:a16="http://schemas.microsoft.com/office/drawing/2014/main" id="{1B0B514E-5EEE-4FAE-BE0B-83F6BD242815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3140" name="Text 274">
          <a:extLst>
            <a:ext uri="{FF2B5EF4-FFF2-40B4-BE49-F238E27FC236}">
              <a16:creationId xmlns:a16="http://schemas.microsoft.com/office/drawing/2014/main" id="{EA38F0E3-40A6-49CE-82F3-CD5155914FAD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3141" name="Text 275">
          <a:extLst>
            <a:ext uri="{FF2B5EF4-FFF2-40B4-BE49-F238E27FC236}">
              <a16:creationId xmlns:a16="http://schemas.microsoft.com/office/drawing/2014/main" id="{DCB8395B-DA5C-42C2-8CF5-85AD650A49E3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35</xdr:row>
      <xdr:rowOff>47625</xdr:rowOff>
    </xdr:from>
    <xdr:to>
      <xdr:col>6</xdr:col>
      <xdr:colOff>152400</xdr:colOff>
      <xdr:row>36</xdr:row>
      <xdr:rowOff>38100</xdr:rowOff>
    </xdr:to>
    <xdr:sp macro="" textlink="">
      <xdr:nvSpPr>
        <xdr:cNvPr id="3142" name="Text 276">
          <a:extLst>
            <a:ext uri="{FF2B5EF4-FFF2-40B4-BE49-F238E27FC236}">
              <a16:creationId xmlns:a16="http://schemas.microsoft.com/office/drawing/2014/main" id="{6DF24375-8BFB-459E-B312-CB66B4A80DF1}"/>
            </a:ext>
          </a:extLst>
        </xdr:cNvPr>
        <xdr:cNvSpPr txBox="1">
          <a:spLocks noChangeArrowheads="1"/>
        </xdr:cNvSpPr>
      </xdr:nvSpPr>
      <xdr:spPr bwMode="auto">
        <a:xfrm>
          <a:off x="4419600" y="71151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143" name="Text 277">
          <a:extLst>
            <a:ext uri="{FF2B5EF4-FFF2-40B4-BE49-F238E27FC236}">
              <a16:creationId xmlns:a16="http://schemas.microsoft.com/office/drawing/2014/main" id="{31018FFB-E252-466E-8285-07D90ACCD0CF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144" name="Text 278">
          <a:extLst>
            <a:ext uri="{FF2B5EF4-FFF2-40B4-BE49-F238E27FC236}">
              <a16:creationId xmlns:a16="http://schemas.microsoft.com/office/drawing/2014/main" id="{02B48EB1-6066-48ED-B06F-6CDAEC3E47C3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145" name="Text 279">
          <a:extLst>
            <a:ext uri="{FF2B5EF4-FFF2-40B4-BE49-F238E27FC236}">
              <a16:creationId xmlns:a16="http://schemas.microsoft.com/office/drawing/2014/main" id="{842B46ED-72E5-47A2-963E-8A750A3CEC41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36</xdr:row>
      <xdr:rowOff>47625</xdr:rowOff>
    </xdr:from>
    <xdr:to>
      <xdr:col>6</xdr:col>
      <xdr:colOff>152400</xdr:colOff>
      <xdr:row>37</xdr:row>
      <xdr:rowOff>38100</xdr:rowOff>
    </xdr:to>
    <xdr:sp macro="" textlink="">
      <xdr:nvSpPr>
        <xdr:cNvPr id="3146" name="Text 280">
          <a:extLst>
            <a:ext uri="{FF2B5EF4-FFF2-40B4-BE49-F238E27FC236}">
              <a16:creationId xmlns:a16="http://schemas.microsoft.com/office/drawing/2014/main" id="{58266F21-14E0-4157-85DC-B7A206CC7BAB}"/>
            </a:ext>
          </a:extLst>
        </xdr:cNvPr>
        <xdr:cNvSpPr txBox="1">
          <a:spLocks noChangeArrowheads="1"/>
        </xdr:cNvSpPr>
      </xdr:nvSpPr>
      <xdr:spPr bwMode="auto">
        <a:xfrm>
          <a:off x="4419600" y="73152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147" name="Text 281">
          <a:extLst>
            <a:ext uri="{FF2B5EF4-FFF2-40B4-BE49-F238E27FC236}">
              <a16:creationId xmlns:a16="http://schemas.microsoft.com/office/drawing/2014/main" id="{3CBF50CA-BA5A-4CBC-A081-224FB5F69096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148" name="Text 282">
          <a:extLst>
            <a:ext uri="{FF2B5EF4-FFF2-40B4-BE49-F238E27FC236}">
              <a16:creationId xmlns:a16="http://schemas.microsoft.com/office/drawing/2014/main" id="{7E6CDF14-86AD-43A4-8CE4-06F74E961305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149" name="Text 283">
          <a:extLst>
            <a:ext uri="{FF2B5EF4-FFF2-40B4-BE49-F238E27FC236}">
              <a16:creationId xmlns:a16="http://schemas.microsoft.com/office/drawing/2014/main" id="{275FFC55-A140-4BD6-8891-49BE13BA5024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37</xdr:row>
      <xdr:rowOff>47625</xdr:rowOff>
    </xdr:from>
    <xdr:to>
      <xdr:col>6</xdr:col>
      <xdr:colOff>152400</xdr:colOff>
      <xdr:row>38</xdr:row>
      <xdr:rowOff>47625</xdr:rowOff>
    </xdr:to>
    <xdr:sp macro="" textlink="">
      <xdr:nvSpPr>
        <xdr:cNvPr id="3150" name="Text 284">
          <a:extLst>
            <a:ext uri="{FF2B5EF4-FFF2-40B4-BE49-F238E27FC236}">
              <a16:creationId xmlns:a16="http://schemas.microsoft.com/office/drawing/2014/main" id="{57065784-E3F1-421F-9D06-5AFD943E82AA}"/>
            </a:ext>
          </a:extLst>
        </xdr:cNvPr>
        <xdr:cNvSpPr txBox="1">
          <a:spLocks noChangeArrowheads="1"/>
        </xdr:cNvSpPr>
      </xdr:nvSpPr>
      <xdr:spPr bwMode="auto">
        <a:xfrm>
          <a:off x="4419600" y="7515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3151" name="Text 285">
          <a:extLst>
            <a:ext uri="{FF2B5EF4-FFF2-40B4-BE49-F238E27FC236}">
              <a16:creationId xmlns:a16="http://schemas.microsoft.com/office/drawing/2014/main" id="{7419F922-C740-47DD-AEE8-EFB8E1387C13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3152" name="Text 286">
          <a:extLst>
            <a:ext uri="{FF2B5EF4-FFF2-40B4-BE49-F238E27FC236}">
              <a16:creationId xmlns:a16="http://schemas.microsoft.com/office/drawing/2014/main" id="{53B9A349-8F31-4067-9B2B-B053A3D3AC3C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3153" name="Text 287">
          <a:extLst>
            <a:ext uri="{FF2B5EF4-FFF2-40B4-BE49-F238E27FC236}">
              <a16:creationId xmlns:a16="http://schemas.microsoft.com/office/drawing/2014/main" id="{F94DD13C-1ACB-4361-8B3C-0A29336D9CAA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38</xdr:row>
      <xdr:rowOff>47625</xdr:rowOff>
    </xdr:from>
    <xdr:to>
      <xdr:col>6</xdr:col>
      <xdr:colOff>152400</xdr:colOff>
      <xdr:row>39</xdr:row>
      <xdr:rowOff>47625</xdr:rowOff>
    </xdr:to>
    <xdr:sp macro="" textlink="">
      <xdr:nvSpPr>
        <xdr:cNvPr id="3154" name="Text 288">
          <a:extLst>
            <a:ext uri="{FF2B5EF4-FFF2-40B4-BE49-F238E27FC236}">
              <a16:creationId xmlns:a16="http://schemas.microsoft.com/office/drawing/2014/main" id="{8646049F-BCE1-4656-95C8-9146EE0CA9EE}"/>
            </a:ext>
          </a:extLst>
        </xdr:cNvPr>
        <xdr:cNvSpPr txBox="1">
          <a:spLocks noChangeArrowheads="1"/>
        </xdr:cNvSpPr>
      </xdr:nvSpPr>
      <xdr:spPr bwMode="auto">
        <a:xfrm>
          <a:off x="4419600" y="77152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3155" name="Text 307">
          <a:extLst>
            <a:ext uri="{FF2B5EF4-FFF2-40B4-BE49-F238E27FC236}">
              <a16:creationId xmlns:a16="http://schemas.microsoft.com/office/drawing/2014/main" id="{72205CDE-1AD5-40BC-836E-D3006AFF91BE}"/>
            </a:ext>
          </a:extLst>
        </xdr:cNvPr>
        <xdr:cNvSpPr txBox="1">
          <a:spLocks noChangeArrowheads="1"/>
        </xdr:cNvSpPr>
      </xdr:nvSpPr>
      <xdr:spPr bwMode="auto">
        <a:xfrm>
          <a:off x="441960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3156" name="Text 308">
          <a:extLst>
            <a:ext uri="{FF2B5EF4-FFF2-40B4-BE49-F238E27FC236}">
              <a16:creationId xmlns:a16="http://schemas.microsoft.com/office/drawing/2014/main" id="{496EBF71-7D0E-4CA5-86C5-D6FAD4532D2B}"/>
            </a:ext>
          </a:extLst>
        </xdr:cNvPr>
        <xdr:cNvSpPr txBox="1">
          <a:spLocks noChangeArrowheads="1"/>
        </xdr:cNvSpPr>
      </xdr:nvSpPr>
      <xdr:spPr bwMode="auto">
        <a:xfrm>
          <a:off x="441960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57" name="Text 309">
          <a:extLst>
            <a:ext uri="{FF2B5EF4-FFF2-40B4-BE49-F238E27FC236}">
              <a16:creationId xmlns:a16="http://schemas.microsoft.com/office/drawing/2014/main" id="{9287A1B3-45FE-4393-B18A-4AF7B246E1FC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58" name="Text 310">
          <a:extLst>
            <a:ext uri="{FF2B5EF4-FFF2-40B4-BE49-F238E27FC236}">
              <a16:creationId xmlns:a16="http://schemas.microsoft.com/office/drawing/2014/main" id="{D06900D9-7F60-439C-ABF4-D5CCC5F091A9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59" name="Text 311">
          <a:extLst>
            <a:ext uri="{FF2B5EF4-FFF2-40B4-BE49-F238E27FC236}">
              <a16:creationId xmlns:a16="http://schemas.microsoft.com/office/drawing/2014/main" id="{29DE2F3E-9BB2-4D8F-A0F9-60DD5A65DD51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60" name="Text 312">
          <a:extLst>
            <a:ext uri="{FF2B5EF4-FFF2-40B4-BE49-F238E27FC236}">
              <a16:creationId xmlns:a16="http://schemas.microsoft.com/office/drawing/2014/main" id="{EB8100B3-6794-4D62-8DE1-550C4B143321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61" name="Text 313">
          <a:extLst>
            <a:ext uri="{FF2B5EF4-FFF2-40B4-BE49-F238E27FC236}">
              <a16:creationId xmlns:a16="http://schemas.microsoft.com/office/drawing/2014/main" id="{93EE8437-A291-4F0A-B9BC-3A07F9A4ED67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62" name="Text 314">
          <a:extLst>
            <a:ext uri="{FF2B5EF4-FFF2-40B4-BE49-F238E27FC236}">
              <a16:creationId xmlns:a16="http://schemas.microsoft.com/office/drawing/2014/main" id="{D48AC87E-1508-42C8-A053-91706A0DB2ED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63" name="Text 315">
          <a:extLst>
            <a:ext uri="{FF2B5EF4-FFF2-40B4-BE49-F238E27FC236}">
              <a16:creationId xmlns:a16="http://schemas.microsoft.com/office/drawing/2014/main" id="{834C37CC-2F89-4C16-A4C8-33345EB3EA50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64" name="Text 316">
          <a:extLst>
            <a:ext uri="{FF2B5EF4-FFF2-40B4-BE49-F238E27FC236}">
              <a16:creationId xmlns:a16="http://schemas.microsoft.com/office/drawing/2014/main" id="{864F61B0-795D-4AB2-916E-236A664EF700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65" name="Text 317">
          <a:extLst>
            <a:ext uri="{FF2B5EF4-FFF2-40B4-BE49-F238E27FC236}">
              <a16:creationId xmlns:a16="http://schemas.microsoft.com/office/drawing/2014/main" id="{ACF975E6-D755-49CB-ACED-BD010FC079AD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66" name="Text 318">
          <a:extLst>
            <a:ext uri="{FF2B5EF4-FFF2-40B4-BE49-F238E27FC236}">
              <a16:creationId xmlns:a16="http://schemas.microsoft.com/office/drawing/2014/main" id="{6B4F8312-5721-44F2-83B4-C1F2449FD129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67" name="Text 349">
          <a:extLst>
            <a:ext uri="{FF2B5EF4-FFF2-40B4-BE49-F238E27FC236}">
              <a16:creationId xmlns:a16="http://schemas.microsoft.com/office/drawing/2014/main" id="{B2615122-580E-49C8-B5BB-0FDBCA5111BD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68" name="Text 350">
          <a:extLst>
            <a:ext uri="{FF2B5EF4-FFF2-40B4-BE49-F238E27FC236}">
              <a16:creationId xmlns:a16="http://schemas.microsoft.com/office/drawing/2014/main" id="{27C31472-6E17-4364-9DED-A7DF87EAC08A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69" name="Text 351">
          <a:extLst>
            <a:ext uri="{FF2B5EF4-FFF2-40B4-BE49-F238E27FC236}">
              <a16:creationId xmlns:a16="http://schemas.microsoft.com/office/drawing/2014/main" id="{2194EF40-BB0F-4FB4-B2E4-3EEB3EC0BC76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70" name="Text 352">
          <a:extLst>
            <a:ext uri="{FF2B5EF4-FFF2-40B4-BE49-F238E27FC236}">
              <a16:creationId xmlns:a16="http://schemas.microsoft.com/office/drawing/2014/main" id="{5D586D3D-809A-4330-8126-F5D696DEDF64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71" name="Text 353">
          <a:extLst>
            <a:ext uri="{FF2B5EF4-FFF2-40B4-BE49-F238E27FC236}">
              <a16:creationId xmlns:a16="http://schemas.microsoft.com/office/drawing/2014/main" id="{109D9812-53AE-4F17-9A5E-85A2B64D491B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72" name="Text 354">
          <a:extLst>
            <a:ext uri="{FF2B5EF4-FFF2-40B4-BE49-F238E27FC236}">
              <a16:creationId xmlns:a16="http://schemas.microsoft.com/office/drawing/2014/main" id="{87A8FD72-1EFF-4171-847F-40D0D32C6373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73" name="Text 355">
          <a:extLst>
            <a:ext uri="{FF2B5EF4-FFF2-40B4-BE49-F238E27FC236}">
              <a16:creationId xmlns:a16="http://schemas.microsoft.com/office/drawing/2014/main" id="{23CA56BF-9168-432E-A1D1-5DA6232B3809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74" name="Text 356">
          <a:extLst>
            <a:ext uri="{FF2B5EF4-FFF2-40B4-BE49-F238E27FC236}">
              <a16:creationId xmlns:a16="http://schemas.microsoft.com/office/drawing/2014/main" id="{77E5C467-7872-4726-86BD-D1A87AC4565D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75" name="Text 357">
          <a:extLst>
            <a:ext uri="{FF2B5EF4-FFF2-40B4-BE49-F238E27FC236}">
              <a16:creationId xmlns:a16="http://schemas.microsoft.com/office/drawing/2014/main" id="{E5E427CC-91F6-4D1A-A0C5-914C58D0BF4E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3176" name="Text 358">
          <a:extLst>
            <a:ext uri="{FF2B5EF4-FFF2-40B4-BE49-F238E27FC236}">
              <a16:creationId xmlns:a16="http://schemas.microsoft.com/office/drawing/2014/main" id="{C6975DD4-EC76-4155-9FD5-76B1CA1CFBFF}"/>
            </a:ext>
          </a:extLst>
        </xdr:cNvPr>
        <xdr:cNvSpPr txBox="1">
          <a:spLocks noChangeArrowheads="1"/>
        </xdr:cNvSpPr>
      </xdr:nvSpPr>
      <xdr:spPr bwMode="auto">
        <a:xfrm>
          <a:off x="441960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77" name="Text 359">
          <a:extLst>
            <a:ext uri="{FF2B5EF4-FFF2-40B4-BE49-F238E27FC236}">
              <a16:creationId xmlns:a16="http://schemas.microsoft.com/office/drawing/2014/main" id="{1BC4E465-C08C-4D21-A057-BEFD1B825441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78" name="Text 360">
          <a:extLst>
            <a:ext uri="{FF2B5EF4-FFF2-40B4-BE49-F238E27FC236}">
              <a16:creationId xmlns:a16="http://schemas.microsoft.com/office/drawing/2014/main" id="{128042A8-74F2-469E-93C6-B833F49F7D34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79" name="Text 361">
          <a:extLst>
            <a:ext uri="{FF2B5EF4-FFF2-40B4-BE49-F238E27FC236}">
              <a16:creationId xmlns:a16="http://schemas.microsoft.com/office/drawing/2014/main" id="{6883717A-D28E-44BC-AD91-D57F20F53060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180" name="Text 362">
          <a:extLst>
            <a:ext uri="{FF2B5EF4-FFF2-40B4-BE49-F238E27FC236}">
              <a16:creationId xmlns:a16="http://schemas.microsoft.com/office/drawing/2014/main" id="{A491B457-C2FC-495F-97D4-B83B1450B657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25</xdr:row>
      <xdr:rowOff>66675</xdr:rowOff>
    </xdr:from>
    <xdr:to>
      <xdr:col>6</xdr:col>
      <xdr:colOff>171450</xdr:colOff>
      <xdr:row>26</xdr:row>
      <xdr:rowOff>66675</xdr:rowOff>
    </xdr:to>
    <xdr:sp macro="" textlink="">
      <xdr:nvSpPr>
        <xdr:cNvPr id="3181" name="Text 363">
          <a:extLst>
            <a:ext uri="{FF2B5EF4-FFF2-40B4-BE49-F238E27FC236}">
              <a16:creationId xmlns:a16="http://schemas.microsoft.com/office/drawing/2014/main" id="{7FFBF07C-62D7-4DED-B11D-8A4A79F89B5B}"/>
            </a:ext>
          </a:extLst>
        </xdr:cNvPr>
        <xdr:cNvSpPr txBox="1">
          <a:spLocks noChangeArrowheads="1"/>
        </xdr:cNvSpPr>
      </xdr:nvSpPr>
      <xdr:spPr bwMode="auto">
        <a:xfrm>
          <a:off x="4448175" y="513397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171450</xdr:colOff>
      <xdr:row>25</xdr:row>
      <xdr:rowOff>57150</xdr:rowOff>
    </xdr:to>
    <xdr:sp macro="" textlink="">
      <xdr:nvSpPr>
        <xdr:cNvPr id="3182" name="Text 364">
          <a:extLst>
            <a:ext uri="{FF2B5EF4-FFF2-40B4-BE49-F238E27FC236}">
              <a16:creationId xmlns:a16="http://schemas.microsoft.com/office/drawing/2014/main" id="{99C2180E-00D5-4DC1-9A8C-41EE0F37C1ED}"/>
            </a:ext>
          </a:extLst>
        </xdr:cNvPr>
        <xdr:cNvSpPr txBox="1">
          <a:spLocks noChangeArrowheads="1"/>
        </xdr:cNvSpPr>
      </xdr:nvSpPr>
      <xdr:spPr bwMode="auto">
        <a:xfrm>
          <a:off x="4448175" y="49339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83" name="Text 365">
          <a:extLst>
            <a:ext uri="{FF2B5EF4-FFF2-40B4-BE49-F238E27FC236}">
              <a16:creationId xmlns:a16="http://schemas.microsoft.com/office/drawing/2014/main" id="{876BDDAA-0FCB-4391-8FF8-717C5A40F1CE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84" name="Text 366">
          <a:extLst>
            <a:ext uri="{FF2B5EF4-FFF2-40B4-BE49-F238E27FC236}">
              <a16:creationId xmlns:a16="http://schemas.microsoft.com/office/drawing/2014/main" id="{C9A0B2BF-E61F-436A-BED8-991EECD8D9E6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85" name="Text 367">
          <a:extLst>
            <a:ext uri="{FF2B5EF4-FFF2-40B4-BE49-F238E27FC236}">
              <a16:creationId xmlns:a16="http://schemas.microsoft.com/office/drawing/2014/main" id="{5DCFE1AB-DFCF-4BAA-9150-F2F987CB4541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86" name="Text 368">
          <a:extLst>
            <a:ext uri="{FF2B5EF4-FFF2-40B4-BE49-F238E27FC236}">
              <a16:creationId xmlns:a16="http://schemas.microsoft.com/office/drawing/2014/main" id="{CFCF4EE3-C6BE-4F03-A557-F7B014BED596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87" name="Text 369">
          <a:extLst>
            <a:ext uri="{FF2B5EF4-FFF2-40B4-BE49-F238E27FC236}">
              <a16:creationId xmlns:a16="http://schemas.microsoft.com/office/drawing/2014/main" id="{0B1D0A54-6C91-41A2-BC22-0720EFAAEFBE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88" name="Text 370">
          <a:extLst>
            <a:ext uri="{FF2B5EF4-FFF2-40B4-BE49-F238E27FC236}">
              <a16:creationId xmlns:a16="http://schemas.microsoft.com/office/drawing/2014/main" id="{5B9A0D98-8368-4142-8A67-3F768A50EF6D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89" name="Text 371">
          <a:extLst>
            <a:ext uri="{FF2B5EF4-FFF2-40B4-BE49-F238E27FC236}">
              <a16:creationId xmlns:a16="http://schemas.microsoft.com/office/drawing/2014/main" id="{2E93D2F0-3E1F-4B7D-995D-5DC2C0424989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90" name="Text 372">
          <a:extLst>
            <a:ext uri="{FF2B5EF4-FFF2-40B4-BE49-F238E27FC236}">
              <a16:creationId xmlns:a16="http://schemas.microsoft.com/office/drawing/2014/main" id="{888D86B3-D007-472F-AB62-0F1A58FF84EF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91" name="Text 373">
          <a:extLst>
            <a:ext uri="{FF2B5EF4-FFF2-40B4-BE49-F238E27FC236}">
              <a16:creationId xmlns:a16="http://schemas.microsoft.com/office/drawing/2014/main" id="{0E2D481A-9DE4-4868-84C6-92A154EBAD3D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92" name="Text 374">
          <a:extLst>
            <a:ext uri="{FF2B5EF4-FFF2-40B4-BE49-F238E27FC236}">
              <a16:creationId xmlns:a16="http://schemas.microsoft.com/office/drawing/2014/main" id="{3AC7B527-C681-4245-81DB-1A821F0C4298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93" name="Text 375">
          <a:extLst>
            <a:ext uri="{FF2B5EF4-FFF2-40B4-BE49-F238E27FC236}">
              <a16:creationId xmlns:a16="http://schemas.microsoft.com/office/drawing/2014/main" id="{35C99D95-BD7F-4CF3-820D-2E51CDA421CD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94" name="Text 376">
          <a:extLst>
            <a:ext uri="{FF2B5EF4-FFF2-40B4-BE49-F238E27FC236}">
              <a16:creationId xmlns:a16="http://schemas.microsoft.com/office/drawing/2014/main" id="{D4C61E0D-DF3F-43F5-9518-6877F27C650C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95" name="Text 377">
          <a:extLst>
            <a:ext uri="{FF2B5EF4-FFF2-40B4-BE49-F238E27FC236}">
              <a16:creationId xmlns:a16="http://schemas.microsoft.com/office/drawing/2014/main" id="{F0B71402-D06C-471F-9F50-87EE688DEDBA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196" name="Text 378">
          <a:extLst>
            <a:ext uri="{FF2B5EF4-FFF2-40B4-BE49-F238E27FC236}">
              <a16:creationId xmlns:a16="http://schemas.microsoft.com/office/drawing/2014/main" id="{5325C47C-9702-4FF3-BC58-F84213D1D93C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97" name="Text 379">
          <a:extLst>
            <a:ext uri="{FF2B5EF4-FFF2-40B4-BE49-F238E27FC236}">
              <a16:creationId xmlns:a16="http://schemas.microsoft.com/office/drawing/2014/main" id="{1A4BA356-CCDA-44FD-8F07-77A30D2DD87F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198" name="Text 380">
          <a:extLst>
            <a:ext uri="{FF2B5EF4-FFF2-40B4-BE49-F238E27FC236}">
              <a16:creationId xmlns:a16="http://schemas.microsoft.com/office/drawing/2014/main" id="{8FFAB9CA-216B-488C-9033-D134758CCD53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3199" name="Text 381">
          <a:extLst>
            <a:ext uri="{FF2B5EF4-FFF2-40B4-BE49-F238E27FC236}">
              <a16:creationId xmlns:a16="http://schemas.microsoft.com/office/drawing/2014/main" id="{AF83778C-4F4F-4145-A781-37790EB23D1A}"/>
            </a:ext>
          </a:extLst>
        </xdr:cNvPr>
        <xdr:cNvSpPr txBox="1">
          <a:spLocks noChangeArrowheads="1"/>
        </xdr:cNvSpPr>
      </xdr:nvSpPr>
      <xdr:spPr bwMode="auto">
        <a:xfrm>
          <a:off x="441960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3200" name="Text 382">
          <a:extLst>
            <a:ext uri="{FF2B5EF4-FFF2-40B4-BE49-F238E27FC236}">
              <a16:creationId xmlns:a16="http://schemas.microsoft.com/office/drawing/2014/main" id="{0B2D1A80-3630-4650-8732-D1981AFE44FE}"/>
            </a:ext>
          </a:extLst>
        </xdr:cNvPr>
        <xdr:cNvSpPr txBox="1">
          <a:spLocks noChangeArrowheads="1"/>
        </xdr:cNvSpPr>
      </xdr:nvSpPr>
      <xdr:spPr bwMode="auto">
        <a:xfrm>
          <a:off x="441960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201" name="Text 383">
          <a:extLst>
            <a:ext uri="{FF2B5EF4-FFF2-40B4-BE49-F238E27FC236}">
              <a16:creationId xmlns:a16="http://schemas.microsoft.com/office/drawing/2014/main" id="{9E761D47-2F0C-42FC-8A3D-AAC3305B5C2E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202" name="Text 384">
          <a:extLst>
            <a:ext uri="{FF2B5EF4-FFF2-40B4-BE49-F238E27FC236}">
              <a16:creationId xmlns:a16="http://schemas.microsoft.com/office/drawing/2014/main" id="{0DB735D6-2F52-46E0-9E55-50CE2FFB7661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3203" name="Text 385">
          <a:extLst>
            <a:ext uri="{FF2B5EF4-FFF2-40B4-BE49-F238E27FC236}">
              <a16:creationId xmlns:a16="http://schemas.microsoft.com/office/drawing/2014/main" id="{F33C4E23-FC5C-4540-BA4C-915723B36EC4}"/>
            </a:ext>
          </a:extLst>
        </xdr:cNvPr>
        <xdr:cNvSpPr txBox="1">
          <a:spLocks noChangeArrowheads="1"/>
        </xdr:cNvSpPr>
      </xdr:nvSpPr>
      <xdr:spPr bwMode="auto">
        <a:xfrm>
          <a:off x="441960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3204" name="Text 386">
          <a:extLst>
            <a:ext uri="{FF2B5EF4-FFF2-40B4-BE49-F238E27FC236}">
              <a16:creationId xmlns:a16="http://schemas.microsoft.com/office/drawing/2014/main" id="{32C7E2D5-5A88-495A-982F-559670EED23E}"/>
            </a:ext>
          </a:extLst>
        </xdr:cNvPr>
        <xdr:cNvSpPr txBox="1">
          <a:spLocks noChangeArrowheads="1"/>
        </xdr:cNvSpPr>
      </xdr:nvSpPr>
      <xdr:spPr bwMode="auto">
        <a:xfrm>
          <a:off x="441960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205" name="Text 387">
          <a:extLst>
            <a:ext uri="{FF2B5EF4-FFF2-40B4-BE49-F238E27FC236}">
              <a16:creationId xmlns:a16="http://schemas.microsoft.com/office/drawing/2014/main" id="{AB246772-9F40-40A0-A9F2-55A65DA30E2F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206" name="Text 388">
          <a:extLst>
            <a:ext uri="{FF2B5EF4-FFF2-40B4-BE49-F238E27FC236}">
              <a16:creationId xmlns:a16="http://schemas.microsoft.com/office/drawing/2014/main" id="{1A3A73AE-FB39-47E5-8555-2CD8463AC4DF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207" name="Text 389">
          <a:extLst>
            <a:ext uri="{FF2B5EF4-FFF2-40B4-BE49-F238E27FC236}">
              <a16:creationId xmlns:a16="http://schemas.microsoft.com/office/drawing/2014/main" id="{0768477C-0DC9-41F9-AD2B-1E2EEDD0B09D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208" name="Text 390">
          <a:extLst>
            <a:ext uri="{FF2B5EF4-FFF2-40B4-BE49-F238E27FC236}">
              <a16:creationId xmlns:a16="http://schemas.microsoft.com/office/drawing/2014/main" id="{BD357301-2AE6-46D7-9F84-1876FCF95708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209" name="Text 391">
          <a:extLst>
            <a:ext uri="{FF2B5EF4-FFF2-40B4-BE49-F238E27FC236}">
              <a16:creationId xmlns:a16="http://schemas.microsoft.com/office/drawing/2014/main" id="{FA49E6C7-8DF1-4C64-8E7A-AD3386F11DA0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38100</xdr:rowOff>
    </xdr:to>
    <xdr:sp macro="" textlink="">
      <xdr:nvSpPr>
        <xdr:cNvPr id="3210" name="Text 392">
          <a:extLst>
            <a:ext uri="{FF2B5EF4-FFF2-40B4-BE49-F238E27FC236}">
              <a16:creationId xmlns:a16="http://schemas.microsoft.com/office/drawing/2014/main" id="{3986D632-92BE-4F19-80D7-2467E70E1F5E}"/>
            </a:ext>
          </a:extLst>
        </xdr:cNvPr>
        <xdr:cNvSpPr txBox="1">
          <a:spLocks noChangeArrowheads="1"/>
        </xdr:cNvSpPr>
      </xdr:nvSpPr>
      <xdr:spPr bwMode="auto">
        <a:xfrm>
          <a:off x="4419600" y="33147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11" name="Text 393">
          <a:extLst>
            <a:ext uri="{FF2B5EF4-FFF2-40B4-BE49-F238E27FC236}">
              <a16:creationId xmlns:a16="http://schemas.microsoft.com/office/drawing/2014/main" id="{6AF37D88-07C8-4DAF-8E57-214B9B84D9E6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12" name="Text 394">
          <a:extLst>
            <a:ext uri="{FF2B5EF4-FFF2-40B4-BE49-F238E27FC236}">
              <a16:creationId xmlns:a16="http://schemas.microsoft.com/office/drawing/2014/main" id="{2C3AAF25-02F5-4907-ACFF-0C7678D9DD0F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13" name="Text 395">
          <a:extLst>
            <a:ext uri="{FF2B5EF4-FFF2-40B4-BE49-F238E27FC236}">
              <a16:creationId xmlns:a16="http://schemas.microsoft.com/office/drawing/2014/main" id="{D9990850-C696-4997-884B-2FAC2CF8FE07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14" name="Text 396">
          <a:extLst>
            <a:ext uri="{FF2B5EF4-FFF2-40B4-BE49-F238E27FC236}">
              <a16:creationId xmlns:a16="http://schemas.microsoft.com/office/drawing/2014/main" id="{1FE8A2E2-122B-4997-9966-EF0820AC6F3A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15" name="Text 397">
          <a:extLst>
            <a:ext uri="{FF2B5EF4-FFF2-40B4-BE49-F238E27FC236}">
              <a16:creationId xmlns:a16="http://schemas.microsoft.com/office/drawing/2014/main" id="{8A3E4DC1-D31F-44A1-AEC8-7D4E38828B40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16" name="Text 398">
          <a:extLst>
            <a:ext uri="{FF2B5EF4-FFF2-40B4-BE49-F238E27FC236}">
              <a16:creationId xmlns:a16="http://schemas.microsoft.com/office/drawing/2014/main" id="{8E1E222F-3E9C-4947-ABB9-6CF5436B659A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17" name="Text 399">
          <a:extLst>
            <a:ext uri="{FF2B5EF4-FFF2-40B4-BE49-F238E27FC236}">
              <a16:creationId xmlns:a16="http://schemas.microsoft.com/office/drawing/2014/main" id="{291EDC48-33E0-4FB7-B27D-B3B3F737151A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18" name="Text 400">
          <a:extLst>
            <a:ext uri="{FF2B5EF4-FFF2-40B4-BE49-F238E27FC236}">
              <a16:creationId xmlns:a16="http://schemas.microsoft.com/office/drawing/2014/main" id="{A7B0002B-DDA2-46CE-A279-0B5C2022D993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19" name="Text 401">
          <a:extLst>
            <a:ext uri="{FF2B5EF4-FFF2-40B4-BE49-F238E27FC236}">
              <a16:creationId xmlns:a16="http://schemas.microsoft.com/office/drawing/2014/main" id="{DCB43AF8-6355-4D92-A10C-3BC8FC0335A7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20" name="Text 402">
          <a:extLst>
            <a:ext uri="{FF2B5EF4-FFF2-40B4-BE49-F238E27FC236}">
              <a16:creationId xmlns:a16="http://schemas.microsoft.com/office/drawing/2014/main" id="{39F31050-52D6-4A79-A8AE-78B07E56676F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21" name="Text 403">
          <a:extLst>
            <a:ext uri="{FF2B5EF4-FFF2-40B4-BE49-F238E27FC236}">
              <a16:creationId xmlns:a16="http://schemas.microsoft.com/office/drawing/2014/main" id="{0A3654EA-276E-4033-9F8C-CA00F751ED5A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22" name="Text 404">
          <a:extLst>
            <a:ext uri="{FF2B5EF4-FFF2-40B4-BE49-F238E27FC236}">
              <a16:creationId xmlns:a16="http://schemas.microsoft.com/office/drawing/2014/main" id="{97436639-5EB5-4CA8-873B-39E5D097E4B3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23" name="Text 405">
          <a:extLst>
            <a:ext uri="{FF2B5EF4-FFF2-40B4-BE49-F238E27FC236}">
              <a16:creationId xmlns:a16="http://schemas.microsoft.com/office/drawing/2014/main" id="{625C39C6-FA65-4AD8-BEBF-1CE010CC8FAF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24" name="Text 406">
          <a:extLst>
            <a:ext uri="{FF2B5EF4-FFF2-40B4-BE49-F238E27FC236}">
              <a16:creationId xmlns:a16="http://schemas.microsoft.com/office/drawing/2014/main" id="{CEE600BE-4DBE-4D94-AFBF-FF32A967B920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25" name="Text 407">
          <a:extLst>
            <a:ext uri="{FF2B5EF4-FFF2-40B4-BE49-F238E27FC236}">
              <a16:creationId xmlns:a16="http://schemas.microsoft.com/office/drawing/2014/main" id="{A6155FAD-1EA1-468C-96C4-D80F2233EE88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26" name="Text 408">
          <a:extLst>
            <a:ext uri="{FF2B5EF4-FFF2-40B4-BE49-F238E27FC236}">
              <a16:creationId xmlns:a16="http://schemas.microsoft.com/office/drawing/2014/main" id="{E88D02C5-071D-4068-A7D1-C26C1155AE50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27" name="Text 409">
          <a:extLst>
            <a:ext uri="{FF2B5EF4-FFF2-40B4-BE49-F238E27FC236}">
              <a16:creationId xmlns:a16="http://schemas.microsoft.com/office/drawing/2014/main" id="{35DBBD91-9040-44BB-912F-6B96F5BD159B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28" name="Text 410">
          <a:extLst>
            <a:ext uri="{FF2B5EF4-FFF2-40B4-BE49-F238E27FC236}">
              <a16:creationId xmlns:a16="http://schemas.microsoft.com/office/drawing/2014/main" id="{CEEDCB3F-1DAD-40A3-A498-8363B2BF01E8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29" name="Text 411">
          <a:extLst>
            <a:ext uri="{FF2B5EF4-FFF2-40B4-BE49-F238E27FC236}">
              <a16:creationId xmlns:a16="http://schemas.microsoft.com/office/drawing/2014/main" id="{6C7FE6C2-ADD1-4ABB-95D5-FC8E8048917D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30" name="Text 412">
          <a:extLst>
            <a:ext uri="{FF2B5EF4-FFF2-40B4-BE49-F238E27FC236}">
              <a16:creationId xmlns:a16="http://schemas.microsoft.com/office/drawing/2014/main" id="{6386D335-7A4D-418C-BA27-5A0AADD0C527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31" name="Text 413">
          <a:extLst>
            <a:ext uri="{FF2B5EF4-FFF2-40B4-BE49-F238E27FC236}">
              <a16:creationId xmlns:a16="http://schemas.microsoft.com/office/drawing/2014/main" id="{107E194E-C14A-4921-86ED-FC408B7AF645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32" name="Text 414">
          <a:extLst>
            <a:ext uri="{FF2B5EF4-FFF2-40B4-BE49-F238E27FC236}">
              <a16:creationId xmlns:a16="http://schemas.microsoft.com/office/drawing/2014/main" id="{95C0C201-EB35-47EE-9BAA-FB63ACE527CB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33" name="Text 415">
          <a:extLst>
            <a:ext uri="{FF2B5EF4-FFF2-40B4-BE49-F238E27FC236}">
              <a16:creationId xmlns:a16="http://schemas.microsoft.com/office/drawing/2014/main" id="{0FDFDE71-7B06-4E70-A111-948DAC491E77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3234" name="Text 416">
          <a:extLst>
            <a:ext uri="{FF2B5EF4-FFF2-40B4-BE49-F238E27FC236}">
              <a16:creationId xmlns:a16="http://schemas.microsoft.com/office/drawing/2014/main" id="{82E4605D-C408-4E03-B9C9-9FA762D5E22F}"/>
            </a:ext>
          </a:extLst>
        </xdr:cNvPr>
        <xdr:cNvSpPr txBox="1">
          <a:spLocks noChangeArrowheads="1"/>
        </xdr:cNvSpPr>
      </xdr:nvSpPr>
      <xdr:spPr bwMode="auto">
        <a:xfrm>
          <a:off x="441960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35" name="Text 417">
          <a:extLst>
            <a:ext uri="{FF2B5EF4-FFF2-40B4-BE49-F238E27FC236}">
              <a16:creationId xmlns:a16="http://schemas.microsoft.com/office/drawing/2014/main" id="{F1173D8A-685C-49D5-B09C-0F539BFC75F5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36" name="Text 418">
          <a:extLst>
            <a:ext uri="{FF2B5EF4-FFF2-40B4-BE49-F238E27FC236}">
              <a16:creationId xmlns:a16="http://schemas.microsoft.com/office/drawing/2014/main" id="{5136EAE4-D8D9-45EA-9500-66B1B31FF2A7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37" name="Text 419">
          <a:extLst>
            <a:ext uri="{FF2B5EF4-FFF2-40B4-BE49-F238E27FC236}">
              <a16:creationId xmlns:a16="http://schemas.microsoft.com/office/drawing/2014/main" id="{083B6BE2-73EC-4F94-B83F-9A1CE5DED3DE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33</xdr:row>
      <xdr:rowOff>47625</xdr:rowOff>
    </xdr:from>
    <xdr:to>
      <xdr:col>6</xdr:col>
      <xdr:colOff>152400</xdr:colOff>
      <xdr:row>34</xdr:row>
      <xdr:rowOff>38100</xdr:rowOff>
    </xdr:to>
    <xdr:sp macro="" textlink="">
      <xdr:nvSpPr>
        <xdr:cNvPr id="3238" name="Text 420">
          <a:extLst>
            <a:ext uri="{FF2B5EF4-FFF2-40B4-BE49-F238E27FC236}">
              <a16:creationId xmlns:a16="http://schemas.microsoft.com/office/drawing/2014/main" id="{AEB940B1-45A5-4424-B2E3-18BB8E8E9E2F}"/>
            </a:ext>
          </a:extLst>
        </xdr:cNvPr>
        <xdr:cNvSpPr txBox="1">
          <a:spLocks noChangeArrowheads="1"/>
        </xdr:cNvSpPr>
      </xdr:nvSpPr>
      <xdr:spPr bwMode="auto">
        <a:xfrm>
          <a:off x="4419600" y="67151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39" name="Text 421">
          <a:extLst>
            <a:ext uri="{FF2B5EF4-FFF2-40B4-BE49-F238E27FC236}">
              <a16:creationId xmlns:a16="http://schemas.microsoft.com/office/drawing/2014/main" id="{698B608F-F171-428D-BD6E-A09A82226477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40" name="Text 422">
          <a:extLst>
            <a:ext uri="{FF2B5EF4-FFF2-40B4-BE49-F238E27FC236}">
              <a16:creationId xmlns:a16="http://schemas.microsoft.com/office/drawing/2014/main" id="{63961FAE-EB78-41DD-B847-E223392DEBAB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41" name="Text 423">
          <a:extLst>
            <a:ext uri="{FF2B5EF4-FFF2-40B4-BE49-F238E27FC236}">
              <a16:creationId xmlns:a16="http://schemas.microsoft.com/office/drawing/2014/main" id="{30F14B66-E9C6-424A-8BDE-1AD42D7AB897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42" name="Text 424">
          <a:extLst>
            <a:ext uri="{FF2B5EF4-FFF2-40B4-BE49-F238E27FC236}">
              <a16:creationId xmlns:a16="http://schemas.microsoft.com/office/drawing/2014/main" id="{FBA4D9F0-D9C8-4022-8879-F1DA8FDEBBAE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43" name="Text 425">
          <a:extLst>
            <a:ext uri="{FF2B5EF4-FFF2-40B4-BE49-F238E27FC236}">
              <a16:creationId xmlns:a16="http://schemas.microsoft.com/office/drawing/2014/main" id="{CE56F6BF-3EC6-4E96-805B-0E8869CCCBA2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44" name="Text 426">
          <a:extLst>
            <a:ext uri="{FF2B5EF4-FFF2-40B4-BE49-F238E27FC236}">
              <a16:creationId xmlns:a16="http://schemas.microsoft.com/office/drawing/2014/main" id="{3C209D56-C814-4F81-B1C1-F1EE465B721E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245" name="Text 427">
          <a:extLst>
            <a:ext uri="{FF2B5EF4-FFF2-40B4-BE49-F238E27FC236}">
              <a16:creationId xmlns:a16="http://schemas.microsoft.com/office/drawing/2014/main" id="{1A162EAF-C33E-4C97-9107-5CABE6A8CF2D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246" name="Text 428">
          <a:extLst>
            <a:ext uri="{FF2B5EF4-FFF2-40B4-BE49-F238E27FC236}">
              <a16:creationId xmlns:a16="http://schemas.microsoft.com/office/drawing/2014/main" id="{C5F1E999-8FF4-4D8D-8470-551947536F9D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47" name="Text 429">
          <a:extLst>
            <a:ext uri="{FF2B5EF4-FFF2-40B4-BE49-F238E27FC236}">
              <a16:creationId xmlns:a16="http://schemas.microsoft.com/office/drawing/2014/main" id="{0D8E69BB-5D29-4FE5-9596-B651841AEBE6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48" name="Text 430">
          <a:extLst>
            <a:ext uri="{FF2B5EF4-FFF2-40B4-BE49-F238E27FC236}">
              <a16:creationId xmlns:a16="http://schemas.microsoft.com/office/drawing/2014/main" id="{4ECA037E-DFE9-4661-8E05-50347B8336B4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249" name="Text 431">
          <a:extLst>
            <a:ext uri="{FF2B5EF4-FFF2-40B4-BE49-F238E27FC236}">
              <a16:creationId xmlns:a16="http://schemas.microsoft.com/office/drawing/2014/main" id="{3A3B1F65-9933-4505-8628-3BB14774A2AE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250" name="Text 432">
          <a:extLst>
            <a:ext uri="{FF2B5EF4-FFF2-40B4-BE49-F238E27FC236}">
              <a16:creationId xmlns:a16="http://schemas.microsoft.com/office/drawing/2014/main" id="{CAE54C4C-74AC-49A0-910C-AD79AB9627EA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251" name="Text 433">
          <a:extLst>
            <a:ext uri="{FF2B5EF4-FFF2-40B4-BE49-F238E27FC236}">
              <a16:creationId xmlns:a16="http://schemas.microsoft.com/office/drawing/2014/main" id="{4BC9182C-34EC-4176-960B-BD828B2DCF02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38100</xdr:rowOff>
    </xdr:to>
    <xdr:sp macro="" textlink="">
      <xdr:nvSpPr>
        <xdr:cNvPr id="3252" name="Text 434">
          <a:extLst>
            <a:ext uri="{FF2B5EF4-FFF2-40B4-BE49-F238E27FC236}">
              <a16:creationId xmlns:a16="http://schemas.microsoft.com/office/drawing/2014/main" id="{A39FA4F7-D790-4394-AA0D-778E74BB99E1}"/>
            </a:ext>
          </a:extLst>
        </xdr:cNvPr>
        <xdr:cNvSpPr txBox="1">
          <a:spLocks noChangeArrowheads="1"/>
        </xdr:cNvSpPr>
      </xdr:nvSpPr>
      <xdr:spPr bwMode="auto">
        <a:xfrm>
          <a:off x="4419600" y="45148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53" name="Text 435">
          <a:extLst>
            <a:ext uri="{FF2B5EF4-FFF2-40B4-BE49-F238E27FC236}">
              <a16:creationId xmlns:a16="http://schemas.microsoft.com/office/drawing/2014/main" id="{4402562B-7060-4C98-9085-2481FEEFC0C1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54" name="Text 436">
          <a:extLst>
            <a:ext uri="{FF2B5EF4-FFF2-40B4-BE49-F238E27FC236}">
              <a16:creationId xmlns:a16="http://schemas.microsoft.com/office/drawing/2014/main" id="{113DE4DE-763E-4E22-B561-D60CFBA39026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55" name="Text 437">
          <a:extLst>
            <a:ext uri="{FF2B5EF4-FFF2-40B4-BE49-F238E27FC236}">
              <a16:creationId xmlns:a16="http://schemas.microsoft.com/office/drawing/2014/main" id="{BC40B245-E1ED-4BD4-8AA1-3CF9F04A839A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6</xdr:col>
      <xdr:colOff>161925</xdr:colOff>
      <xdr:row>23</xdr:row>
      <xdr:rowOff>238125</xdr:rowOff>
    </xdr:to>
    <xdr:sp macro="" textlink="">
      <xdr:nvSpPr>
        <xdr:cNvPr id="3256" name="Text 438">
          <a:extLst>
            <a:ext uri="{FF2B5EF4-FFF2-40B4-BE49-F238E27FC236}">
              <a16:creationId xmlns:a16="http://schemas.microsoft.com/office/drawing/2014/main" id="{3D09FC3A-F8AD-41FA-846D-63C4A6AD4FC7}"/>
            </a:ext>
          </a:extLst>
        </xdr:cNvPr>
        <xdr:cNvSpPr txBox="1">
          <a:spLocks noChangeArrowheads="1"/>
        </xdr:cNvSpPr>
      </xdr:nvSpPr>
      <xdr:spPr bwMode="auto">
        <a:xfrm>
          <a:off x="4419600" y="46672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57" name="Text 127">
          <a:extLst>
            <a:ext uri="{FF2B5EF4-FFF2-40B4-BE49-F238E27FC236}">
              <a16:creationId xmlns:a16="http://schemas.microsoft.com/office/drawing/2014/main" id="{04607B28-E37E-45AC-921A-A69B5F4AD478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58" name="Text 128">
          <a:extLst>
            <a:ext uri="{FF2B5EF4-FFF2-40B4-BE49-F238E27FC236}">
              <a16:creationId xmlns:a16="http://schemas.microsoft.com/office/drawing/2014/main" id="{CEE843E0-3A24-4DAE-AE39-830DB1561F97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19</xdr:row>
      <xdr:rowOff>66675</xdr:rowOff>
    </xdr:to>
    <xdr:sp macro="" textlink="">
      <xdr:nvSpPr>
        <xdr:cNvPr id="3259" name="Text 211">
          <a:extLst>
            <a:ext uri="{FF2B5EF4-FFF2-40B4-BE49-F238E27FC236}">
              <a16:creationId xmlns:a16="http://schemas.microsoft.com/office/drawing/2014/main" id="{7600C1CA-514C-48FB-B99A-7B064D86CE40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19</xdr:row>
      <xdr:rowOff>66675</xdr:rowOff>
    </xdr:to>
    <xdr:sp macro="" textlink="">
      <xdr:nvSpPr>
        <xdr:cNvPr id="3260" name="Text 212">
          <a:extLst>
            <a:ext uri="{FF2B5EF4-FFF2-40B4-BE49-F238E27FC236}">
              <a16:creationId xmlns:a16="http://schemas.microsoft.com/office/drawing/2014/main" id="{9996C44A-B1DC-4A06-BBA8-78416BA3846F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61" name="Text 213">
          <a:extLst>
            <a:ext uri="{FF2B5EF4-FFF2-40B4-BE49-F238E27FC236}">
              <a16:creationId xmlns:a16="http://schemas.microsoft.com/office/drawing/2014/main" id="{CC0DE2A8-5736-4AE3-8911-032E2FBA4142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62" name="Text 214">
          <a:extLst>
            <a:ext uri="{FF2B5EF4-FFF2-40B4-BE49-F238E27FC236}">
              <a16:creationId xmlns:a16="http://schemas.microsoft.com/office/drawing/2014/main" id="{A7278325-F3DF-481C-9728-8AD20FE72A5A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19</xdr:row>
      <xdr:rowOff>66675</xdr:rowOff>
    </xdr:to>
    <xdr:sp macro="" textlink="">
      <xdr:nvSpPr>
        <xdr:cNvPr id="3263" name="Text 307">
          <a:extLst>
            <a:ext uri="{FF2B5EF4-FFF2-40B4-BE49-F238E27FC236}">
              <a16:creationId xmlns:a16="http://schemas.microsoft.com/office/drawing/2014/main" id="{BDBDED69-731E-400D-9413-3A37BE9857DF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19</xdr:row>
      <xdr:rowOff>66675</xdr:rowOff>
    </xdr:to>
    <xdr:sp macro="" textlink="">
      <xdr:nvSpPr>
        <xdr:cNvPr id="3264" name="Text 308">
          <a:extLst>
            <a:ext uri="{FF2B5EF4-FFF2-40B4-BE49-F238E27FC236}">
              <a16:creationId xmlns:a16="http://schemas.microsoft.com/office/drawing/2014/main" id="{4E391370-8DF5-4F19-8781-58850BBBFB9D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65" name="Text 309">
          <a:extLst>
            <a:ext uri="{FF2B5EF4-FFF2-40B4-BE49-F238E27FC236}">
              <a16:creationId xmlns:a16="http://schemas.microsoft.com/office/drawing/2014/main" id="{87699228-4FEC-4551-8D6D-AC9DE74B4E39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66" name="Text 310">
          <a:extLst>
            <a:ext uri="{FF2B5EF4-FFF2-40B4-BE49-F238E27FC236}">
              <a16:creationId xmlns:a16="http://schemas.microsoft.com/office/drawing/2014/main" id="{56C4CF96-8982-4695-B738-8FE305133421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67" name="Text 311">
          <a:extLst>
            <a:ext uri="{FF2B5EF4-FFF2-40B4-BE49-F238E27FC236}">
              <a16:creationId xmlns:a16="http://schemas.microsoft.com/office/drawing/2014/main" id="{0898134A-88BF-4E89-9B29-69D96487C805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68" name="Text 312">
          <a:extLst>
            <a:ext uri="{FF2B5EF4-FFF2-40B4-BE49-F238E27FC236}">
              <a16:creationId xmlns:a16="http://schemas.microsoft.com/office/drawing/2014/main" id="{510628C1-C2D8-4E52-9A5D-13D5C00BD6C7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69" name="Text 313">
          <a:extLst>
            <a:ext uri="{FF2B5EF4-FFF2-40B4-BE49-F238E27FC236}">
              <a16:creationId xmlns:a16="http://schemas.microsoft.com/office/drawing/2014/main" id="{0D9B4484-315C-4F54-BA97-EC3D3D51826D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70" name="Text 314">
          <a:extLst>
            <a:ext uri="{FF2B5EF4-FFF2-40B4-BE49-F238E27FC236}">
              <a16:creationId xmlns:a16="http://schemas.microsoft.com/office/drawing/2014/main" id="{E41201C4-1AC3-456B-BBDB-9F2C40AB2AB2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71" name="Text 367">
          <a:extLst>
            <a:ext uri="{FF2B5EF4-FFF2-40B4-BE49-F238E27FC236}">
              <a16:creationId xmlns:a16="http://schemas.microsoft.com/office/drawing/2014/main" id="{1F69EA78-A46C-4352-8F60-BBFDA7FECAB2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72" name="Text 368">
          <a:extLst>
            <a:ext uri="{FF2B5EF4-FFF2-40B4-BE49-F238E27FC236}">
              <a16:creationId xmlns:a16="http://schemas.microsoft.com/office/drawing/2014/main" id="{9D0AE031-C030-41F8-922E-8506AC86BCA1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73" name="Text 371">
          <a:extLst>
            <a:ext uri="{FF2B5EF4-FFF2-40B4-BE49-F238E27FC236}">
              <a16:creationId xmlns:a16="http://schemas.microsoft.com/office/drawing/2014/main" id="{C912F7D7-4B0A-4ADC-A4BA-8B3D5641972C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74" name="Text 372">
          <a:extLst>
            <a:ext uri="{FF2B5EF4-FFF2-40B4-BE49-F238E27FC236}">
              <a16:creationId xmlns:a16="http://schemas.microsoft.com/office/drawing/2014/main" id="{C3DFDB11-2E09-4F6C-BCCD-CDD159C6B8E1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75" name="Text 379">
          <a:extLst>
            <a:ext uri="{FF2B5EF4-FFF2-40B4-BE49-F238E27FC236}">
              <a16:creationId xmlns:a16="http://schemas.microsoft.com/office/drawing/2014/main" id="{F8CAE07E-79A5-445C-8653-C57268FDDDBF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76" name="Text 380">
          <a:extLst>
            <a:ext uri="{FF2B5EF4-FFF2-40B4-BE49-F238E27FC236}">
              <a16:creationId xmlns:a16="http://schemas.microsoft.com/office/drawing/2014/main" id="{AE8F164F-3637-4A49-A3B1-A5409A9AE4E6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19</xdr:row>
      <xdr:rowOff>66675</xdr:rowOff>
    </xdr:to>
    <xdr:sp macro="" textlink="">
      <xdr:nvSpPr>
        <xdr:cNvPr id="3277" name="Text 381">
          <a:extLst>
            <a:ext uri="{FF2B5EF4-FFF2-40B4-BE49-F238E27FC236}">
              <a16:creationId xmlns:a16="http://schemas.microsoft.com/office/drawing/2014/main" id="{3BD0EC5F-F119-46D0-BEF0-F37F58DFFAEB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19</xdr:row>
      <xdr:rowOff>66675</xdr:rowOff>
    </xdr:to>
    <xdr:sp macro="" textlink="">
      <xdr:nvSpPr>
        <xdr:cNvPr id="3278" name="Text 382">
          <a:extLst>
            <a:ext uri="{FF2B5EF4-FFF2-40B4-BE49-F238E27FC236}">
              <a16:creationId xmlns:a16="http://schemas.microsoft.com/office/drawing/2014/main" id="{FDB5F7E5-F7AD-43B3-A70B-5B506579B3F1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79" name="Text 383">
          <a:extLst>
            <a:ext uri="{FF2B5EF4-FFF2-40B4-BE49-F238E27FC236}">
              <a16:creationId xmlns:a16="http://schemas.microsoft.com/office/drawing/2014/main" id="{1C917D8E-EED8-44FE-B8E2-2023ACA3407A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80" name="Text 384">
          <a:extLst>
            <a:ext uri="{FF2B5EF4-FFF2-40B4-BE49-F238E27FC236}">
              <a16:creationId xmlns:a16="http://schemas.microsoft.com/office/drawing/2014/main" id="{DE594C9F-9773-4516-B7E2-3DC2577B0DD3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19</xdr:row>
      <xdr:rowOff>66675</xdr:rowOff>
    </xdr:to>
    <xdr:sp macro="" textlink="">
      <xdr:nvSpPr>
        <xdr:cNvPr id="3281" name="Text 385">
          <a:extLst>
            <a:ext uri="{FF2B5EF4-FFF2-40B4-BE49-F238E27FC236}">
              <a16:creationId xmlns:a16="http://schemas.microsoft.com/office/drawing/2014/main" id="{D7DA0A37-ECD8-4A97-A25E-4F1C1C172F2D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19</xdr:row>
      <xdr:rowOff>66675</xdr:rowOff>
    </xdr:to>
    <xdr:sp macro="" textlink="">
      <xdr:nvSpPr>
        <xdr:cNvPr id="3282" name="Text 386">
          <a:extLst>
            <a:ext uri="{FF2B5EF4-FFF2-40B4-BE49-F238E27FC236}">
              <a16:creationId xmlns:a16="http://schemas.microsoft.com/office/drawing/2014/main" id="{6A981F5A-C3EB-461A-A219-BA291A5E81DC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83" name="Text 387">
          <a:extLst>
            <a:ext uri="{FF2B5EF4-FFF2-40B4-BE49-F238E27FC236}">
              <a16:creationId xmlns:a16="http://schemas.microsoft.com/office/drawing/2014/main" id="{1737AAFD-C438-42C2-85D4-3BEA64BECBA6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84" name="Text 388">
          <a:extLst>
            <a:ext uri="{FF2B5EF4-FFF2-40B4-BE49-F238E27FC236}">
              <a16:creationId xmlns:a16="http://schemas.microsoft.com/office/drawing/2014/main" id="{06C0E7B8-97A7-4123-A773-E403CC8D2188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85" name="Text 389">
          <a:extLst>
            <a:ext uri="{FF2B5EF4-FFF2-40B4-BE49-F238E27FC236}">
              <a16:creationId xmlns:a16="http://schemas.microsoft.com/office/drawing/2014/main" id="{E7838C3F-C50B-489B-94A9-56D3F014DB5E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86" name="Text 390">
          <a:extLst>
            <a:ext uri="{FF2B5EF4-FFF2-40B4-BE49-F238E27FC236}">
              <a16:creationId xmlns:a16="http://schemas.microsoft.com/office/drawing/2014/main" id="{E6B01859-9E9B-42F0-B63D-6A6BB76DD410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87" name="Text 391">
          <a:extLst>
            <a:ext uri="{FF2B5EF4-FFF2-40B4-BE49-F238E27FC236}">
              <a16:creationId xmlns:a16="http://schemas.microsoft.com/office/drawing/2014/main" id="{E474CD32-F355-41BF-A37B-EC576467FE31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3288" name="Text 392">
          <a:extLst>
            <a:ext uri="{FF2B5EF4-FFF2-40B4-BE49-F238E27FC236}">
              <a16:creationId xmlns:a16="http://schemas.microsoft.com/office/drawing/2014/main" id="{353A37A9-77F3-44AA-AB74-3996C2ABFA4D}"/>
            </a:ext>
          </a:extLst>
        </xdr:cNvPr>
        <xdr:cNvSpPr txBox="1">
          <a:spLocks noChangeArrowheads="1"/>
        </xdr:cNvSpPr>
      </xdr:nvSpPr>
      <xdr:spPr bwMode="auto">
        <a:xfrm>
          <a:off x="441960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89" name="Text 127">
          <a:extLst>
            <a:ext uri="{FF2B5EF4-FFF2-40B4-BE49-F238E27FC236}">
              <a16:creationId xmlns:a16="http://schemas.microsoft.com/office/drawing/2014/main" id="{6C2B0086-A587-4FE7-A191-89CAD8B907E8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0" name="Text 128">
          <a:extLst>
            <a:ext uri="{FF2B5EF4-FFF2-40B4-BE49-F238E27FC236}">
              <a16:creationId xmlns:a16="http://schemas.microsoft.com/office/drawing/2014/main" id="{83944F0D-7C81-4E0A-90FA-DB5D217384DD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1" name="Text 213">
          <a:extLst>
            <a:ext uri="{FF2B5EF4-FFF2-40B4-BE49-F238E27FC236}">
              <a16:creationId xmlns:a16="http://schemas.microsoft.com/office/drawing/2014/main" id="{6C7714DE-3827-4C3E-9D27-A054F5835A95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2" name="Text 214">
          <a:extLst>
            <a:ext uri="{FF2B5EF4-FFF2-40B4-BE49-F238E27FC236}">
              <a16:creationId xmlns:a16="http://schemas.microsoft.com/office/drawing/2014/main" id="{0935B1BA-E9FA-48E7-8237-B220AD9D74A6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3" name="Text 309">
          <a:extLst>
            <a:ext uri="{FF2B5EF4-FFF2-40B4-BE49-F238E27FC236}">
              <a16:creationId xmlns:a16="http://schemas.microsoft.com/office/drawing/2014/main" id="{8C621B25-001E-4163-93E0-8599536FB4F5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4" name="Text 310">
          <a:extLst>
            <a:ext uri="{FF2B5EF4-FFF2-40B4-BE49-F238E27FC236}">
              <a16:creationId xmlns:a16="http://schemas.microsoft.com/office/drawing/2014/main" id="{73D3CB30-98EA-4F02-BF21-D2E6902B836F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5" name="Text 311">
          <a:extLst>
            <a:ext uri="{FF2B5EF4-FFF2-40B4-BE49-F238E27FC236}">
              <a16:creationId xmlns:a16="http://schemas.microsoft.com/office/drawing/2014/main" id="{C8BA96C1-4B60-475A-866B-5569D5A00138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6" name="Text 312">
          <a:extLst>
            <a:ext uri="{FF2B5EF4-FFF2-40B4-BE49-F238E27FC236}">
              <a16:creationId xmlns:a16="http://schemas.microsoft.com/office/drawing/2014/main" id="{D37EAD25-6F36-42BE-B9AF-8F3A53AC16C7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7" name="Text 313">
          <a:extLst>
            <a:ext uri="{FF2B5EF4-FFF2-40B4-BE49-F238E27FC236}">
              <a16:creationId xmlns:a16="http://schemas.microsoft.com/office/drawing/2014/main" id="{FC36451D-1F4F-45B7-B8CC-872292937673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8" name="Text 314">
          <a:extLst>
            <a:ext uri="{FF2B5EF4-FFF2-40B4-BE49-F238E27FC236}">
              <a16:creationId xmlns:a16="http://schemas.microsoft.com/office/drawing/2014/main" id="{5145474C-4ADA-4A31-B51E-65E873519DA5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299" name="Text 367">
          <a:extLst>
            <a:ext uri="{FF2B5EF4-FFF2-40B4-BE49-F238E27FC236}">
              <a16:creationId xmlns:a16="http://schemas.microsoft.com/office/drawing/2014/main" id="{DE74C0BC-5958-41F7-BA00-8D8705B291C5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0" name="Text 368">
          <a:extLst>
            <a:ext uri="{FF2B5EF4-FFF2-40B4-BE49-F238E27FC236}">
              <a16:creationId xmlns:a16="http://schemas.microsoft.com/office/drawing/2014/main" id="{74D7F410-3389-468B-97C8-283D0396D333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1" name="Text 371">
          <a:extLst>
            <a:ext uri="{FF2B5EF4-FFF2-40B4-BE49-F238E27FC236}">
              <a16:creationId xmlns:a16="http://schemas.microsoft.com/office/drawing/2014/main" id="{61D23892-95AC-45FC-B062-1D73B952BB92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2" name="Text 372">
          <a:extLst>
            <a:ext uri="{FF2B5EF4-FFF2-40B4-BE49-F238E27FC236}">
              <a16:creationId xmlns:a16="http://schemas.microsoft.com/office/drawing/2014/main" id="{562ADEB9-1BBD-4675-BA4E-326BB0C521A0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3" name="Text 379">
          <a:extLst>
            <a:ext uri="{FF2B5EF4-FFF2-40B4-BE49-F238E27FC236}">
              <a16:creationId xmlns:a16="http://schemas.microsoft.com/office/drawing/2014/main" id="{31411B88-1A22-44B5-996F-5A83B4B08050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4" name="Text 380">
          <a:extLst>
            <a:ext uri="{FF2B5EF4-FFF2-40B4-BE49-F238E27FC236}">
              <a16:creationId xmlns:a16="http://schemas.microsoft.com/office/drawing/2014/main" id="{E04C2D4D-158C-4CF8-BBD4-20F9B7E82D67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5" name="Text 383">
          <a:extLst>
            <a:ext uri="{FF2B5EF4-FFF2-40B4-BE49-F238E27FC236}">
              <a16:creationId xmlns:a16="http://schemas.microsoft.com/office/drawing/2014/main" id="{6ADBA24B-288C-44A2-BB2C-4D89A2849F96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6" name="Text 384">
          <a:extLst>
            <a:ext uri="{FF2B5EF4-FFF2-40B4-BE49-F238E27FC236}">
              <a16:creationId xmlns:a16="http://schemas.microsoft.com/office/drawing/2014/main" id="{C8C937A9-7338-4E87-BE2A-930D7D249323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7" name="Text 387">
          <a:extLst>
            <a:ext uri="{FF2B5EF4-FFF2-40B4-BE49-F238E27FC236}">
              <a16:creationId xmlns:a16="http://schemas.microsoft.com/office/drawing/2014/main" id="{5D10CE96-5683-4898-84DB-22F860BD0E7D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8" name="Text 388">
          <a:extLst>
            <a:ext uri="{FF2B5EF4-FFF2-40B4-BE49-F238E27FC236}">
              <a16:creationId xmlns:a16="http://schemas.microsoft.com/office/drawing/2014/main" id="{32BB9C08-DB2A-44DE-9EA9-E632C2D8CF1A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09" name="Text 389">
          <a:extLst>
            <a:ext uri="{FF2B5EF4-FFF2-40B4-BE49-F238E27FC236}">
              <a16:creationId xmlns:a16="http://schemas.microsoft.com/office/drawing/2014/main" id="{2AD95478-8C31-43BA-9028-28678B221486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10" name="Text 390">
          <a:extLst>
            <a:ext uri="{FF2B5EF4-FFF2-40B4-BE49-F238E27FC236}">
              <a16:creationId xmlns:a16="http://schemas.microsoft.com/office/drawing/2014/main" id="{3AE7D17C-D80D-42C2-87E0-CBDE1210FC2E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11" name="Text 391">
          <a:extLst>
            <a:ext uri="{FF2B5EF4-FFF2-40B4-BE49-F238E27FC236}">
              <a16:creationId xmlns:a16="http://schemas.microsoft.com/office/drawing/2014/main" id="{2481578E-AF6C-490A-8F14-3A8211FED717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3312" name="Text 392">
          <a:extLst>
            <a:ext uri="{FF2B5EF4-FFF2-40B4-BE49-F238E27FC236}">
              <a16:creationId xmlns:a16="http://schemas.microsoft.com/office/drawing/2014/main" id="{5433342C-73C1-4CEC-9AC2-2FDE8BCAE90E}"/>
            </a:ext>
          </a:extLst>
        </xdr:cNvPr>
        <xdr:cNvSpPr txBox="1">
          <a:spLocks noChangeArrowheads="1"/>
        </xdr:cNvSpPr>
      </xdr:nvSpPr>
      <xdr:spPr bwMode="auto">
        <a:xfrm>
          <a:off x="4419600" y="35147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13" name="Text 6">
          <a:extLst>
            <a:ext uri="{FF2B5EF4-FFF2-40B4-BE49-F238E27FC236}">
              <a16:creationId xmlns:a16="http://schemas.microsoft.com/office/drawing/2014/main" id="{31FA0142-8C88-4120-80B4-49C18F2D4049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14" name="Text 19">
          <a:extLst>
            <a:ext uri="{FF2B5EF4-FFF2-40B4-BE49-F238E27FC236}">
              <a16:creationId xmlns:a16="http://schemas.microsoft.com/office/drawing/2014/main" id="{A1D5150A-EAE6-4EA4-8787-D6B3DED1AA29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15" name="Text 36">
          <a:extLst>
            <a:ext uri="{FF2B5EF4-FFF2-40B4-BE49-F238E27FC236}">
              <a16:creationId xmlns:a16="http://schemas.microsoft.com/office/drawing/2014/main" id="{567DF9B3-2BC9-4945-9934-7A08C4DD91CC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16" name="Text 50">
          <a:extLst>
            <a:ext uri="{FF2B5EF4-FFF2-40B4-BE49-F238E27FC236}">
              <a16:creationId xmlns:a16="http://schemas.microsoft.com/office/drawing/2014/main" id="{2B57700E-D38B-4B38-A2A4-EF01D028EC8A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17" name="Text 68">
          <a:extLst>
            <a:ext uri="{FF2B5EF4-FFF2-40B4-BE49-F238E27FC236}">
              <a16:creationId xmlns:a16="http://schemas.microsoft.com/office/drawing/2014/main" id="{1B180242-FA90-4C84-99CC-6FE096BC6A1F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18" name="Text 81">
          <a:extLst>
            <a:ext uri="{FF2B5EF4-FFF2-40B4-BE49-F238E27FC236}">
              <a16:creationId xmlns:a16="http://schemas.microsoft.com/office/drawing/2014/main" id="{255CD9C4-21B1-4717-A66B-9AC3A93699E4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19" name="Text 94">
          <a:extLst>
            <a:ext uri="{FF2B5EF4-FFF2-40B4-BE49-F238E27FC236}">
              <a16:creationId xmlns:a16="http://schemas.microsoft.com/office/drawing/2014/main" id="{0B47263B-D4E8-49BF-A775-A323ABA5C225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20" name="Text 98">
          <a:extLst>
            <a:ext uri="{FF2B5EF4-FFF2-40B4-BE49-F238E27FC236}">
              <a16:creationId xmlns:a16="http://schemas.microsoft.com/office/drawing/2014/main" id="{E49FA31E-7F54-4792-B558-63426187CFDC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21" name="Text 112">
          <a:extLst>
            <a:ext uri="{FF2B5EF4-FFF2-40B4-BE49-F238E27FC236}">
              <a16:creationId xmlns:a16="http://schemas.microsoft.com/office/drawing/2014/main" id="{809EA9ED-63CA-435C-8614-DF7A966A75E6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22" name="Text 125">
          <a:extLst>
            <a:ext uri="{FF2B5EF4-FFF2-40B4-BE49-F238E27FC236}">
              <a16:creationId xmlns:a16="http://schemas.microsoft.com/office/drawing/2014/main" id="{0005D70C-2AEE-4DD7-AFCA-D66D51E2ADD4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23" name="Text 158">
          <a:extLst>
            <a:ext uri="{FF2B5EF4-FFF2-40B4-BE49-F238E27FC236}">
              <a16:creationId xmlns:a16="http://schemas.microsoft.com/office/drawing/2014/main" id="{62EE4792-24C3-4B91-9952-1500E1F4F8C3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24" name="Text 160">
          <a:extLst>
            <a:ext uri="{FF2B5EF4-FFF2-40B4-BE49-F238E27FC236}">
              <a16:creationId xmlns:a16="http://schemas.microsoft.com/office/drawing/2014/main" id="{2D39793D-7581-4370-A314-27698C5B3EAE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25" name="Text 203">
          <a:extLst>
            <a:ext uri="{FF2B5EF4-FFF2-40B4-BE49-F238E27FC236}">
              <a16:creationId xmlns:a16="http://schemas.microsoft.com/office/drawing/2014/main" id="{1184675C-17B1-4468-9A7F-A84A04C357A9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26" name="Text 204">
          <a:extLst>
            <a:ext uri="{FF2B5EF4-FFF2-40B4-BE49-F238E27FC236}">
              <a16:creationId xmlns:a16="http://schemas.microsoft.com/office/drawing/2014/main" id="{921648F4-C3B1-43D6-8720-C335805BB405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27" name="Text 205">
          <a:extLst>
            <a:ext uri="{FF2B5EF4-FFF2-40B4-BE49-F238E27FC236}">
              <a16:creationId xmlns:a16="http://schemas.microsoft.com/office/drawing/2014/main" id="{2D19FD6E-C396-49EC-A422-DD72D473A393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28" name="Text 206">
          <a:extLst>
            <a:ext uri="{FF2B5EF4-FFF2-40B4-BE49-F238E27FC236}">
              <a16:creationId xmlns:a16="http://schemas.microsoft.com/office/drawing/2014/main" id="{787FFDE0-552B-4F6C-9AF7-6651AD550E62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29" name="Text 207">
          <a:extLst>
            <a:ext uri="{FF2B5EF4-FFF2-40B4-BE49-F238E27FC236}">
              <a16:creationId xmlns:a16="http://schemas.microsoft.com/office/drawing/2014/main" id="{21B99A01-3AB8-4B5F-BF72-AF38B8699554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30" name="Text 208">
          <a:extLst>
            <a:ext uri="{FF2B5EF4-FFF2-40B4-BE49-F238E27FC236}">
              <a16:creationId xmlns:a16="http://schemas.microsoft.com/office/drawing/2014/main" id="{47DE051B-FC8B-4996-8F56-EE967FFE2E6E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31" name="Text 209">
          <a:extLst>
            <a:ext uri="{FF2B5EF4-FFF2-40B4-BE49-F238E27FC236}">
              <a16:creationId xmlns:a16="http://schemas.microsoft.com/office/drawing/2014/main" id="{171706A1-BFE5-4906-9DC9-2FDCEF7F7A63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32" name="Text 210">
          <a:extLst>
            <a:ext uri="{FF2B5EF4-FFF2-40B4-BE49-F238E27FC236}">
              <a16:creationId xmlns:a16="http://schemas.microsoft.com/office/drawing/2014/main" id="{A7683977-57EC-45E1-B0B1-D8A80D67CB0E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33" name="Text 289">
          <a:extLst>
            <a:ext uri="{FF2B5EF4-FFF2-40B4-BE49-F238E27FC236}">
              <a16:creationId xmlns:a16="http://schemas.microsoft.com/office/drawing/2014/main" id="{5A4C9D24-E1E0-4014-A877-03286D13F74D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34" name="Text 290">
          <a:extLst>
            <a:ext uri="{FF2B5EF4-FFF2-40B4-BE49-F238E27FC236}">
              <a16:creationId xmlns:a16="http://schemas.microsoft.com/office/drawing/2014/main" id="{4203735F-AD37-4884-8953-E717F53F43E9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35" name="Text 291">
          <a:extLst>
            <a:ext uri="{FF2B5EF4-FFF2-40B4-BE49-F238E27FC236}">
              <a16:creationId xmlns:a16="http://schemas.microsoft.com/office/drawing/2014/main" id="{468C61E2-94ED-43CF-9023-6B3F92216CFE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59</xdr:row>
      <xdr:rowOff>47625</xdr:rowOff>
    </xdr:from>
    <xdr:to>
      <xdr:col>6</xdr:col>
      <xdr:colOff>152400</xdr:colOff>
      <xdr:row>60</xdr:row>
      <xdr:rowOff>47625</xdr:rowOff>
    </xdr:to>
    <xdr:sp macro="" textlink="">
      <xdr:nvSpPr>
        <xdr:cNvPr id="3336" name="Text 292">
          <a:extLst>
            <a:ext uri="{FF2B5EF4-FFF2-40B4-BE49-F238E27FC236}">
              <a16:creationId xmlns:a16="http://schemas.microsoft.com/office/drawing/2014/main" id="{2EDD6F55-F46F-4E07-A135-B55DB8A40E5B}"/>
            </a:ext>
          </a:extLst>
        </xdr:cNvPr>
        <xdr:cNvSpPr txBox="1">
          <a:spLocks noChangeArrowheads="1"/>
        </xdr:cNvSpPr>
      </xdr:nvSpPr>
      <xdr:spPr bwMode="auto">
        <a:xfrm>
          <a:off x="4419600" y="119157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37" name="Text 293">
          <a:extLst>
            <a:ext uri="{FF2B5EF4-FFF2-40B4-BE49-F238E27FC236}">
              <a16:creationId xmlns:a16="http://schemas.microsoft.com/office/drawing/2014/main" id="{BDFC8DEC-53AB-45C9-8ED5-AA294DE10F3A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38" name="Text 294">
          <a:extLst>
            <a:ext uri="{FF2B5EF4-FFF2-40B4-BE49-F238E27FC236}">
              <a16:creationId xmlns:a16="http://schemas.microsoft.com/office/drawing/2014/main" id="{C22C127E-FD47-4894-9225-52D2BDB0F242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39" name="Text 295">
          <a:extLst>
            <a:ext uri="{FF2B5EF4-FFF2-40B4-BE49-F238E27FC236}">
              <a16:creationId xmlns:a16="http://schemas.microsoft.com/office/drawing/2014/main" id="{EF424A93-E466-4366-85D5-CC9D2A816419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40" name="Text 296">
          <a:extLst>
            <a:ext uri="{FF2B5EF4-FFF2-40B4-BE49-F238E27FC236}">
              <a16:creationId xmlns:a16="http://schemas.microsoft.com/office/drawing/2014/main" id="{7305EF3A-F216-4CA8-91F8-8949E17A9E0D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41" name="Text 297">
          <a:extLst>
            <a:ext uri="{FF2B5EF4-FFF2-40B4-BE49-F238E27FC236}">
              <a16:creationId xmlns:a16="http://schemas.microsoft.com/office/drawing/2014/main" id="{65E73CBA-17B4-43AF-9ADC-4DF0345110B3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42" name="Text 298">
          <a:extLst>
            <a:ext uri="{FF2B5EF4-FFF2-40B4-BE49-F238E27FC236}">
              <a16:creationId xmlns:a16="http://schemas.microsoft.com/office/drawing/2014/main" id="{8453D8D9-868E-45B2-A957-DDAC30EDF168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43" name="Text 299">
          <a:extLst>
            <a:ext uri="{FF2B5EF4-FFF2-40B4-BE49-F238E27FC236}">
              <a16:creationId xmlns:a16="http://schemas.microsoft.com/office/drawing/2014/main" id="{4EFFEF63-D47D-4006-BC61-A7FC90A02FD3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44" name="Text 300">
          <a:extLst>
            <a:ext uri="{FF2B5EF4-FFF2-40B4-BE49-F238E27FC236}">
              <a16:creationId xmlns:a16="http://schemas.microsoft.com/office/drawing/2014/main" id="{0EE04767-89A1-410A-AA76-0B15D379A0F5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45" name="Text 301">
          <a:extLst>
            <a:ext uri="{FF2B5EF4-FFF2-40B4-BE49-F238E27FC236}">
              <a16:creationId xmlns:a16="http://schemas.microsoft.com/office/drawing/2014/main" id="{1DE9667D-9F17-4B85-BBF4-2F4A627AE38D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46" name="Text 302">
          <a:extLst>
            <a:ext uri="{FF2B5EF4-FFF2-40B4-BE49-F238E27FC236}">
              <a16:creationId xmlns:a16="http://schemas.microsoft.com/office/drawing/2014/main" id="{61BAC982-D6A1-4F6A-A24D-50D37B1FBE67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47" name="Text 303">
          <a:extLst>
            <a:ext uri="{FF2B5EF4-FFF2-40B4-BE49-F238E27FC236}">
              <a16:creationId xmlns:a16="http://schemas.microsoft.com/office/drawing/2014/main" id="{6993B12C-8B82-4679-A5AA-DEAFE3C3EEDD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48" name="Text 304">
          <a:extLst>
            <a:ext uri="{FF2B5EF4-FFF2-40B4-BE49-F238E27FC236}">
              <a16:creationId xmlns:a16="http://schemas.microsoft.com/office/drawing/2014/main" id="{B044ABEE-7EDF-4893-8BD3-2BD3CCA9DEDC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49" name="Text 323">
          <a:extLst>
            <a:ext uri="{FF2B5EF4-FFF2-40B4-BE49-F238E27FC236}">
              <a16:creationId xmlns:a16="http://schemas.microsoft.com/office/drawing/2014/main" id="{6A2A7EAB-CB03-42C8-B7AC-E44EE9BA904A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50" name="Text 324">
          <a:extLst>
            <a:ext uri="{FF2B5EF4-FFF2-40B4-BE49-F238E27FC236}">
              <a16:creationId xmlns:a16="http://schemas.microsoft.com/office/drawing/2014/main" id="{E24EB46A-BEF7-4BD2-9C3B-5BB2FC1A5265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51" name="Text 326">
          <a:extLst>
            <a:ext uri="{FF2B5EF4-FFF2-40B4-BE49-F238E27FC236}">
              <a16:creationId xmlns:a16="http://schemas.microsoft.com/office/drawing/2014/main" id="{BC6BA8F9-928F-4355-8AE7-8DB937DEE07D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52" name="Text 327">
          <a:extLst>
            <a:ext uri="{FF2B5EF4-FFF2-40B4-BE49-F238E27FC236}">
              <a16:creationId xmlns:a16="http://schemas.microsoft.com/office/drawing/2014/main" id="{C889FAC2-B84D-4C32-85AE-A6F82D0914DB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53" name="Text 331">
          <a:extLst>
            <a:ext uri="{FF2B5EF4-FFF2-40B4-BE49-F238E27FC236}">
              <a16:creationId xmlns:a16="http://schemas.microsoft.com/office/drawing/2014/main" id="{95EC2F64-B936-4CF6-8885-260BF8DF8509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54" name="Text 332">
          <a:extLst>
            <a:ext uri="{FF2B5EF4-FFF2-40B4-BE49-F238E27FC236}">
              <a16:creationId xmlns:a16="http://schemas.microsoft.com/office/drawing/2014/main" id="{1F48F0BA-6929-4AE0-9E39-56C1E419D049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55" name="Text 333">
          <a:extLst>
            <a:ext uri="{FF2B5EF4-FFF2-40B4-BE49-F238E27FC236}">
              <a16:creationId xmlns:a16="http://schemas.microsoft.com/office/drawing/2014/main" id="{F20C4ECC-5077-42CE-88A9-5BA97A8D58F9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56" name="Text 334">
          <a:extLst>
            <a:ext uri="{FF2B5EF4-FFF2-40B4-BE49-F238E27FC236}">
              <a16:creationId xmlns:a16="http://schemas.microsoft.com/office/drawing/2014/main" id="{FC0127AA-10E0-4B4B-B992-C82E1F970099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57" name="Text 337">
          <a:extLst>
            <a:ext uri="{FF2B5EF4-FFF2-40B4-BE49-F238E27FC236}">
              <a16:creationId xmlns:a16="http://schemas.microsoft.com/office/drawing/2014/main" id="{5E534279-B3CA-41F0-8945-332FA39A6492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58" name="Text 338">
          <a:extLst>
            <a:ext uri="{FF2B5EF4-FFF2-40B4-BE49-F238E27FC236}">
              <a16:creationId xmlns:a16="http://schemas.microsoft.com/office/drawing/2014/main" id="{45821681-C1FE-43B3-84E9-5AB91399836E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59" name="Text 339">
          <a:extLst>
            <a:ext uri="{FF2B5EF4-FFF2-40B4-BE49-F238E27FC236}">
              <a16:creationId xmlns:a16="http://schemas.microsoft.com/office/drawing/2014/main" id="{762CAF9B-3606-468E-AFF8-EDA62C710B19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247650</xdr:rowOff>
    </xdr:to>
    <xdr:sp macro="" textlink="">
      <xdr:nvSpPr>
        <xdr:cNvPr id="3360" name="Text 340">
          <a:extLst>
            <a:ext uri="{FF2B5EF4-FFF2-40B4-BE49-F238E27FC236}">
              <a16:creationId xmlns:a16="http://schemas.microsoft.com/office/drawing/2014/main" id="{3B187773-1C58-40BF-922B-8792CE6726ED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61" name="Text 341">
          <a:extLst>
            <a:ext uri="{FF2B5EF4-FFF2-40B4-BE49-F238E27FC236}">
              <a16:creationId xmlns:a16="http://schemas.microsoft.com/office/drawing/2014/main" id="{137D435D-661D-45C0-96B8-FE7D6FB3A154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62" name="Text 342">
          <a:extLst>
            <a:ext uri="{FF2B5EF4-FFF2-40B4-BE49-F238E27FC236}">
              <a16:creationId xmlns:a16="http://schemas.microsoft.com/office/drawing/2014/main" id="{2AD1C91D-69E2-435E-AAE1-74C138E471E5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63" name="Text 343">
          <a:extLst>
            <a:ext uri="{FF2B5EF4-FFF2-40B4-BE49-F238E27FC236}">
              <a16:creationId xmlns:a16="http://schemas.microsoft.com/office/drawing/2014/main" id="{89F77771-7DE1-4F20-9A50-34CA32A5501E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47625</xdr:rowOff>
    </xdr:from>
    <xdr:to>
      <xdr:col>6</xdr:col>
      <xdr:colOff>152400</xdr:colOff>
      <xdr:row>63</xdr:row>
      <xdr:rowOff>38100</xdr:rowOff>
    </xdr:to>
    <xdr:sp macro="" textlink="">
      <xdr:nvSpPr>
        <xdr:cNvPr id="3364" name="Text 344">
          <a:extLst>
            <a:ext uri="{FF2B5EF4-FFF2-40B4-BE49-F238E27FC236}">
              <a16:creationId xmlns:a16="http://schemas.microsoft.com/office/drawing/2014/main" id="{C346CB62-3466-4384-AC48-27278D603655}"/>
            </a:ext>
          </a:extLst>
        </xdr:cNvPr>
        <xdr:cNvSpPr txBox="1">
          <a:spLocks noChangeArrowheads="1"/>
        </xdr:cNvSpPr>
      </xdr:nvSpPr>
      <xdr:spPr bwMode="auto">
        <a:xfrm>
          <a:off x="4419600" y="125349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65" name="Text 439">
          <a:extLst>
            <a:ext uri="{FF2B5EF4-FFF2-40B4-BE49-F238E27FC236}">
              <a16:creationId xmlns:a16="http://schemas.microsoft.com/office/drawing/2014/main" id="{0E36468C-F831-443B-AE91-311854B84DEF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66" name="Text 440">
          <a:extLst>
            <a:ext uri="{FF2B5EF4-FFF2-40B4-BE49-F238E27FC236}">
              <a16:creationId xmlns:a16="http://schemas.microsoft.com/office/drawing/2014/main" id="{69850679-48CB-4E4B-A652-79749AF2A9CE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67" name="Text 441">
          <a:extLst>
            <a:ext uri="{FF2B5EF4-FFF2-40B4-BE49-F238E27FC236}">
              <a16:creationId xmlns:a16="http://schemas.microsoft.com/office/drawing/2014/main" id="{88461FB6-2AF2-4A70-B61F-4DD3990BC2EA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68" name="Text 442">
          <a:extLst>
            <a:ext uri="{FF2B5EF4-FFF2-40B4-BE49-F238E27FC236}">
              <a16:creationId xmlns:a16="http://schemas.microsoft.com/office/drawing/2014/main" id="{3343760C-395B-44F3-AC73-0E60ADC533A1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69" name="Text 443">
          <a:extLst>
            <a:ext uri="{FF2B5EF4-FFF2-40B4-BE49-F238E27FC236}">
              <a16:creationId xmlns:a16="http://schemas.microsoft.com/office/drawing/2014/main" id="{C0E20602-2B5C-40D4-96E4-5666E2417E7A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70" name="Text 444">
          <a:extLst>
            <a:ext uri="{FF2B5EF4-FFF2-40B4-BE49-F238E27FC236}">
              <a16:creationId xmlns:a16="http://schemas.microsoft.com/office/drawing/2014/main" id="{CC4C0DEE-321F-481D-AD13-6C2D287A88A9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19050</xdr:rowOff>
    </xdr:to>
    <xdr:sp macro="" textlink="">
      <xdr:nvSpPr>
        <xdr:cNvPr id="3371" name="Text 445">
          <a:extLst>
            <a:ext uri="{FF2B5EF4-FFF2-40B4-BE49-F238E27FC236}">
              <a16:creationId xmlns:a16="http://schemas.microsoft.com/office/drawing/2014/main" id="{993F1151-F55A-4A25-90D8-94C4C56AB20A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19050</xdr:rowOff>
    </xdr:to>
    <xdr:sp macro="" textlink="">
      <xdr:nvSpPr>
        <xdr:cNvPr id="3372" name="Text 446">
          <a:extLst>
            <a:ext uri="{FF2B5EF4-FFF2-40B4-BE49-F238E27FC236}">
              <a16:creationId xmlns:a16="http://schemas.microsoft.com/office/drawing/2014/main" id="{CCB87848-3F5A-4F69-B63B-D92A4F31289D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73" name="Text 447">
          <a:extLst>
            <a:ext uri="{FF2B5EF4-FFF2-40B4-BE49-F238E27FC236}">
              <a16:creationId xmlns:a16="http://schemas.microsoft.com/office/drawing/2014/main" id="{A63969B5-0607-4EED-8DAB-BD60D7596EEA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74" name="Text 448">
          <a:extLst>
            <a:ext uri="{FF2B5EF4-FFF2-40B4-BE49-F238E27FC236}">
              <a16:creationId xmlns:a16="http://schemas.microsoft.com/office/drawing/2014/main" id="{DEFC697A-ADDC-4BE1-AF4D-78F2E6D0BD37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75" name="Text 449">
          <a:extLst>
            <a:ext uri="{FF2B5EF4-FFF2-40B4-BE49-F238E27FC236}">
              <a16:creationId xmlns:a16="http://schemas.microsoft.com/office/drawing/2014/main" id="{DD1DD307-B38A-4ED3-8679-2B1AA6D31700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0</xdr:rowOff>
    </xdr:to>
    <xdr:sp macro="" textlink="">
      <xdr:nvSpPr>
        <xdr:cNvPr id="3376" name="Text 450">
          <a:extLst>
            <a:ext uri="{FF2B5EF4-FFF2-40B4-BE49-F238E27FC236}">
              <a16:creationId xmlns:a16="http://schemas.microsoft.com/office/drawing/2014/main" id="{1E559C08-4CA1-43C4-8658-399C9A350052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19050</xdr:rowOff>
    </xdr:to>
    <xdr:sp macro="" textlink="">
      <xdr:nvSpPr>
        <xdr:cNvPr id="3377" name="Text 451">
          <a:extLst>
            <a:ext uri="{FF2B5EF4-FFF2-40B4-BE49-F238E27FC236}">
              <a16:creationId xmlns:a16="http://schemas.microsoft.com/office/drawing/2014/main" id="{D3EE74D1-C590-4922-999D-68547A6CADCB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19050</xdr:rowOff>
    </xdr:to>
    <xdr:sp macro="" textlink="">
      <xdr:nvSpPr>
        <xdr:cNvPr id="3378" name="Text 452">
          <a:extLst>
            <a:ext uri="{FF2B5EF4-FFF2-40B4-BE49-F238E27FC236}">
              <a16:creationId xmlns:a16="http://schemas.microsoft.com/office/drawing/2014/main" id="{F210AF50-C52A-4891-A2F2-B6FFFD754102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19050</xdr:rowOff>
    </xdr:to>
    <xdr:sp macro="" textlink="">
      <xdr:nvSpPr>
        <xdr:cNvPr id="3379" name="Text 453">
          <a:extLst>
            <a:ext uri="{FF2B5EF4-FFF2-40B4-BE49-F238E27FC236}">
              <a16:creationId xmlns:a16="http://schemas.microsoft.com/office/drawing/2014/main" id="{79EA9A87-6FFA-4AAD-B4FE-49107B03EA10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62</xdr:row>
      <xdr:rowOff>0</xdr:rowOff>
    </xdr:from>
    <xdr:to>
      <xdr:col>6</xdr:col>
      <xdr:colOff>161925</xdr:colOff>
      <xdr:row>62</xdr:row>
      <xdr:rowOff>19050</xdr:rowOff>
    </xdr:to>
    <xdr:sp macro="" textlink="">
      <xdr:nvSpPr>
        <xdr:cNvPr id="3380" name="Text 454">
          <a:extLst>
            <a:ext uri="{FF2B5EF4-FFF2-40B4-BE49-F238E27FC236}">
              <a16:creationId xmlns:a16="http://schemas.microsoft.com/office/drawing/2014/main" id="{D11E0383-0399-4542-A8A3-214CB3B01765}"/>
            </a:ext>
          </a:extLst>
        </xdr:cNvPr>
        <xdr:cNvSpPr txBox="1">
          <a:spLocks noChangeArrowheads="1"/>
        </xdr:cNvSpPr>
      </xdr:nvSpPr>
      <xdr:spPr bwMode="auto">
        <a:xfrm>
          <a:off x="4419600" y="12487275"/>
          <a:ext cx="114300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81" name="Text 68">
          <a:extLst>
            <a:ext uri="{FF2B5EF4-FFF2-40B4-BE49-F238E27FC236}">
              <a16:creationId xmlns:a16="http://schemas.microsoft.com/office/drawing/2014/main" id="{8FBDE251-7D7A-46DE-A038-6B9D1686B78C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82" name="Text 81">
          <a:extLst>
            <a:ext uri="{FF2B5EF4-FFF2-40B4-BE49-F238E27FC236}">
              <a16:creationId xmlns:a16="http://schemas.microsoft.com/office/drawing/2014/main" id="{6767E7A5-E848-49A0-A274-614EC3D5960A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83" name="Text 98">
          <a:extLst>
            <a:ext uri="{FF2B5EF4-FFF2-40B4-BE49-F238E27FC236}">
              <a16:creationId xmlns:a16="http://schemas.microsoft.com/office/drawing/2014/main" id="{FB3FE255-7C1D-4C0C-B5F3-7ACC1EEFB5D5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84" name="Text 112">
          <a:extLst>
            <a:ext uri="{FF2B5EF4-FFF2-40B4-BE49-F238E27FC236}">
              <a16:creationId xmlns:a16="http://schemas.microsoft.com/office/drawing/2014/main" id="{5A7DD017-62A6-4AEB-BB19-B04CB8BD3CF5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85" name="Text 203">
          <a:extLst>
            <a:ext uri="{FF2B5EF4-FFF2-40B4-BE49-F238E27FC236}">
              <a16:creationId xmlns:a16="http://schemas.microsoft.com/office/drawing/2014/main" id="{66A27FA8-C41A-4C94-9B7E-15157EC51CFF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86" name="Text 204">
          <a:extLst>
            <a:ext uri="{FF2B5EF4-FFF2-40B4-BE49-F238E27FC236}">
              <a16:creationId xmlns:a16="http://schemas.microsoft.com/office/drawing/2014/main" id="{76249D55-D596-443A-87E9-DF8230F49373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87" name="Text 205">
          <a:extLst>
            <a:ext uri="{FF2B5EF4-FFF2-40B4-BE49-F238E27FC236}">
              <a16:creationId xmlns:a16="http://schemas.microsoft.com/office/drawing/2014/main" id="{C1BB9C74-D584-4C3F-815D-4C400E7BF308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88" name="Text 206">
          <a:extLst>
            <a:ext uri="{FF2B5EF4-FFF2-40B4-BE49-F238E27FC236}">
              <a16:creationId xmlns:a16="http://schemas.microsoft.com/office/drawing/2014/main" id="{49043AE2-088C-4D83-8422-FEDA252FEE53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89" name="Text 289">
          <a:extLst>
            <a:ext uri="{FF2B5EF4-FFF2-40B4-BE49-F238E27FC236}">
              <a16:creationId xmlns:a16="http://schemas.microsoft.com/office/drawing/2014/main" id="{6793A4DF-AB51-4372-9558-EDE7DAFCEB28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90" name="Text 290">
          <a:extLst>
            <a:ext uri="{FF2B5EF4-FFF2-40B4-BE49-F238E27FC236}">
              <a16:creationId xmlns:a16="http://schemas.microsoft.com/office/drawing/2014/main" id="{7E2B24CC-2531-4136-9F4B-D529431E3F29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91" name="Text 291">
          <a:extLst>
            <a:ext uri="{FF2B5EF4-FFF2-40B4-BE49-F238E27FC236}">
              <a16:creationId xmlns:a16="http://schemas.microsoft.com/office/drawing/2014/main" id="{A43FCB7B-4AF3-432D-B4E0-29ABBA62FBEB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60</xdr:row>
      <xdr:rowOff>57150</xdr:rowOff>
    </xdr:from>
    <xdr:to>
      <xdr:col>6</xdr:col>
      <xdr:colOff>152400</xdr:colOff>
      <xdr:row>61</xdr:row>
      <xdr:rowOff>47625</xdr:rowOff>
    </xdr:to>
    <xdr:sp macro="" textlink="">
      <xdr:nvSpPr>
        <xdr:cNvPr id="3392" name="Text 292">
          <a:extLst>
            <a:ext uri="{FF2B5EF4-FFF2-40B4-BE49-F238E27FC236}">
              <a16:creationId xmlns:a16="http://schemas.microsoft.com/office/drawing/2014/main" id="{361184AB-F8C9-4A9C-A7B3-DCA9AEC03244}"/>
            </a:ext>
          </a:extLst>
        </xdr:cNvPr>
        <xdr:cNvSpPr txBox="1">
          <a:spLocks noChangeArrowheads="1"/>
        </xdr:cNvSpPr>
      </xdr:nvSpPr>
      <xdr:spPr bwMode="auto">
        <a:xfrm>
          <a:off x="4419600" y="121253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93" name="Text 293">
          <a:extLst>
            <a:ext uri="{FF2B5EF4-FFF2-40B4-BE49-F238E27FC236}">
              <a16:creationId xmlns:a16="http://schemas.microsoft.com/office/drawing/2014/main" id="{0D6078EA-10F8-4052-A617-1F9D51EAB3D8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94" name="Text 294">
          <a:extLst>
            <a:ext uri="{FF2B5EF4-FFF2-40B4-BE49-F238E27FC236}">
              <a16:creationId xmlns:a16="http://schemas.microsoft.com/office/drawing/2014/main" id="{397C03B8-9511-4C12-B152-F41435FDF921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95" name="Text 295">
          <a:extLst>
            <a:ext uri="{FF2B5EF4-FFF2-40B4-BE49-F238E27FC236}">
              <a16:creationId xmlns:a16="http://schemas.microsoft.com/office/drawing/2014/main" id="{EB782217-AE97-4C89-B588-907F1F545B68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96" name="Text 296">
          <a:extLst>
            <a:ext uri="{FF2B5EF4-FFF2-40B4-BE49-F238E27FC236}">
              <a16:creationId xmlns:a16="http://schemas.microsoft.com/office/drawing/2014/main" id="{93ABC598-9203-42D6-ADE3-D53843C9B811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97" name="Text 439">
          <a:extLst>
            <a:ext uri="{FF2B5EF4-FFF2-40B4-BE49-F238E27FC236}">
              <a16:creationId xmlns:a16="http://schemas.microsoft.com/office/drawing/2014/main" id="{0C38BF8F-B586-467A-89C5-331DEE4B0933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98" name="Text 440">
          <a:extLst>
            <a:ext uri="{FF2B5EF4-FFF2-40B4-BE49-F238E27FC236}">
              <a16:creationId xmlns:a16="http://schemas.microsoft.com/office/drawing/2014/main" id="{DFD4417E-9CA7-46B3-8EF2-3E5B28DCA54B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399" name="Text 441">
          <a:extLst>
            <a:ext uri="{FF2B5EF4-FFF2-40B4-BE49-F238E27FC236}">
              <a16:creationId xmlns:a16="http://schemas.microsoft.com/office/drawing/2014/main" id="{541DFEE6-784B-4A5F-8366-D5D6BE18FC17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400" name="Text 442">
          <a:extLst>
            <a:ext uri="{FF2B5EF4-FFF2-40B4-BE49-F238E27FC236}">
              <a16:creationId xmlns:a16="http://schemas.microsoft.com/office/drawing/2014/main" id="{DA15F21B-1BCE-4DD2-AC60-7097B235F519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401" name="Text 443">
          <a:extLst>
            <a:ext uri="{FF2B5EF4-FFF2-40B4-BE49-F238E27FC236}">
              <a16:creationId xmlns:a16="http://schemas.microsoft.com/office/drawing/2014/main" id="{FD22E76C-04D4-4E14-BC75-CA2E8EFAC1B3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402" name="Text 444">
          <a:extLst>
            <a:ext uri="{FF2B5EF4-FFF2-40B4-BE49-F238E27FC236}">
              <a16:creationId xmlns:a16="http://schemas.microsoft.com/office/drawing/2014/main" id="{EDBBD05C-19ED-4EE6-99D6-423B53F3BAC0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403" name="Text 447">
          <a:extLst>
            <a:ext uri="{FF2B5EF4-FFF2-40B4-BE49-F238E27FC236}">
              <a16:creationId xmlns:a16="http://schemas.microsoft.com/office/drawing/2014/main" id="{FA4CC233-282F-493D-9050-343EDE4EAF73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404" name="Text 448">
          <a:extLst>
            <a:ext uri="{FF2B5EF4-FFF2-40B4-BE49-F238E27FC236}">
              <a16:creationId xmlns:a16="http://schemas.microsoft.com/office/drawing/2014/main" id="{4C56A76B-CF9D-49E3-A74C-DBF3ED8AED5C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405" name="Text 449">
          <a:extLst>
            <a:ext uri="{FF2B5EF4-FFF2-40B4-BE49-F238E27FC236}">
              <a16:creationId xmlns:a16="http://schemas.microsoft.com/office/drawing/2014/main" id="{E7019B80-E221-4022-A57E-72C9B6EA4B6E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61</xdr:row>
      <xdr:rowOff>57150</xdr:rowOff>
    </xdr:from>
    <xdr:to>
      <xdr:col>6</xdr:col>
      <xdr:colOff>152400</xdr:colOff>
      <xdr:row>62</xdr:row>
      <xdr:rowOff>0</xdr:rowOff>
    </xdr:to>
    <xdr:sp macro="" textlink="">
      <xdr:nvSpPr>
        <xdr:cNvPr id="3406" name="Text 450">
          <a:extLst>
            <a:ext uri="{FF2B5EF4-FFF2-40B4-BE49-F238E27FC236}">
              <a16:creationId xmlns:a16="http://schemas.microsoft.com/office/drawing/2014/main" id="{32701748-FFBC-437E-AF55-3FB03CD4BF62}"/>
            </a:ext>
          </a:extLst>
        </xdr:cNvPr>
        <xdr:cNvSpPr txBox="1">
          <a:spLocks noChangeArrowheads="1"/>
        </xdr:cNvSpPr>
      </xdr:nvSpPr>
      <xdr:spPr bwMode="auto">
        <a:xfrm>
          <a:off x="4419600" y="12334875"/>
          <a:ext cx="10477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64785" y="1745205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0</xdr:rowOff>
    </xdr:from>
    <xdr:ext cx="90720" cy="19296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4754925" y="772477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2960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4754925" y="77830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4754925" y="79831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4754925" y="143256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/>
      </xdr:nvSpPr>
      <xdr:spPr>
        <a:xfrm>
          <a:off x="4754925" y="143839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>
        <a:xfrm>
          <a:off x="4754925" y="143839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>
        <a:xfrm>
          <a:off x="4754925" y="14583945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31</xdr:row>
      <xdr:rowOff>99720</xdr:rowOff>
    </xdr:from>
    <xdr:ext cx="88920" cy="193320"/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/>
      </xdr:nvSpPr>
      <xdr:spPr>
        <a:xfrm>
          <a:off x="4799565" y="64243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99000</xdr:rowOff>
    </xdr:from>
    <xdr:ext cx="88920" cy="19440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/>
      </xdr:nvSpPr>
      <xdr:spPr>
        <a:xfrm>
          <a:off x="4799565" y="6623625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21</xdr:row>
      <xdr:rowOff>58320</xdr:rowOff>
    </xdr:from>
    <xdr:ext cx="90720" cy="192960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/>
      </xdr:nvSpPr>
      <xdr:spPr>
        <a:xfrm>
          <a:off x="4754925" y="43826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4760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/>
      </xdr:nvSpPr>
      <xdr:spPr>
        <a:xfrm>
          <a:off x="4754925" y="4582695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6200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/>
      </xdr:nvSpPr>
      <xdr:spPr>
        <a:xfrm>
          <a:off x="4754925" y="47827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>
        <a:xfrm>
          <a:off x="4754925" y="598287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57240</xdr:rowOff>
    </xdr:from>
    <xdr:ext cx="90720" cy="194040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/>
      </xdr:nvSpPr>
      <xdr:spPr>
        <a:xfrm>
          <a:off x="4754925" y="618181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/>
      </xdr:nvSpPr>
      <xdr:spPr>
        <a:xfrm>
          <a:off x="4754925" y="63818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83960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/>
      </xdr:nvSpPr>
      <xdr:spPr>
        <a:xfrm>
          <a:off x="4754925" y="6581865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92960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/>
      </xdr:nvSpPr>
      <xdr:spPr>
        <a:xfrm>
          <a:off x="4754925" y="69829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/>
      </xdr:nvSpPr>
      <xdr:spPr>
        <a:xfrm>
          <a:off x="4754925" y="75830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191520</xdr:rowOff>
    </xdr:from>
    <xdr:ext cx="90720" cy="185040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/>
      </xdr:nvSpPr>
      <xdr:spPr>
        <a:xfrm>
          <a:off x="4754925" y="771627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/>
      </xdr:nvSpPr>
      <xdr:spPr>
        <a:xfrm>
          <a:off x="4754925" y="3001545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/>
      </xdr:nvSpPr>
      <xdr:spPr>
        <a:xfrm>
          <a:off x="4754925" y="31814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6200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/>
      </xdr:nvSpPr>
      <xdr:spPr>
        <a:xfrm>
          <a:off x="4754925" y="73830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/>
      </xdr:nvSpPr>
      <xdr:spPr>
        <a:xfrm>
          <a:off x="4754925" y="55828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2960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/>
      </xdr:nvSpPr>
      <xdr:spPr>
        <a:xfrm>
          <a:off x="4754925" y="538279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>
        <a:xfrm>
          <a:off x="4754925" y="51827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194040</xdr:rowOff>
    </xdr:from>
    <xdr:ext cx="90720" cy="196920"/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/>
      </xdr:nvSpPr>
      <xdr:spPr>
        <a:xfrm>
          <a:off x="4754925" y="531849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192960</xdr:rowOff>
    </xdr:from>
    <xdr:ext cx="90720" cy="195840"/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/>
      </xdr:nvSpPr>
      <xdr:spPr>
        <a:xfrm>
          <a:off x="4754925" y="5917485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/>
      </xdr:nvSpPr>
      <xdr:spPr>
        <a:xfrm>
          <a:off x="4754925" y="5782845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100080</xdr:rowOff>
    </xdr:from>
    <xdr:ext cx="88920" cy="184320"/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/>
      </xdr:nvSpPr>
      <xdr:spPr>
        <a:xfrm>
          <a:off x="4799565" y="682473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193320</xdr:rowOff>
    </xdr:from>
    <xdr:ext cx="90720" cy="196200"/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/>
      </xdr:nvSpPr>
      <xdr:spPr>
        <a:xfrm>
          <a:off x="479956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58320</xdr:rowOff>
    </xdr:from>
    <xdr:ext cx="90720" cy="182880"/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/>
      </xdr:nvSpPr>
      <xdr:spPr>
        <a:xfrm>
          <a:off x="4754925" y="678297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193320</xdr:rowOff>
    </xdr:from>
    <xdr:ext cx="90720" cy="196200"/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/>
      </xdr:nvSpPr>
      <xdr:spPr>
        <a:xfrm>
          <a:off x="4754925" y="691797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4760"/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/>
      </xdr:nvSpPr>
      <xdr:spPr>
        <a:xfrm>
          <a:off x="4754925" y="71830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194040</xdr:rowOff>
    </xdr:from>
    <xdr:ext cx="90720" cy="186480"/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/>
      </xdr:nvSpPr>
      <xdr:spPr>
        <a:xfrm>
          <a:off x="4754925" y="731874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/>
      </xdr:nvSpPr>
      <xdr:spPr>
        <a:xfrm>
          <a:off x="4754925" y="3381465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/>
      </xdr:nvSpPr>
      <xdr:spPr>
        <a:xfrm>
          <a:off x="4754925" y="358149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/>
      </xdr:nvSpPr>
      <xdr:spPr>
        <a:xfrm>
          <a:off x="4754925" y="478272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/>
      </xdr:nvSpPr>
      <xdr:spPr>
        <a:xfrm>
          <a:off x="4754925" y="4982745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twoCellAnchor>
    <xdr:from>
      <xdr:col>6</xdr:col>
      <xdr:colOff>112143</xdr:colOff>
      <xdr:row>35</xdr:row>
      <xdr:rowOff>138023</xdr:rowOff>
    </xdr:from>
    <xdr:to>
      <xdr:col>6</xdr:col>
      <xdr:colOff>198408</xdr:colOff>
      <xdr:row>36</xdr:row>
      <xdr:rowOff>129396</xdr:rowOff>
    </xdr:to>
    <xdr:sp macro="" textlink="">
      <xdr:nvSpPr>
        <xdr:cNvPr id="1044" name="Text 3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4769868" y="7262723"/>
          <a:ext cx="86265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43132</xdr:rowOff>
    </xdr:from>
    <xdr:to>
      <xdr:col>6</xdr:col>
      <xdr:colOff>198408</xdr:colOff>
      <xdr:row>36</xdr:row>
      <xdr:rowOff>34506</xdr:rowOff>
    </xdr:to>
    <xdr:sp macro="" textlink="">
      <xdr:nvSpPr>
        <xdr:cNvPr id="1045" name="Text 4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4769868" y="7167832"/>
          <a:ext cx="86265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46" name="Text 5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47" name="Text 7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48" name="Text 8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49" name="Text 9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50" name="Text 10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51" name="Text 11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52" name="Text 12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53" name="Text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54" name="Text 14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55" name="Text 15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138023</xdr:rowOff>
    </xdr:from>
    <xdr:to>
      <xdr:col>6</xdr:col>
      <xdr:colOff>198408</xdr:colOff>
      <xdr:row>36</xdr:row>
      <xdr:rowOff>129396</xdr:rowOff>
    </xdr:to>
    <xdr:sp macro="" textlink="">
      <xdr:nvSpPr>
        <xdr:cNvPr id="1056" name="Text 16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4769868" y="7262723"/>
          <a:ext cx="86265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43132</xdr:rowOff>
    </xdr:from>
    <xdr:to>
      <xdr:col>6</xdr:col>
      <xdr:colOff>198408</xdr:colOff>
      <xdr:row>36</xdr:row>
      <xdr:rowOff>34506</xdr:rowOff>
    </xdr:to>
    <xdr:sp macro="" textlink="">
      <xdr:nvSpPr>
        <xdr:cNvPr id="1057" name="Text 17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4769868" y="7167832"/>
          <a:ext cx="86265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58" name="Text 18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59" name="Text 20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60" name="Text 2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1" name="Text 22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62" name="Text 23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3" name="Text 24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64" name="Text 25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5" name="Text 26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6" name="Text 27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67" name="Text 28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068" name="Text 29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069" name="Text 30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70" name="Text 3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71" name="Text 3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51758</xdr:rowOff>
    </xdr:from>
    <xdr:to>
      <xdr:col>6</xdr:col>
      <xdr:colOff>207034</xdr:colOff>
      <xdr:row>36</xdr:row>
      <xdr:rowOff>51758</xdr:rowOff>
    </xdr:to>
    <xdr:sp macro="" textlink="">
      <xdr:nvSpPr>
        <xdr:cNvPr id="1072" name="Text 34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4778495" y="717645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73" name="Text 35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74" name="Text 37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75" name="Text 38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076" name="Text 39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77" name="Text 40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78" name="Text 4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79" name="Text 42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80" name="Text 43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1" name="Text 44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2" name="Text 45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3" name="Text 46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4" name="Text 47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51758</xdr:rowOff>
    </xdr:from>
    <xdr:to>
      <xdr:col>6</xdr:col>
      <xdr:colOff>207034</xdr:colOff>
      <xdr:row>36</xdr:row>
      <xdr:rowOff>51758</xdr:rowOff>
    </xdr:to>
    <xdr:sp macro="" textlink="">
      <xdr:nvSpPr>
        <xdr:cNvPr id="1085" name="Text 48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4778495" y="717645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86" name="Text 49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87" name="Text 51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88" name="Text 52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89" name="Text 5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90" name="Text 54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91" name="Text 55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092" name="Text 56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93" name="Text 57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94" name="Text 58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095" name="Text 59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096" name="Text 60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097" name="Text 61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98" name="Text 62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099" name="Text 64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138023</xdr:rowOff>
    </xdr:from>
    <xdr:to>
      <xdr:col>6</xdr:col>
      <xdr:colOff>198408</xdr:colOff>
      <xdr:row>36</xdr:row>
      <xdr:rowOff>129396</xdr:rowOff>
    </xdr:to>
    <xdr:sp macro="" textlink="">
      <xdr:nvSpPr>
        <xdr:cNvPr id="1100" name="Text 65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4769868" y="7262723"/>
          <a:ext cx="86265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43132</xdr:rowOff>
    </xdr:from>
    <xdr:to>
      <xdr:col>6</xdr:col>
      <xdr:colOff>198408</xdr:colOff>
      <xdr:row>36</xdr:row>
      <xdr:rowOff>34506</xdr:rowOff>
    </xdr:to>
    <xdr:sp macro="" textlink="">
      <xdr:nvSpPr>
        <xdr:cNvPr id="1101" name="Text 66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4769868" y="7167832"/>
          <a:ext cx="86265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02" name="Text 67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103" name="Text 69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04" name="Text 70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05" name="Text 71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06" name="Text 72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07" name="Text 7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08" name="Text 74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09" name="Text 75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10" name="Text 76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11" name="Text 77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138023</xdr:rowOff>
    </xdr:from>
    <xdr:to>
      <xdr:col>6</xdr:col>
      <xdr:colOff>198408</xdr:colOff>
      <xdr:row>36</xdr:row>
      <xdr:rowOff>129396</xdr:rowOff>
    </xdr:to>
    <xdr:sp macro="" textlink="">
      <xdr:nvSpPr>
        <xdr:cNvPr id="1112" name="Text 78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4769868" y="7262723"/>
          <a:ext cx="86265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35</xdr:row>
      <xdr:rowOff>43132</xdr:rowOff>
    </xdr:from>
    <xdr:to>
      <xdr:col>6</xdr:col>
      <xdr:colOff>198408</xdr:colOff>
      <xdr:row>36</xdr:row>
      <xdr:rowOff>34506</xdr:rowOff>
    </xdr:to>
    <xdr:sp macro="" textlink="">
      <xdr:nvSpPr>
        <xdr:cNvPr id="1113" name="Text 79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4769868" y="7167832"/>
          <a:ext cx="86265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14" name="Text 80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115" name="Text 82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16" name="Text 83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17" name="Text 84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18" name="Text 85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19" name="Text 86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20" name="Text 87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21" name="Text 88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22" name="Text 89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23" name="Text 90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24" name="Text 9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25" name="Text 92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26" name="Text 93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27" name="Text 95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51758</xdr:rowOff>
    </xdr:from>
    <xdr:to>
      <xdr:col>6</xdr:col>
      <xdr:colOff>207034</xdr:colOff>
      <xdr:row>36</xdr:row>
      <xdr:rowOff>51758</xdr:rowOff>
    </xdr:to>
    <xdr:sp macro="" textlink="">
      <xdr:nvSpPr>
        <xdr:cNvPr id="1128" name="Text 96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4778495" y="717645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29" name="Text 97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130" name="Text 99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31" name="Text 100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32" name="Text 10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3" name="Text 102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34" name="Text 103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5" name="Text 104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36" name="Text 105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7" name="Text 106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8" name="Text 107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39" name="Text 108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40" name="Text 109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51758</xdr:rowOff>
    </xdr:from>
    <xdr:to>
      <xdr:col>6</xdr:col>
      <xdr:colOff>207034</xdr:colOff>
      <xdr:row>36</xdr:row>
      <xdr:rowOff>51758</xdr:rowOff>
    </xdr:to>
    <xdr:sp macro="" textlink="">
      <xdr:nvSpPr>
        <xdr:cNvPr id="1141" name="Text 110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4778495" y="717645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42" name="Text 1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143" name="Text 1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44" name="Text 114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45" name="Text 115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46" name="Text 116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47" name="Text 117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148" name="Text 118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49" name="Text 119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50" name="Text 120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51" name="Text 121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52" name="Text 122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53" name="Text 12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54" name="Text 124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55" name="Text 126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6" name="Text 127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7" name="Text 128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58" name="Text 129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59" name="Text 130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60" name="Text 13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61" name="Text 132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62" name="Text 133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163" name="Text 134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64" name="Text 135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65" name="Text 136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66" name="Text 137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67" name="Text 138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68" name="Text 139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69" name="Text 140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0" name="Text 14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1" name="Text 142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2" name="Text 143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73" name="Text 144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74" name="Text 145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75" name="Text 146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6" name="Text 147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77" name="Text 148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78" name="Text 149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79" name="Text 150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80" name="Text 15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81" name="Text 152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182" name="Text 153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183" name="Text 154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184" name="Text 155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185" name="Text 156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6" name="Text 157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7" name="Text 159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8" name="Text 16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89" name="Text 162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190" name="Text 163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191" name="Text 164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2" name="Text 165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4700857" y="42968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3" name="Text 166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4700857" y="42968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194" name="Text 167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195" name="Text 168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96" name="Text 169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197" name="Text 170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198" name="Text 17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199" name="Text 172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00" name="Text 173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01" name="Text 174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02" name="Text 175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03" name="Text 176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4" name="Text 177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5" name="Text 178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6" name="Text 179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7" name="Text 180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8" name="Text 18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9" name="Text 182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0" name="Text 183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1" name="Text 184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2" name="Text 185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3" name="Text 186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4" name="Text 187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15" name="Text 188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16" name="Text 189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17" name="Text 190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8" name="Text 19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9" name="Text 192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20" name="Text 193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21" name="Text 194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22" name="Text 195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23" name="Text 196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4" name="Text 197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5" name="Text 198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6" name="Text 199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7" name="Text 200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8" name="Text 20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9" name="Text 202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0" name="Text 2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1" name="Text 212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2" name="Text 213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3" name="Text 214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234" name="Text 215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4700857" y="42968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235" name="Text 216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4700857" y="42968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236" name="Text 217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237" name="Text 218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238" name="Text 219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239" name="Text 220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4700857" y="52969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240" name="Text 22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241" name="Text 222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242" name="Text 223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163902</xdr:rowOff>
    </xdr:to>
    <xdr:sp macro="" textlink="">
      <xdr:nvSpPr>
        <xdr:cNvPr id="1243" name="Text 224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4700857" y="5497003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244" name="Text 225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245" name="Text 226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246" name="Text 227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172528</xdr:rowOff>
    </xdr:to>
    <xdr:sp macro="" textlink="">
      <xdr:nvSpPr>
        <xdr:cNvPr id="1247" name="Text 228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4700857" y="56970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8" name="Text 229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9" name="Text 230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50" name="Text 231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51" name="Text 232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52" name="Text 233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53" name="Text 234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54" name="Text 235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255" name="Text 236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6" name="Text 237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7" name="Text 238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8" name="Text 239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32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9" name="Text 240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4700857" y="66971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60" name="Text 241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61" name="Text 242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62" name="Text 243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63" name="Text 244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SpPr txBox="1">
          <a:spLocks noChangeArrowheads="1"/>
        </xdr:cNvSpPr>
      </xdr:nvSpPr>
      <xdr:spPr bwMode="auto">
        <a:xfrm>
          <a:off x="4700857" y="68971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4" name="Text 245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5" name="Text 246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6" name="Text 247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7" name="Text 248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 txBox="1">
          <a:spLocks noChangeArrowheads="1"/>
        </xdr:cNvSpPr>
      </xdr:nvSpPr>
      <xdr:spPr bwMode="auto">
        <a:xfrm>
          <a:off x="4700857" y="70972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68" name="Text 249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69" name="Text 250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0" name="Text 251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1" name="Text 252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2" name="Text 253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3" name="Text 254">
          <a:extLs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4" name="Text 255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5" name="Text 256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6" name="Text 257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7" name="Text 258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8" name="Text 259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279" name="Text 260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80" name="Text 261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81" name="Text 262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82" name="Text 263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283" name="Text 264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4" name="Text 265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5" name="Text 266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6" name="Text 267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7" name="Text 268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88" name="Text 269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89" name="Text 270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90" name="Text 271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163902</xdr:rowOff>
    </xdr:to>
    <xdr:sp macro="" textlink="">
      <xdr:nvSpPr>
        <xdr:cNvPr id="1291" name="Text 272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4700857" y="8097328"/>
          <a:ext cx="86264" cy="1913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92" name="Text 273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93" name="Text 274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94" name="Text 275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295" name="Text 276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6" name="Text 277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7" name="Text 278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8" name="Text 279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9" name="Text 280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0" name="Text 281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1" name="Text 282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2" name="Text 283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3" name="Text 284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4" name="Text 285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5" name="Text 286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6" name="Text 287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7" name="Text 288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8" name="Text 307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9" name="Text 308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0" name="Text 309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1" name="Text 310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2" name="Text 311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3" name="Text 312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4" name="Text 313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5" name="Text 314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16" name="Text 315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17" name="Text 316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18" name="Text 317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19" name="Text 318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0" name="Text 349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1" name="Text 350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2" name="Text 351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3" name="Text 352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4" name="Text 353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5" name="Text 354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6" name="Text 355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7" name="Text 356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8" name="Text 357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329" name="Text 358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4700857" y="74972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30" name="Text 359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31" name="Text 360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32" name="Text 361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33" name="Text 362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30</xdr:row>
      <xdr:rowOff>189781</xdr:rowOff>
    </xdr:from>
    <xdr:to>
      <xdr:col>6</xdr:col>
      <xdr:colOff>146649</xdr:colOff>
      <xdr:row>32</xdr:row>
      <xdr:rowOff>189781</xdr:rowOff>
    </xdr:to>
    <xdr:sp macro="" textlink="">
      <xdr:nvSpPr>
        <xdr:cNvPr id="1334" name="Text 363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4718110" y="6314356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28</xdr:row>
      <xdr:rowOff>189781</xdr:rowOff>
    </xdr:from>
    <xdr:to>
      <xdr:col>6</xdr:col>
      <xdr:colOff>146649</xdr:colOff>
      <xdr:row>29</xdr:row>
      <xdr:rowOff>189781</xdr:rowOff>
    </xdr:to>
    <xdr:sp macro="" textlink="">
      <xdr:nvSpPr>
        <xdr:cNvPr id="1335" name="Text 364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4718110" y="5914306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36" name="Text 365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37" name="Text 366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8" name="Text 367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9" name="Text 368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0" name="Text 369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1" name="Text 370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2" name="Text 371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3" name="Text 372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4" name="Text 373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5" name="Text 374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6" name="Text 375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7" name="Text 376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8" name="Text 377">
          <a:extLs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349" name="Text 378">
          <a:extLs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SpPr txBox="1">
          <a:spLocks noChangeArrowheads="1"/>
        </xdr:cNvSpPr>
      </xdr:nvSpPr>
      <xdr:spPr bwMode="auto">
        <a:xfrm>
          <a:off x="4700857" y="40968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0" name="Text 379">
          <a:extLs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1" name="Text 380">
          <a:extLs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2" name="Text 381">
          <a:extLs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3" name="Text 382">
          <a:extLst>
            <a:ext uri="{FF2B5EF4-FFF2-40B4-BE49-F238E27FC236}">
              <a16:creationId xmlns:a16="http://schemas.microsoft.com/office/drawing/2014/main" id="{00000000-0008-0000-0200-000049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4" name="Text 383">
          <a:extLst>
            <a:ext uri="{FF2B5EF4-FFF2-40B4-BE49-F238E27FC236}">
              <a16:creationId xmlns:a16="http://schemas.microsoft.com/office/drawing/2014/main" id="{00000000-0008-0000-0200-00004A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5" name="Text 384">
          <a:extLst>
            <a:ext uri="{FF2B5EF4-FFF2-40B4-BE49-F238E27FC236}">
              <a16:creationId xmlns:a16="http://schemas.microsoft.com/office/drawing/2014/main" id="{00000000-0008-0000-0200-00004B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6" name="Text 385">
          <a:extLst>
            <a:ext uri="{FF2B5EF4-FFF2-40B4-BE49-F238E27FC236}">
              <a16:creationId xmlns:a16="http://schemas.microsoft.com/office/drawing/2014/main" id="{00000000-0008-0000-0200-00004C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7" name="Text 386">
          <a:extLst>
            <a:ext uri="{FF2B5EF4-FFF2-40B4-BE49-F238E27FC236}">
              <a16:creationId xmlns:a16="http://schemas.microsoft.com/office/drawing/2014/main" id="{00000000-0008-0000-0200-00004D050000}"/>
            </a:ext>
          </a:extLst>
        </xdr:cNvPr>
        <xdr:cNvSpPr txBox="1">
          <a:spLocks noChangeArrowheads="1"/>
        </xdr:cNvSpPr>
      </xdr:nvSpPr>
      <xdr:spPr bwMode="auto">
        <a:xfrm>
          <a:off x="4700857" y="332260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8" name="Text 387">
          <a:extLst>
            <a:ext uri="{FF2B5EF4-FFF2-40B4-BE49-F238E27FC236}">
              <a16:creationId xmlns:a16="http://schemas.microsoft.com/office/drawing/2014/main" id="{00000000-0008-0000-0200-00004E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9" name="Text 388">
          <a:extLst>
            <a:ext uri="{FF2B5EF4-FFF2-40B4-BE49-F238E27FC236}">
              <a16:creationId xmlns:a16="http://schemas.microsoft.com/office/drawing/2014/main" id="{00000000-0008-0000-0200-00004F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0" name="Text 389">
          <a:extLst>
            <a:ext uri="{FF2B5EF4-FFF2-40B4-BE49-F238E27FC236}">
              <a16:creationId xmlns:a16="http://schemas.microsoft.com/office/drawing/2014/main" id="{00000000-0008-0000-0200-000050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1" name="Text 390">
          <a:extLst>
            <a:ext uri="{FF2B5EF4-FFF2-40B4-BE49-F238E27FC236}">
              <a16:creationId xmlns:a16="http://schemas.microsoft.com/office/drawing/2014/main" id="{00000000-0008-0000-0200-000051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2" name="Text 391">
          <a:extLst>
            <a:ext uri="{FF2B5EF4-FFF2-40B4-BE49-F238E27FC236}">
              <a16:creationId xmlns:a16="http://schemas.microsoft.com/office/drawing/2014/main" id="{00000000-0008-0000-0200-000052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3" name="Text 392">
          <a:extLst>
            <a:ext uri="{FF2B5EF4-FFF2-40B4-BE49-F238E27FC236}">
              <a16:creationId xmlns:a16="http://schemas.microsoft.com/office/drawing/2014/main" id="{00000000-0008-0000-0200-000053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4" name="Text 393">
          <a:extLst>
            <a:ext uri="{FF2B5EF4-FFF2-40B4-BE49-F238E27FC236}">
              <a16:creationId xmlns:a16="http://schemas.microsoft.com/office/drawing/2014/main" id="{00000000-0008-0000-0200-000054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5" name="Text 394">
          <a:extLs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6" name="Text 395">
          <a:extLs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7" name="Text 396">
          <a:extLs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68" name="Text 397">
          <a:extLs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69" name="Text 398">
          <a:extLs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0" name="Text 399">
          <a:extLs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1" name="Text 400">
          <a:extLs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72" name="Text 401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73" name="Text 402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74" name="Text 403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172528</xdr:rowOff>
    </xdr:to>
    <xdr:sp macro="" textlink="">
      <xdr:nvSpPr>
        <xdr:cNvPr id="1375" name="Text 404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4700857" y="82973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6" name="Text 405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7" name="Text 406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8" name="Text 407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9" name="Text 408">
          <a:extLs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4700857" y="96975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0" name="Text 409">
          <a:extLs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1" name="Text 410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2" name="Text 411">
          <a:extLs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3" name="Text 412">
          <a:extLs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4" name="Text 413">
          <a:extLs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5" name="Text 414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6" name="Text 415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7" name="Text 416">
          <a:extLs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8" name="Text 417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89" name="Text 418">
          <a:extLs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0" name="Text 419">
          <a:extLs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1" name="Text 420">
          <a:extLs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2" name="Text 421">
          <a:extLs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3" name="Text 422">
          <a:extLs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4" name="Text 423">
          <a:extLs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5" name="Text 424">
          <a:extLs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6" name="Text 425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7" name="Text 426">
          <a:extLs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8" name="Text 427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399" name="Text 428">
          <a:extLs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0" name="Text 429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1" name="Text 430">
          <a:extLs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2" name="Text 431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3" name="Text 432">
          <a:extLs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4" name="Text 433">
          <a:extLs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5" name="Text 434">
          <a:extLs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4700857" y="3496753"/>
          <a:ext cx="86264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6" name="Text 435">
          <a:extLs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7" name="Text 436">
          <a:extLs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8" name="Text 437">
          <a:extLs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09" name="Text 438">
          <a:extLs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10" name="Text 439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11" name="Text 440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4700857" y="38968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2" name="Text 441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3" name="Text 442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4" name="Text 443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5" name="Text 444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6" name="Text 445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417" name="Text 446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4700857" y="44968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18" name="Text 447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19" name="Text 448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0" name="Text 449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1" name="Text 450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2" name="Text 451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3" name="Text 452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4" name="Text 453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5" name="Text 454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6" name="Text 455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427" name="Text 456">
          <a:extLs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4700857" y="58970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8" name="Text 457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9" name="Text 458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30" name="Text 459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31" name="Text 460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4700857" y="60970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29</xdr:row>
      <xdr:rowOff>189781</xdr:rowOff>
    </xdr:from>
    <xdr:to>
      <xdr:col>6</xdr:col>
      <xdr:colOff>146649</xdr:colOff>
      <xdr:row>30</xdr:row>
      <xdr:rowOff>189781</xdr:rowOff>
    </xdr:to>
    <xdr:sp macro="" textlink="">
      <xdr:nvSpPr>
        <xdr:cNvPr id="1432" name="Text 461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4718110" y="6114331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33" name="Text 462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4" name="Text 463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5" name="Text 464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6" name="Text 465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7" name="Text 466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8" name="Text 467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39" name="Text 468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0" name="Text 469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1" name="Text 470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2" name="Text 471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3" name="Text 472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4" name="Text 473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35</xdr:row>
      <xdr:rowOff>138023</xdr:rowOff>
    </xdr:from>
    <xdr:to>
      <xdr:col>6</xdr:col>
      <xdr:colOff>207034</xdr:colOff>
      <xdr:row>36</xdr:row>
      <xdr:rowOff>129396</xdr:rowOff>
    </xdr:to>
    <xdr:sp macro="" textlink="">
      <xdr:nvSpPr>
        <xdr:cNvPr id="1445" name="Text 474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4778495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46" name="Text 475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47" name="Text 476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48" name="Text 477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49" name="Text 478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0" name="Text 479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51" name="Text 480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52" name="Text 481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53" name="Text 482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138023</xdr:rowOff>
    </xdr:from>
    <xdr:to>
      <xdr:col>6</xdr:col>
      <xdr:colOff>129396</xdr:colOff>
      <xdr:row>36</xdr:row>
      <xdr:rowOff>129396</xdr:rowOff>
    </xdr:to>
    <xdr:sp macro="" textlink="">
      <xdr:nvSpPr>
        <xdr:cNvPr id="1454" name="Text 483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4700857" y="72627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5" name="Text 484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6" name="Text 485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7" name="Text 486">
          <a:extLs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458" name="Text 487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4700857" y="72972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59" name="Text 488">
          <a:extLs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0" name="Text 489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1" name="Text 490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2" name="Text 491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3" name="Text 492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4" name="Text 493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5" name="Text 494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6" name="Text 495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7" name="Text 496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68" name="Text 497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69" name="Text 498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0" name="Text 499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1" name="Text 500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2" name="Text 501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3" name="Text 502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4" name="Text 503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5" name="Text 504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6" name="Text 505">
          <a:extLs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7" name="Text 506">
          <a:extLs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4700857" y="98975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78" name="Text 508">
          <a:extLst>
            <a:ext uri="{FF2B5EF4-FFF2-40B4-BE49-F238E27FC236}">
              <a16:creationId xmlns:a16="http://schemas.microsoft.com/office/drawing/2014/main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79" name="Text 509">
          <a:extLst>
            <a:ext uri="{FF2B5EF4-FFF2-40B4-BE49-F238E27FC236}">
              <a16:creationId xmlns:a16="http://schemas.microsoft.com/office/drawing/2014/main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0" name="Text 510">
          <a:extLst>
            <a:ext uri="{FF2B5EF4-FFF2-40B4-BE49-F238E27FC236}">
              <a16:creationId xmlns:a16="http://schemas.microsoft.com/office/drawing/2014/main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1" name="Text 511">
          <a:extLst>
            <a:ext uri="{FF2B5EF4-FFF2-40B4-BE49-F238E27FC236}">
              <a16:creationId xmlns:a16="http://schemas.microsoft.com/office/drawing/2014/main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2" name="Text 512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3" name="Text 513">
          <a:extLs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4" name="Text 514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5" name="Text 515">
          <a:extLs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6" name="Text 516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87" name="Text 517">
          <a:extLst>
            <a:ext uri="{FF2B5EF4-FFF2-40B4-BE49-F238E27FC236}">
              <a16:creationId xmlns:a16="http://schemas.microsoft.com/office/drawing/2014/main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88" name="Text 518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89" name="Text 519">
          <a:extLst>
            <a:ext uri="{FF2B5EF4-FFF2-40B4-BE49-F238E27FC236}">
              <a16:creationId xmlns:a16="http://schemas.microsoft.com/office/drawing/2014/main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0" name="Text 520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1" name="Text 521">
          <a:extLst>
            <a:ext uri="{FF2B5EF4-FFF2-40B4-BE49-F238E27FC236}">
              <a16:creationId xmlns:a16="http://schemas.microsoft.com/office/drawing/2014/main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2" name="Text 522">
          <a:extLst>
            <a:ext uri="{FF2B5EF4-FFF2-40B4-BE49-F238E27FC236}">
              <a16:creationId xmlns:a16="http://schemas.microsoft.com/office/drawing/2014/main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3" name="Text 523">
          <a:extLst>
            <a:ext uri="{FF2B5EF4-FFF2-40B4-BE49-F238E27FC236}">
              <a16:creationId xmlns:a16="http://schemas.microsoft.com/office/drawing/2014/main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4" name="Text 524">
          <a:extLst>
            <a:ext uri="{FF2B5EF4-FFF2-40B4-BE49-F238E27FC236}">
              <a16:creationId xmlns:a16="http://schemas.microsoft.com/office/drawing/2014/main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5" name="Text 525">
          <a:extLst>
            <a:ext uri="{FF2B5EF4-FFF2-40B4-BE49-F238E27FC236}">
              <a16:creationId xmlns:a16="http://schemas.microsoft.com/office/drawing/2014/main" id="{00000000-0008-0000-0200-0000D7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6" name="Text 526">
          <a:extLs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7" name="Text 527">
          <a:extLs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98" name="Text 528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499" name="Text 529">
          <a:extLs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0" name="Text 530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1" name="Text 531">
          <a:extLs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2" name="Text 532">
          <a:extLs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3" name="Text 533">
          <a:extLs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4" name="Text 534">
          <a:extLs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5" name="Text 535">
          <a:extLs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6" name="Text 536">
          <a:extLs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42</xdr:row>
      <xdr:rowOff>172528</xdr:rowOff>
    </xdr:from>
    <xdr:to>
      <xdr:col>6</xdr:col>
      <xdr:colOff>129396</xdr:colOff>
      <xdr:row>43</xdr:row>
      <xdr:rowOff>172528</xdr:rowOff>
    </xdr:to>
    <xdr:sp macro="" textlink="">
      <xdr:nvSpPr>
        <xdr:cNvPr id="1507" name="Text 537">
          <a:extLs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SpPr txBox="1">
          <a:spLocks noChangeArrowheads="1"/>
        </xdr:cNvSpPr>
      </xdr:nvSpPr>
      <xdr:spPr bwMode="auto">
        <a:xfrm>
          <a:off x="4700857" y="86974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08" name="Text 538">
          <a:extLs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09" name="Text 539">
          <a:extLs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0" name="Text 540">
          <a:extLs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1" name="Text 541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2" name="Text 542">
          <a:extLs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3" name="Text 543">
          <a:extLs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4" name="Text 544">
          <a:extLs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5" name="Text 545">
          <a:extLs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6" name="Text 546">
          <a:extLst>
            <a:ext uri="{FF2B5EF4-FFF2-40B4-BE49-F238E27FC236}">
              <a16:creationId xmlns:a16="http://schemas.microsoft.com/office/drawing/2014/main" id="{00000000-0008-0000-0200-0000EC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7" name="Text 547">
          <a:extLs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8" name="Text 548">
          <a:extLs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9" name="Text 549">
          <a:extLs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0" name="Text 550">
          <a:extLs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1" name="Text 551">
          <a:extLs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2" name="Text 552">
          <a:extLs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3" name="Text 553">
          <a:extLs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4" name="Text 554">
          <a:extLs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5" name="Text 555">
          <a:extLs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6" name="Text 556">
          <a:extLs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7" name="Text 557">
          <a:extLst>
            <a:ext uri="{FF2B5EF4-FFF2-40B4-BE49-F238E27FC236}">
              <a16:creationId xmlns:a16="http://schemas.microsoft.com/office/drawing/2014/main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28" name="Text 558">
          <a:extLst>
            <a:ext uri="{FF2B5EF4-FFF2-40B4-BE49-F238E27FC236}">
              <a16:creationId xmlns:a16="http://schemas.microsoft.com/office/drawing/2014/main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29" name="Text 559">
          <a:extLs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0" name="Text 560">
          <a:extLst>
            <a:ext uri="{FF2B5EF4-FFF2-40B4-BE49-F238E27FC236}">
              <a16:creationId xmlns:a16="http://schemas.microsoft.com/office/drawing/2014/main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1" name="Text 561">
          <a:extLs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2" name="Text 562">
          <a:extLs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3" name="Text 563">
          <a:extLs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4" name="Text 564">
          <a:extLs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5" name="Text 565">
          <a:extLs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6" name="Text 566">
          <a:extLs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7" name="Text 567">
          <a:extLs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SpPr txBox="1">
          <a:spLocks noChangeArrowheads="1"/>
        </xdr:cNvSpPr>
      </xdr:nvSpPr>
      <xdr:spPr bwMode="auto">
        <a:xfrm>
          <a:off x="4700857" y="88974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38" name="Text 568">
          <a:extLs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39" name="Text 569">
          <a:extLs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0" name="Text 570">
          <a:extLs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1" name="Text 571">
          <a:extLs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2" name="Text 572">
          <a:extLs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3" name="Text 573">
          <a:extLs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4" name="Text 574">
          <a:extLs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5" name="Text 575">
          <a:extLs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SpPr txBox="1">
          <a:spLocks noChangeArrowheads="1"/>
        </xdr:cNvSpPr>
      </xdr:nvSpPr>
      <xdr:spPr bwMode="auto">
        <a:xfrm>
          <a:off x="4700857" y="8862923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84696</xdr:colOff>
      <xdr:row>47</xdr:row>
      <xdr:rowOff>96459</xdr:rowOff>
    </xdr:from>
    <xdr:to>
      <xdr:col>5</xdr:col>
      <xdr:colOff>170960</xdr:colOff>
      <xdr:row>48</xdr:row>
      <xdr:rowOff>87832</xdr:rowOff>
    </xdr:to>
    <xdr:sp macro="" textlink="">
      <xdr:nvSpPr>
        <xdr:cNvPr id="1546" name="Text 577">
          <a:extLs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SpPr txBox="1">
          <a:spLocks noChangeArrowheads="1"/>
        </xdr:cNvSpPr>
      </xdr:nvSpPr>
      <xdr:spPr bwMode="auto">
        <a:xfrm>
          <a:off x="4551921" y="9421434"/>
          <a:ext cx="86264" cy="191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7" name="Text 578">
          <a:extLs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8" name="Text 579">
          <a:extLs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9" name="Text 580">
          <a:extLs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0" name="Text 581">
          <a:extLs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1" name="Text 582">
          <a:extLs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2" name="Text 583">
          <a:extLs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3" name="Text 584">
          <a:extLs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4" name="Text 585">
          <a:extLs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5" name="Text 586">
          <a:extLs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6" name="Text 587">
          <a:extLs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7" name="Text 588">
          <a:extLs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8" name="Text 589">
          <a:extLs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9" name="Text 590">
          <a:extLs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0" name="Text 591">
          <a:extLst>
            <a:ext uri="{FF2B5EF4-FFF2-40B4-BE49-F238E27FC236}">
              <a16:creationId xmlns:a16="http://schemas.microsoft.com/office/drawing/2014/main" id="{00000000-0008-0000-0200-000018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1" name="Text 592">
          <a:extLs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2" name="Text 593">
          <a:extLs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3" name="Text 594">
          <a:extLst>
            <a:ext uri="{FF2B5EF4-FFF2-40B4-BE49-F238E27FC236}">
              <a16:creationId xmlns:a16="http://schemas.microsoft.com/office/drawing/2014/main" id="{00000000-0008-0000-0200-00001B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4" name="Text 595">
          <a:extLst>
            <a:ext uri="{FF2B5EF4-FFF2-40B4-BE49-F238E27FC236}">
              <a16:creationId xmlns:a16="http://schemas.microsoft.com/office/drawing/2014/main" id="{00000000-0008-0000-0200-00001C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5" name="Text 596">
          <a:extLst>
            <a:ext uri="{FF2B5EF4-FFF2-40B4-BE49-F238E27FC236}">
              <a16:creationId xmlns:a16="http://schemas.microsoft.com/office/drawing/2014/main" id="{00000000-0008-0000-0200-00001D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6" name="Text 597">
          <a:extLst>
            <a:ext uri="{FF2B5EF4-FFF2-40B4-BE49-F238E27FC236}">
              <a16:creationId xmlns:a16="http://schemas.microsoft.com/office/drawing/2014/main" id="{00000000-0008-0000-0200-00001E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7" name="Text 598">
          <a:extLst>
            <a:ext uri="{FF2B5EF4-FFF2-40B4-BE49-F238E27FC236}">
              <a16:creationId xmlns:a16="http://schemas.microsoft.com/office/drawing/2014/main" id="{00000000-0008-0000-0200-00001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8" name="Text 599">
          <a:extLst>
            <a:ext uri="{FF2B5EF4-FFF2-40B4-BE49-F238E27FC236}">
              <a16:creationId xmlns:a16="http://schemas.microsoft.com/office/drawing/2014/main" id="{00000000-0008-0000-0200-00002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9" name="Text 600">
          <a:extLst>
            <a:ext uri="{FF2B5EF4-FFF2-40B4-BE49-F238E27FC236}">
              <a16:creationId xmlns:a16="http://schemas.microsoft.com/office/drawing/2014/main" id="{00000000-0008-0000-0200-00002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0" name="Text 601">
          <a:extLst>
            <a:ext uri="{FF2B5EF4-FFF2-40B4-BE49-F238E27FC236}">
              <a16:creationId xmlns:a16="http://schemas.microsoft.com/office/drawing/2014/main" id="{00000000-0008-0000-0200-00002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1" name="Text 602">
          <a:extLst>
            <a:ext uri="{FF2B5EF4-FFF2-40B4-BE49-F238E27FC236}">
              <a16:creationId xmlns:a16="http://schemas.microsoft.com/office/drawing/2014/main" id="{00000000-0008-0000-0200-00002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2" name="Text 603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3" name="Text 604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4" name="Text 605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5" name="Text 606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6" name="Text 607">
          <a:extLst>
            <a:ext uri="{FF2B5EF4-FFF2-40B4-BE49-F238E27FC236}">
              <a16:creationId xmlns:a16="http://schemas.microsoft.com/office/drawing/2014/main" id="{00000000-0008-0000-0200-00002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7" name="Text 608">
          <a:extLst>
            <a:ext uri="{FF2B5EF4-FFF2-40B4-BE49-F238E27FC236}">
              <a16:creationId xmlns:a16="http://schemas.microsoft.com/office/drawing/2014/main" id="{00000000-0008-0000-0200-000029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8" name="Text 609">
          <a:extLst>
            <a:ext uri="{FF2B5EF4-FFF2-40B4-BE49-F238E27FC236}">
              <a16:creationId xmlns:a16="http://schemas.microsoft.com/office/drawing/2014/main" id="{00000000-0008-0000-0200-00002A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9" name="Text 610">
          <a:extLst>
            <a:ext uri="{FF2B5EF4-FFF2-40B4-BE49-F238E27FC236}">
              <a16:creationId xmlns:a16="http://schemas.microsoft.com/office/drawing/2014/main" id="{00000000-0008-0000-0200-00002B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0" name="Text 611">
          <a:extLst>
            <a:ext uri="{FF2B5EF4-FFF2-40B4-BE49-F238E27FC236}">
              <a16:creationId xmlns:a16="http://schemas.microsoft.com/office/drawing/2014/main" id="{00000000-0008-0000-0200-00002C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1" name="Text 612">
          <a:extLst>
            <a:ext uri="{FF2B5EF4-FFF2-40B4-BE49-F238E27FC236}">
              <a16:creationId xmlns:a16="http://schemas.microsoft.com/office/drawing/2014/main" id="{00000000-0008-0000-0200-00002D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2" name="Text 613">
          <a:extLst>
            <a:ext uri="{FF2B5EF4-FFF2-40B4-BE49-F238E27FC236}">
              <a16:creationId xmlns:a16="http://schemas.microsoft.com/office/drawing/2014/main" id="{00000000-0008-0000-0200-00002E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3" name="Text 614">
          <a:extLst>
            <a:ext uri="{FF2B5EF4-FFF2-40B4-BE49-F238E27FC236}">
              <a16:creationId xmlns:a16="http://schemas.microsoft.com/office/drawing/2014/main" id="{00000000-0008-0000-0200-00002F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4" name="Text 615">
          <a:extLst>
            <a:ext uri="{FF2B5EF4-FFF2-40B4-BE49-F238E27FC236}">
              <a16:creationId xmlns:a16="http://schemas.microsoft.com/office/drawing/2014/main" id="{00000000-0008-0000-0200-000030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5" name="Text 616">
          <a:extLst>
            <a:ext uri="{FF2B5EF4-FFF2-40B4-BE49-F238E27FC236}">
              <a16:creationId xmlns:a16="http://schemas.microsoft.com/office/drawing/2014/main" id="{00000000-0008-0000-0200-000031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6" name="Text 617">
          <a:extLst>
            <a:ext uri="{FF2B5EF4-FFF2-40B4-BE49-F238E27FC236}">
              <a16:creationId xmlns:a16="http://schemas.microsoft.com/office/drawing/2014/main" id="{00000000-0008-0000-0200-000032060000}"/>
            </a:ext>
          </a:extLst>
        </xdr:cNvPr>
        <xdr:cNvSpPr txBox="1">
          <a:spLocks noChangeArrowheads="1"/>
        </xdr:cNvSpPr>
      </xdr:nvSpPr>
      <xdr:spPr bwMode="auto">
        <a:xfrm>
          <a:off x="4700857" y="90974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7" name="Text 618">
          <a:extLst>
            <a:ext uri="{FF2B5EF4-FFF2-40B4-BE49-F238E27FC236}">
              <a16:creationId xmlns:a16="http://schemas.microsoft.com/office/drawing/2014/main" id="{00000000-0008-0000-0200-00003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8" name="Text 619">
          <a:extLst>
            <a:ext uri="{FF2B5EF4-FFF2-40B4-BE49-F238E27FC236}">
              <a16:creationId xmlns:a16="http://schemas.microsoft.com/office/drawing/2014/main" id="{00000000-0008-0000-0200-00003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9" name="Text 620">
          <a:extLst>
            <a:ext uri="{FF2B5EF4-FFF2-40B4-BE49-F238E27FC236}">
              <a16:creationId xmlns:a16="http://schemas.microsoft.com/office/drawing/2014/main" id="{00000000-0008-0000-0200-00003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0" name="Text 621">
          <a:extLst>
            <a:ext uri="{FF2B5EF4-FFF2-40B4-BE49-F238E27FC236}">
              <a16:creationId xmlns:a16="http://schemas.microsoft.com/office/drawing/2014/main" id="{00000000-0008-0000-0200-00003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1" name="Text 622">
          <a:extLst>
            <a:ext uri="{FF2B5EF4-FFF2-40B4-BE49-F238E27FC236}">
              <a16:creationId xmlns:a16="http://schemas.microsoft.com/office/drawing/2014/main" id="{00000000-0008-0000-0200-00003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2" name="Text 623">
          <a:extLst>
            <a:ext uri="{FF2B5EF4-FFF2-40B4-BE49-F238E27FC236}">
              <a16:creationId xmlns:a16="http://schemas.microsoft.com/office/drawing/2014/main" id="{00000000-0008-0000-0200-00003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3" name="Text 624">
          <a:extLst>
            <a:ext uri="{FF2B5EF4-FFF2-40B4-BE49-F238E27FC236}">
              <a16:creationId xmlns:a16="http://schemas.microsoft.com/office/drawing/2014/main" id="{00000000-0008-0000-0200-00003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4" name="Text 625">
          <a:extLst>
            <a:ext uri="{FF2B5EF4-FFF2-40B4-BE49-F238E27FC236}">
              <a16:creationId xmlns:a16="http://schemas.microsoft.com/office/drawing/2014/main" id="{00000000-0008-0000-0200-00003A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5" name="Text 626">
          <a:extLst>
            <a:ext uri="{FF2B5EF4-FFF2-40B4-BE49-F238E27FC236}">
              <a16:creationId xmlns:a16="http://schemas.microsoft.com/office/drawing/2014/main" id="{00000000-0008-0000-0200-00003B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6" name="Text 627">
          <a:extLst>
            <a:ext uri="{FF2B5EF4-FFF2-40B4-BE49-F238E27FC236}">
              <a16:creationId xmlns:a16="http://schemas.microsoft.com/office/drawing/2014/main" id="{00000000-0008-0000-0200-00003C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7" name="Text 628">
          <a:extLst>
            <a:ext uri="{FF2B5EF4-FFF2-40B4-BE49-F238E27FC236}">
              <a16:creationId xmlns:a16="http://schemas.microsoft.com/office/drawing/2014/main" id="{00000000-0008-0000-0200-00003D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8" name="Text 629">
          <a:extLst>
            <a:ext uri="{FF2B5EF4-FFF2-40B4-BE49-F238E27FC236}">
              <a16:creationId xmlns:a16="http://schemas.microsoft.com/office/drawing/2014/main" id="{00000000-0008-0000-0200-00003E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9" name="Text 630">
          <a:extLst>
            <a:ext uri="{FF2B5EF4-FFF2-40B4-BE49-F238E27FC236}">
              <a16:creationId xmlns:a16="http://schemas.microsoft.com/office/drawing/2014/main" id="{00000000-0008-0000-0200-00003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0" name="Text 631">
          <a:extLst>
            <a:ext uri="{FF2B5EF4-FFF2-40B4-BE49-F238E27FC236}">
              <a16:creationId xmlns:a16="http://schemas.microsoft.com/office/drawing/2014/main" id="{00000000-0008-0000-0200-00004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1" name="Text 632">
          <a:extLst>
            <a:ext uri="{FF2B5EF4-FFF2-40B4-BE49-F238E27FC236}">
              <a16:creationId xmlns:a16="http://schemas.microsoft.com/office/drawing/2014/main" id="{00000000-0008-0000-0200-00004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2" name="Text 633">
          <a:extLst>
            <a:ext uri="{FF2B5EF4-FFF2-40B4-BE49-F238E27FC236}">
              <a16:creationId xmlns:a16="http://schemas.microsoft.com/office/drawing/2014/main" id="{00000000-0008-0000-0200-00004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3" name="Text 634">
          <a:extLst>
            <a:ext uri="{FF2B5EF4-FFF2-40B4-BE49-F238E27FC236}">
              <a16:creationId xmlns:a16="http://schemas.microsoft.com/office/drawing/2014/main" id="{00000000-0008-0000-0200-00004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4" name="Text 635">
          <a:extLst>
            <a:ext uri="{FF2B5EF4-FFF2-40B4-BE49-F238E27FC236}">
              <a16:creationId xmlns:a16="http://schemas.microsoft.com/office/drawing/2014/main" id="{00000000-0008-0000-0200-00004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5" name="Text 636">
          <a:extLst>
            <a:ext uri="{FF2B5EF4-FFF2-40B4-BE49-F238E27FC236}">
              <a16:creationId xmlns:a16="http://schemas.microsoft.com/office/drawing/2014/main" id="{00000000-0008-0000-0200-00004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6" name="Text 637">
          <a:extLst>
            <a:ext uri="{FF2B5EF4-FFF2-40B4-BE49-F238E27FC236}">
              <a16:creationId xmlns:a16="http://schemas.microsoft.com/office/drawing/2014/main" id="{00000000-0008-0000-0200-00004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7" name="Text 638">
          <a:extLst>
            <a:ext uri="{FF2B5EF4-FFF2-40B4-BE49-F238E27FC236}">
              <a16:creationId xmlns:a16="http://schemas.microsoft.com/office/drawing/2014/main" id="{00000000-0008-0000-0200-00004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8" name="Text 639">
          <a:extLst>
            <a:ext uri="{FF2B5EF4-FFF2-40B4-BE49-F238E27FC236}">
              <a16:creationId xmlns:a16="http://schemas.microsoft.com/office/drawing/2014/main" id="{00000000-0008-0000-0200-00004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9" name="Text 640">
          <a:extLst>
            <a:ext uri="{FF2B5EF4-FFF2-40B4-BE49-F238E27FC236}">
              <a16:creationId xmlns:a16="http://schemas.microsoft.com/office/drawing/2014/main" id="{00000000-0008-0000-0200-00004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0" name="Text 641">
          <a:extLst>
            <a:ext uri="{FF2B5EF4-FFF2-40B4-BE49-F238E27FC236}">
              <a16:creationId xmlns:a16="http://schemas.microsoft.com/office/drawing/2014/main" id="{00000000-0008-0000-0200-00004A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1" name="Text 642">
          <a:extLst>
            <a:ext uri="{FF2B5EF4-FFF2-40B4-BE49-F238E27FC236}">
              <a16:creationId xmlns:a16="http://schemas.microsoft.com/office/drawing/2014/main" id="{00000000-0008-0000-0200-00004B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2" name="Text 643">
          <a:extLst>
            <a:ext uri="{FF2B5EF4-FFF2-40B4-BE49-F238E27FC236}">
              <a16:creationId xmlns:a16="http://schemas.microsoft.com/office/drawing/2014/main" id="{00000000-0008-0000-0200-00004C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3" name="Text 644">
          <a:extLst>
            <a:ext uri="{FF2B5EF4-FFF2-40B4-BE49-F238E27FC236}">
              <a16:creationId xmlns:a16="http://schemas.microsoft.com/office/drawing/2014/main" id="{00000000-0008-0000-0200-00004D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4" name="Text 645">
          <a:extLst>
            <a:ext uri="{FF2B5EF4-FFF2-40B4-BE49-F238E27FC236}">
              <a16:creationId xmlns:a16="http://schemas.microsoft.com/office/drawing/2014/main" id="{00000000-0008-0000-0200-00004E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5" name="Text 646">
          <a:extLst>
            <a:ext uri="{FF2B5EF4-FFF2-40B4-BE49-F238E27FC236}">
              <a16:creationId xmlns:a16="http://schemas.microsoft.com/office/drawing/2014/main" id="{00000000-0008-0000-0200-00004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6" name="Text 647">
          <a:extLst>
            <a:ext uri="{FF2B5EF4-FFF2-40B4-BE49-F238E27FC236}">
              <a16:creationId xmlns:a16="http://schemas.microsoft.com/office/drawing/2014/main" id="{00000000-0008-0000-0200-00005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17" name="Text 648">
          <a:extLst>
            <a:ext uri="{FF2B5EF4-FFF2-40B4-BE49-F238E27FC236}">
              <a16:creationId xmlns:a16="http://schemas.microsoft.com/office/drawing/2014/main" id="{00000000-0008-0000-0200-000051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18" name="Text 649">
          <a:extLst>
            <a:ext uri="{FF2B5EF4-FFF2-40B4-BE49-F238E27FC236}">
              <a16:creationId xmlns:a16="http://schemas.microsoft.com/office/drawing/2014/main" id="{00000000-0008-0000-0200-000052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19" name="Text 650">
          <a:extLst>
            <a:ext uri="{FF2B5EF4-FFF2-40B4-BE49-F238E27FC236}">
              <a16:creationId xmlns:a16="http://schemas.microsoft.com/office/drawing/2014/main" id="{00000000-0008-0000-0200-000053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0" name="Text 651">
          <a:extLst>
            <a:ext uri="{FF2B5EF4-FFF2-40B4-BE49-F238E27FC236}">
              <a16:creationId xmlns:a16="http://schemas.microsoft.com/office/drawing/2014/main" id="{00000000-0008-0000-0200-000054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1" name="Text 652">
          <a:extLst>
            <a:ext uri="{FF2B5EF4-FFF2-40B4-BE49-F238E27FC236}">
              <a16:creationId xmlns:a16="http://schemas.microsoft.com/office/drawing/2014/main" id="{00000000-0008-0000-0200-000055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2" name="Text 653">
          <a:extLst>
            <a:ext uri="{FF2B5EF4-FFF2-40B4-BE49-F238E27FC236}">
              <a16:creationId xmlns:a16="http://schemas.microsoft.com/office/drawing/2014/main" id="{00000000-0008-0000-0200-000056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3" name="Text 654">
          <a:extLst>
            <a:ext uri="{FF2B5EF4-FFF2-40B4-BE49-F238E27FC236}">
              <a16:creationId xmlns:a16="http://schemas.microsoft.com/office/drawing/2014/main" id="{00000000-0008-0000-0200-000057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4" name="Text 655">
          <a:extLst>
            <a:ext uri="{FF2B5EF4-FFF2-40B4-BE49-F238E27FC236}">
              <a16:creationId xmlns:a16="http://schemas.microsoft.com/office/drawing/2014/main" id="{00000000-0008-0000-0200-000058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5" name="Text 656">
          <a:extLst>
            <a:ext uri="{FF2B5EF4-FFF2-40B4-BE49-F238E27FC236}">
              <a16:creationId xmlns:a16="http://schemas.microsoft.com/office/drawing/2014/main" id="{00000000-0008-0000-0200-000059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6" name="Text 657">
          <a:extLst>
            <a:ext uri="{FF2B5EF4-FFF2-40B4-BE49-F238E27FC236}">
              <a16:creationId xmlns:a16="http://schemas.microsoft.com/office/drawing/2014/main" id="{00000000-0008-0000-0200-00005A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7" name="Text 658">
          <a:extLst>
            <a:ext uri="{FF2B5EF4-FFF2-40B4-BE49-F238E27FC236}">
              <a16:creationId xmlns:a16="http://schemas.microsoft.com/office/drawing/2014/main" id="{00000000-0008-0000-0200-00005B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628" name="Text 659">
          <a:extLst>
            <a:ext uri="{FF2B5EF4-FFF2-40B4-BE49-F238E27FC236}">
              <a16:creationId xmlns:a16="http://schemas.microsoft.com/office/drawing/2014/main" id="{00000000-0008-0000-0200-00005C060000}"/>
            </a:ext>
          </a:extLst>
        </xdr:cNvPr>
        <xdr:cNvSpPr txBox="1">
          <a:spLocks noChangeArrowheads="1"/>
        </xdr:cNvSpPr>
      </xdr:nvSpPr>
      <xdr:spPr bwMode="auto">
        <a:xfrm>
          <a:off x="4700857" y="46969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29" name="Text 660">
          <a:extLst>
            <a:ext uri="{FF2B5EF4-FFF2-40B4-BE49-F238E27FC236}">
              <a16:creationId xmlns:a16="http://schemas.microsoft.com/office/drawing/2014/main" id="{00000000-0008-0000-0200-00005D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0" name="Text 661">
          <a:extLst>
            <a:ext uri="{FF2B5EF4-FFF2-40B4-BE49-F238E27FC236}">
              <a16:creationId xmlns:a16="http://schemas.microsoft.com/office/drawing/2014/main" id="{00000000-0008-0000-0200-00005E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1" name="Text 662">
          <a:extLst>
            <a:ext uri="{FF2B5EF4-FFF2-40B4-BE49-F238E27FC236}">
              <a16:creationId xmlns:a16="http://schemas.microsoft.com/office/drawing/2014/main" id="{00000000-0008-0000-0200-00005F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2" name="Text 663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3" name="Text 664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4" name="Text 665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4700857" y="509695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5" name="Text 666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6" name="Text 667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7" name="Text 668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8" name="Text 669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9" name="Text 670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40" name="Text 671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4700857" y="489692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1" name="Text 672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2" name="Text 673">
          <a:extLs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3" name="Text 674">
          <a:extLs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4" name="Text 675">
          <a:extLs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5" name="Text 676">
          <a:extLs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6" name="Text 677">
          <a:extLst>
            <a:ext uri="{FF2B5EF4-FFF2-40B4-BE49-F238E27FC236}">
              <a16:creationId xmlns:a16="http://schemas.microsoft.com/office/drawing/2014/main" id="{00000000-0008-0000-0200-00006E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7" name="Text 678">
          <a:extLst>
            <a:ext uri="{FF2B5EF4-FFF2-40B4-BE49-F238E27FC236}">
              <a16:creationId xmlns:a16="http://schemas.microsoft.com/office/drawing/2014/main" id="{00000000-0008-0000-0200-00006F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8" name="Text 679">
          <a:extLst>
            <a:ext uri="{FF2B5EF4-FFF2-40B4-BE49-F238E27FC236}">
              <a16:creationId xmlns:a16="http://schemas.microsoft.com/office/drawing/2014/main" id="{00000000-0008-0000-0200-000070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49" name="Text 680">
          <a:extLst>
            <a:ext uri="{FF2B5EF4-FFF2-40B4-BE49-F238E27FC236}">
              <a16:creationId xmlns:a16="http://schemas.microsoft.com/office/drawing/2014/main" id="{00000000-0008-0000-0200-000071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50" name="Text 681">
          <a:extLst>
            <a:ext uri="{FF2B5EF4-FFF2-40B4-BE49-F238E27FC236}">
              <a16:creationId xmlns:a16="http://schemas.microsoft.com/office/drawing/2014/main" id="{00000000-0008-0000-0200-000072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1" name="Text 682">
          <a:extLst>
            <a:ext uri="{FF2B5EF4-FFF2-40B4-BE49-F238E27FC236}">
              <a16:creationId xmlns:a16="http://schemas.microsoft.com/office/drawing/2014/main" id="{00000000-0008-0000-0200-000073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2" name="Text 683">
          <a:extLst>
            <a:ext uri="{FF2B5EF4-FFF2-40B4-BE49-F238E27FC236}">
              <a16:creationId xmlns:a16="http://schemas.microsoft.com/office/drawing/2014/main" id="{00000000-0008-0000-0200-000074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3" name="Text 684">
          <a:extLs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4" name="Text 685">
          <a:extLs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55" name="Text 686">
          <a:extLst>
            <a:ext uri="{FF2B5EF4-FFF2-40B4-BE49-F238E27FC236}">
              <a16:creationId xmlns:a16="http://schemas.microsoft.com/office/drawing/2014/main" id="{00000000-0008-0000-0200-000077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6" name="Text 687">
          <a:extLst>
            <a:ext uri="{FF2B5EF4-FFF2-40B4-BE49-F238E27FC236}">
              <a16:creationId xmlns:a16="http://schemas.microsoft.com/office/drawing/2014/main" id="{00000000-0008-0000-0200-000078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57" name="Text 688">
          <a:extLst>
            <a:ext uri="{FF2B5EF4-FFF2-40B4-BE49-F238E27FC236}">
              <a16:creationId xmlns:a16="http://schemas.microsoft.com/office/drawing/2014/main" id="{00000000-0008-0000-0200-000079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58" name="Text 689">
          <a:extLst>
            <a:ext uri="{FF2B5EF4-FFF2-40B4-BE49-F238E27FC236}">
              <a16:creationId xmlns:a16="http://schemas.microsoft.com/office/drawing/2014/main" id="{00000000-0008-0000-0200-00007A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9" name="Text 690">
          <a:extLs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0" name="Text 691">
          <a:extLst>
            <a:ext uri="{FF2B5EF4-FFF2-40B4-BE49-F238E27FC236}">
              <a16:creationId xmlns:a16="http://schemas.microsoft.com/office/drawing/2014/main" id="{00000000-0008-0000-0200-00007C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61" name="Text 692">
          <a:extLst>
            <a:ext uri="{FF2B5EF4-FFF2-40B4-BE49-F238E27FC236}">
              <a16:creationId xmlns:a16="http://schemas.microsoft.com/office/drawing/2014/main" id="{00000000-0008-0000-0200-00007D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62" name="Text 693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63" name="Text 694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664" name="Text 695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4700857" y="76972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5" name="Text 696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6" name="Text 697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7" name="Text 698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8" name="Text 699">
          <a:extLst>
            <a:ext uri="{FF2B5EF4-FFF2-40B4-BE49-F238E27FC236}">
              <a16:creationId xmlns:a16="http://schemas.microsoft.com/office/drawing/2014/main" id="{00000000-0008-0000-0200-000084060000}"/>
            </a:ext>
          </a:extLst>
        </xdr:cNvPr>
        <xdr:cNvSpPr txBox="1">
          <a:spLocks noChangeArrowheads="1"/>
        </xdr:cNvSpPr>
      </xdr:nvSpPr>
      <xdr:spPr bwMode="auto">
        <a:xfrm>
          <a:off x="4700857" y="78973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69" name="Text 700">
          <a:extLst>
            <a:ext uri="{FF2B5EF4-FFF2-40B4-BE49-F238E27FC236}">
              <a16:creationId xmlns:a16="http://schemas.microsoft.com/office/drawing/2014/main" id="{00000000-0008-0000-0200-00008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0" name="Text 701">
          <a:extLst>
            <a:ext uri="{FF2B5EF4-FFF2-40B4-BE49-F238E27FC236}">
              <a16:creationId xmlns:a16="http://schemas.microsoft.com/office/drawing/2014/main" id="{00000000-0008-0000-0200-00008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1" name="Text 702">
          <a:extLst>
            <a:ext uri="{FF2B5EF4-FFF2-40B4-BE49-F238E27FC236}">
              <a16:creationId xmlns:a16="http://schemas.microsoft.com/office/drawing/2014/main" id="{00000000-0008-0000-0200-00008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2" name="Text 703">
          <a:extLst>
            <a:ext uri="{FF2B5EF4-FFF2-40B4-BE49-F238E27FC236}">
              <a16:creationId xmlns:a16="http://schemas.microsoft.com/office/drawing/2014/main" id="{00000000-0008-0000-0200-00008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3" name="Text 704">
          <a:extLs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4" name="Text 705">
          <a:extLst>
            <a:ext uri="{FF2B5EF4-FFF2-40B4-BE49-F238E27FC236}">
              <a16:creationId xmlns:a16="http://schemas.microsoft.com/office/drawing/2014/main" id="{00000000-0008-0000-0200-00008A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5" name="Text 706">
          <a:extLst>
            <a:ext uri="{FF2B5EF4-FFF2-40B4-BE49-F238E27FC236}">
              <a16:creationId xmlns:a16="http://schemas.microsoft.com/office/drawing/2014/main" id="{00000000-0008-0000-0200-00008B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6" name="Text 707">
          <a:extLst>
            <a:ext uri="{FF2B5EF4-FFF2-40B4-BE49-F238E27FC236}">
              <a16:creationId xmlns:a16="http://schemas.microsoft.com/office/drawing/2014/main" id="{00000000-0008-0000-0200-00008C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7" name="Text 708">
          <a:extLst>
            <a:ext uri="{FF2B5EF4-FFF2-40B4-BE49-F238E27FC236}">
              <a16:creationId xmlns:a16="http://schemas.microsoft.com/office/drawing/2014/main" id="{00000000-0008-0000-0200-00008D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8" name="Text 709">
          <a:extLs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9" name="Text 710">
          <a:extLst>
            <a:ext uri="{FF2B5EF4-FFF2-40B4-BE49-F238E27FC236}">
              <a16:creationId xmlns:a16="http://schemas.microsoft.com/office/drawing/2014/main" id="{00000000-0008-0000-0200-00008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0" name="Text 711">
          <a:extLs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1" name="Text 712">
          <a:extLst>
            <a:ext uri="{FF2B5EF4-FFF2-40B4-BE49-F238E27FC236}">
              <a16:creationId xmlns:a16="http://schemas.microsoft.com/office/drawing/2014/main" id="{00000000-0008-0000-0200-00009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2" name="Text 713">
          <a:extLst>
            <a:ext uri="{FF2B5EF4-FFF2-40B4-BE49-F238E27FC236}">
              <a16:creationId xmlns:a16="http://schemas.microsoft.com/office/drawing/2014/main" id="{00000000-0008-0000-0200-00009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3" name="Text 714">
          <a:extLst>
            <a:ext uri="{FF2B5EF4-FFF2-40B4-BE49-F238E27FC236}">
              <a16:creationId xmlns:a16="http://schemas.microsoft.com/office/drawing/2014/main" id="{00000000-0008-0000-0200-00009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4" name="Text 715">
          <a:extLst>
            <a:ext uri="{FF2B5EF4-FFF2-40B4-BE49-F238E27FC236}">
              <a16:creationId xmlns:a16="http://schemas.microsoft.com/office/drawing/2014/main" id="{00000000-0008-0000-0200-00009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5" name="Text 716">
          <a:extLst>
            <a:ext uri="{FF2B5EF4-FFF2-40B4-BE49-F238E27FC236}">
              <a16:creationId xmlns:a16="http://schemas.microsoft.com/office/drawing/2014/main" id="{00000000-0008-0000-0200-00009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6" name="Text 717">
          <a:extLst>
            <a:ext uri="{FF2B5EF4-FFF2-40B4-BE49-F238E27FC236}">
              <a16:creationId xmlns:a16="http://schemas.microsoft.com/office/drawing/2014/main" id="{00000000-0008-0000-0200-00009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7" name="Text 718">
          <a:extLst>
            <a:ext uri="{FF2B5EF4-FFF2-40B4-BE49-F238E27FC236}">
              <a16:creationId xmlns:a16="http://schemas.microsoft.com/office/drawing/2014/main" id="{00000000-0008-0000-0200-00009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8" name="Text 719">
          <a:extLst>
            <a:ext uri="{FF2B5EF4-FFF2-40B4-BE49-F238E27FC236}">
              <a16:creationId xmlns:a16="http://schemas.microsoft.com/office/drawing/2014/main" id="{00000000-0008-0000-0200-00009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9" name="Text 720">
          <a:extLst>
            <a:ext uri="{FF2B5EF4-FFF2-40B4-BE49-F238E27FC236}">
              <a16:creationId xmlns:a16="http://schemas.microsoft.com/office/drawing/2014/main" id="{00000000-0008-0000-0200-00009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0" name="Text 721">
          <a:extLst>
            <a:ext uri="{FF2B5EF4-FFF2-40B4-BE49-F238E27FC236}">
              <a16:creationId xmlns:a16="http://schemas.microsoft.com/office/drawing/2014/main" id="{00000000-0008-0000-0200-00009A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1" name="Text 722">
          <a:extLst>
            <a:ext uri="{FF2B5EF4-FFF2-40B4-BE49-F238E27FC236}">
              <a16:creationId xmlns:a16="http://schemas.microsoft.com/office/drawing/2014/main" id="{00000000-0008-0000-0200-00009B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2" name="Text 723">
          <a:extLst>
            <a:ext uri="{FF2B5EF4-FFF2-40B4-BE49-F238E27FC236}">
              <a16:creationId xmlns:a16="http://schemas.microsoft.com/office/drawing/2014/main" id="{00000000-0008-0000-0200-00009C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3" name="Text 724">
          <a:extLst>
            <a:ext uri="{FF2B5EF4-FFF2-40B4-BE49-F238E27FC236}">
              <a16:creationId xmlns:a16="http://schemas.microsoft.com/office/drawing/2014/main" id="{00000000-0008-0000-0200-00009D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4" name="Text 725">
          <a:extLst>
            <a:ext uri="{FF2B5EF4-FFF2-40B4-BE49-F238E27FC236}">
              <a16:creationId xmlns:a16="http://schemas.microsoft.com/office/drawing/2014/main" id="{00000000-0008-0000-0200-00009E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5" name="Text 726">
          <a:extLst>
            <a:ext uri="{FF2B5EF4-FFF2-40B4-BE49-F238E27FC236}">
              <a16:creationId xmlns:a16="http://schemas.microsoft.com/office/drawing/2014/main" id="{00000000-0008-0000-0200-00009F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6" name="Text 727">
          <a:extLst>
            <a:ext uri="{FF2B5EF4-FFF2-40B4-BE49-F238E27FC236}">
              <a16:creationId xmlns:a16="http://schemas.microsoft.com/office/drawing/2014/main" id="{00000000-0008-0000-0200-0000A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7" name="Text 728">
          <a:extLst>
            <a:ext uri="{FF2B5EF4-FFF2-40B4-BE49-F238E27FC236}">
              <a16:creationId xmlns:a16="http://schemas.microsoft.com/office/drawing/2014/main" id="{00000000-0008-0000-0200-0000A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8" name="Text 729">
          <a:extLst>
            <a:ext uri="{FF2B5EF4-FFF2-40B4-BE49-F238E27FC236}">
              <a16:creationId xmlns:a16="http://schemas.microsoft.com/office/drawing/2014/main" id="{00000000-0008-0000-0200-0000A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9" name="Text 730">
          <a:extLst>
            <a:ext uri="{FF2B5EF4-FFF2-40B4-BE49-F238E27FC236}">
              <a16:creationId xmlns:a16="http://schemas.microsoft.com/office/drawing/2014/main" id="{00000000-0008-0000-0200-0000A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0" name="Text 731">
          <a:extLst>
            <a:ext uri="{FF2B5EF4-FFF2-40B4-BE49-F238E27FC236}">
              <a16:creationId xmlns:a16="http://schemas.microsoft.com/office/drawing/2014/main" id="{00000000-0008-0000-0200-0000A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1" name="Text 732">
          <a:extLst>
            <a:ext uri="{FF2B5EF4-FFF2-40B4-BE49-F238E27FC236}">
              <a16:creationId xmlns:a16="http://schemas.microsoft.com/office/drawing/2014/main" id="{00000000-0008-0000-0200-0000A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2" name="Text 733">
          <a:extLst>
            <a:ext uri="{FF2B5EF4-FFF2-40B4-BE49-F238E27FC236}">
              <a16:creationId xmlns:a16="http://schemas.microsoft.com/office/drawing/2014/main" id="{00000000-0008-0000-0200-0000A6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3" name="Text 734">
          <a:extLst>
            <a:ext uri="{FF2B5EF4-FFF2-40B4-BE49-F238E27FC236}">
              <a16:creationId xmlns:a16="http://schemas.microsoft.com/office/drawing/2014/main" id="{00000000-0008-0000-0200-0000A7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4" name="Text 735">
          <a:extLst>
            <a:ext uri="{FF2B5EF4-FFF2-40B4-BE49-F238E27FC236}">
              <a16:creationId xmlns:a16="http://schemas.microsoft.com/office/drawing/2014/main" id="{00000000-0008-0000-0200-0000A8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5" name="Text 736">
          <a:extLst>
            <a:ext uri="{FF2B5EF4-FFF2-40B4-BE49-F238E27FC236}">
              <a16:creationId xmlns:a16="http://schemas.microsoft.com/office/drawing/2014/main" id="{00000000-0008-0000-0200-0000A9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6" name="Text 737">
          <a:extLst>
            <a:ext uri="{FF2B5EF4-FFF2-40B4-BE49-F238E27FC236}">
              <a16:creationId xmlns:a16="http://schemas.microsoft.com/office/drawing/2014/main" id="{00000000-0008-0000-0200-0000AA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7" name="Text 738">
          <a:extLst>
            <a:ext uri="{FF2B5EF4-FFF2-40B4-BE49-F238E27FC236}">
              <a16:creationId xmlns:a16="http://schemas.microsoft.com/office/drawing/2014/main" id="{00000000-0008-0000-0200-0000AB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8" name="Text 739">
          <a:extLst>
            <a:ext uri="{FF2B5EF4-FFF2-40B4-BE49-F238E27FC236}">
              <a16:creationId xmlns:a16="http://schemas.microsoft.com/office/drawing/2014/main" id="{00000000-0008-0000-0200-0000AC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9" name="Text 740">
          <a:extLst>
            <a:ext uri="{FF2B5EF4-FFF2-40B4-BE49-F238E27FC236}">
              <a16:creationId xmlns:a16="http://schemas.microsoft.com/office/drawing/2014/main" id="{00000000-0008-0000-0200-0000AD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0" name="Text 741">
          <a:extLst>
            <a:ext uri="{FF2B5EF4-FFF2-40B4-BE49-F238E27FC236}">
              <a16:creationId xmlns:a16="http://schemas.microsoft.com/office/drawing/2014/main" id="{00000000-0008-0000-0200-0000AE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1" name="Text 742">
          <a:extLst>
            <a:ext uri="{FF2B5EF4-FFF2-40B4-BE49-F238E27FC236}">
              <a16:creationId xmlns:a16="http://schemas.microsoft.com/office/drawing/2014/main" id="{00000000-0008-0000-0200-0000AF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2" name="Text 743">
          <a:extLst>
            <a:ext uri="{FF2B5EF4-FFF2-40B4-BE49-F238E27FC236}">
              <a16:creationId xmlns:a16="http://schemas.microsoft.com/office/drawing/2014/main" id="{00000000-0008-0000-0200-0000B0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3" name="Text 744">
          <a:extLst>
            <a:ext uri="{FF2B5EF4-FFF2-40B4-BE49-F238E27FC236}">
              <a16:creationId xmlns:a16="http://schemas.microsoft.com/office/drawing/2014/main" id="{00000000-0008-0000-0200-0000B1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4" name="Text 745">
          <a:extLst>
            <a:ext uri="{FF2B5EF4-FFF2-40B4-BE49-F238E27FC236}">
              <a16:creationId xmlns:a16="http://schemas.microsoft.com/office/drawing/2014/main" id="{00000000-0008-0000-0200-0000B2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5" name="Text 746">
          <a:extLst>
            <a:ext uri="{FF2B5EF4-FFF2-40B4-BE49-F238E27FC236}">
              <a16:creationId xmlns:a16="http://schemas.microsoft.com/office/drawing/2014/main" id="{00000000-0008-0000-0200-0000B3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6" name="Text 747">
          <a:extLst>
            <a:ext uri="{FF2B5EF4-FFF2-40B4-BE49-F238E27FC236}">
              <a16:creationId xmlns:a16="http://schemas.microsoft.com/office/drawing/2014/main" id="{00000000-0008-0000-0200-0000B4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7" name="Text 748">
          <a:extLst>
            <a:ext uri="{FF2B5EF4-FFF2-40B4-BE49-F238E27FC236}">
              <a16:creationId xmlns:a16="http://schemas.microsoft.com/office/drawing/2014/main" id="{00000000-0008-0000-0200-0000B5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8" name="Text 749">
          <a:extLst>
            <a:ext uri="{FF2B5EF4-FFF2-40B4-BE49-F238E27FC236}">
              <a16:creationId xmlns:a16="http://schemas.microsoft.com/office/drawing/2014/main" id="{00000000-0008-0000-0200-0000B6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9" name="Text 750">
          <a:extLst>
            <a:ext uri="{FF2B5EF4-FFF2-40B4-BE49-F238E27FC236}">
              <a16:creationId xmlns:a16="http://schemas.microsoft.com/office/drawing/2014/main" id="{00000000-0008-0000-0200-0000B7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0" name="Text 751">
          <a:extLst>
            <a:ext uri="{FF2B5EF4-FFF2-40B4-BE49-F238E27FC236}">
              <a16:creationId xmlns:a16="http://schemas.microsoft.com/office/drawing/2014/main" id="{00000000-0008-0000-0200-0000B8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1" name="Text 752">
          <a:extLst>
            <a:ext uri="{FF2B5EF4-FFF2-40B4-BE49-F238E27FC236}">
              <a16:creationId xmlns:a16="http://schemas.microsoft.com/office/drawing/2014/main" id="{00000000-0008-0000-0200-0000B9060000}"/>
            </a:ext>
          </a:extLst>
        </xdr:cNvPr>
        <xdr:cNvSpPr txBox="1">
          <a:spLocks noChangeArrowheads="1"/>
        </xdr:cNvSpPr>
      </xdr:nvSpPr>
      <xdr:spPr bwMode="auto">
        <a:xfrm>
          <a:off x="4700857" y="9297478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2" name="Text 753">
          <a:extLst>
            <a:ext uri="{FF2B5EF4-FFF2-40B4-BE49-F238E27FC236}">
              <a16:creationId xmlns:a16="http://schemas.microsoft.com/office/drawing/2014/main" id="{00000000-0008-0000-0200-0000BA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3" name="Text 754">
          <a:extLst>
            <a:ext uri="{FF2B5EF4-FFF2-40B4-BE49-F238E27FC236}">
              <a16:creationId xmlns:a16="http://schemas.microsoft.com/office/drawing/2014/main" id="{00000000-0008-0000-0200-0000BB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4" name="Text 755">
          <a:extLst>
            <a:ext uri="{FF2B5EF4-FFF2-40B4-BE49-F238E27FC236}">
              <a16:creationId xmlns:a16="http://schemas.microsoft.com/office/drawing/2014/main" id="{00000000-0008-0000-0200-0000BC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5" name="Text 756">
          <a:extLst>
            <a:ext uri="{FF2B5EF4-FFF2-40B4-BE49-F238E27FC236}">
              <a16:creationId xmlns:a16="http://schemas.microsoft.com/office/drawing/2014/main" id="{00000000-0008-0000-0200-0000BD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6" name="Text 757">
          <a:extLst>
            <a:ext uri="{FF2B5EF4-FFF2-40B4-BE49-F238E27FC236}">
              <a16:creationId xmlns:a16="http://schemas.microsoft.com/office/drawing/2014/main" id="{00000000-0008-0000-0200-0000BE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7" name="Text 758">
          <a:extLst>
            <a:ext uri="{FF2B5EF4-FFF2-40B4-BE49-F238E27FC236}">
              <a16:creationId xmlns:a16="http://schemas.microsoft.com/office/drawing/2014/main" id="{00000000-0008-0000-0200-0000BF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8" name="Text 759">
          <a:extLst>
            <a:ext uri="{FF2B5EF4-FFF2-40B4-BE49-F238E27FC236}">
              <a16:creationId xmlns:a16="http://schemas.microsoft.com/office/drawing/2014/main" id="{00000000-0008-0000-0200-0000C0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9" name="Text 760">
          <a:extLst>
            <a:ext uri="{FF2B5EF4-FFF2-40B4-BE49-F238E27FC236}">
              <a16:creationId xmlns:a16="http://schemas.microsoft.com/office/drawing/2014/main" id="{00000000-0008-0000-0200-0000C1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0" name="Text 761">
          <a:extLst>
            <a:ext uri="{FF2B5EF4-FFF2-40B4-BE49-F238E27FC236}">
              <a16:creationId xmlns:a16="http://schemas.microsoft.com/office/drawing/2014/main" id="{00000000-0008-0000-0200-0000C2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1" name="Text 762">
          <a:extLst>
            <a:ext uri="{FF2B5EF4-FFF2-40B4-BE49-F238E27FC236}">
              <a16:creationId xmlns:a16="http://schemas.microsoft.com/office/drawing/2014/main" id="{00000000-0008-0000-0200-0000C3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2" name="Text 763">
          <a:extLst>
            <a:ext uri="{FF2B5EF4-FFF2-40B4-BE49-F238E27FC236}">
              <a16:creationId xmlns:a16="http://schemas.microsoft.com/office/drawing/2014/main" id="{00000000-0008-0000-0200-0000C4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3" name="Text 764">
          <a:extLst>
            <a:ext uri="{FF2B5EF4-FFF2-40B4-BE49-F238E27FC236}">
              <a16:creationId xmlns:a16="http://schemas.microsoft.com/office/drawing/2014/main" id="{00000000-0008-0000-0200-0000C5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4" name="Text 765">
          <a:extLst>
            <a:ext uri="{FF2B5EF4-FFF2-40B4-BE49-F238E27FC236}">
              <a16:creationId xmlns:a16="http://schemas.microsoft.com/office/drawing/2014/main" id="{00000000-0008-0000-0200-0000C6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5" name="Text 766">
          <a:extLst>
            <a:ext uri="{FF2B5EF4-FFF2-40B4-BE49-F238E27FC236}">
              <a16:creationId xmlns:a16="http://schemas.microsoft.com/office/drawing/2014/main" id="{00000000-0008-0000-0200-0000C7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6" name="Text 767">
          <a:extLst>
            <a:ext uri="{FF2B5EF4-FFF2-40B4-BE49-F238E27FC236}">
              <a16:creationId xmlns:a16="http://schemas.microsoft.com/office/drawing/2014/main" id="{00000000-0008-0000-0200-0000C8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7" name="Text 768">
          <a:extLst>
            <a:ext uri="{FF2B5EF4-FFF2-40B4-BE49-F238E27FC236}">
              <a16:creationId xmlns:a16="http://schemas.microsoft.com/office/drawing/2014/main" id="{00000000-0008-0000-0200-0000C9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8" name="Text 769">
          <a:extLst>
            <a:ext uri="{FF2B5EF4-FFF2-40B4-BE49-F238E27FC236}">
              <a16:creationId xmlns:a16="http://schemas.microsoft.com/office/drawing/2014/main" id="{00000000-0008-0000-0200-0000CA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9" name="Text 770">
          <a:extLst>
            <a:ext uri="{FF2B5EF4-FFF2-40B4-BE49-F238E27FC236}">
              <a16:creationId xmlns:a16="http://schemas.microsoft.com/office/drawing/2014/main" id="{00000000-0008-0000-0200-0000CB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0" name="Text 771">
          <a:extLst>
            <a:ext uri="{FF2B5EF4-FFF2-40B4-BE49-F238E27FC236}">
              <a16:creationId xmlns:a16="http://schemas.microsoft.com/office/drawing/2014/main" id="{00000000-0008-0000-0200-0000CC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1" name="Text 772">
          <a:extLst>
            <a:ext uri="{FF2B5EF4-FFF2-40B4-BE49-F238E27FC236}">
              <a16:creationId xmlns:a16="http://schemas.microsoft.com/office/drawing/2014/main" id="{00000000-0008-0000-0200-0000CD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2" name="Text 773">
          <a:extLst>
            <a:ext uri="{FF2B5EF4-FFF2-40B4-BE49-F238E27FC236}">
              <a16:creationId xmlns:a16="http://schemas.microsoft.com/office/drawing/2014/main" id="{00000000-0008-0000-0200-0000CE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3" name="Text 774">
          <a:extLst>
            <a:ext uri="{FF2B5EF4-FFF2-40B4-BE49-F238E27FC236}">
              <a16:creationId xmlns:a16="http://schemas.microsoft.com/office/drawing/2014/main" id="{00000000-0008-0000-0200-0000CF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4" name="Text 775">
          <a:extLst>
            <a:ext uri="{FF2B5EF4-FFF2-40B4-BE49-F238E27FC236}">
              <a16:creationId xmlns:a16="http://schemas.microsoft.com/office/drawing/2014/main" id="{00000000-0008-0000-0200-0000D0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5" name="Text 776">
          <a:extLst>
            <a:ext uri="{FF2B5EF4-FFF2-40B4-BE49-F238E27FC236}">
              <a16:creationId xmlns:a16="http://schemas.microsoft.com/office/drawing/2014/main" id="{00000000-0008-0000-0200-0000D1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6" name="Text 777">
          <a:extLst>
            <a:ext uri="{FF2B5EF4-FFF2-40B4-BE49-F238E27FC236}">
              <a16:creationId xmlns:a16="http://schemas.microsoft.com/office/drawing/2014/main" id="{00000000-0008-0000-0200-0000D2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7" name="Text 778">
          <a:extLst>
            <a:ext uri="{FF2B5EF4-FFF2-40B4-BE49-F238E27FC236}">
              <a16:creationId xmlns:a16="http://schemas.microsoft.com/office/drawing/2014/main" id="{00000000-0008-0000-0200-0000D3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8" name="Text 779">
          <a:extLst>
            <a:ext uri="{FF2B5EF4-FFF2-40B4-BE49-F238E27FC236}">
              <a16:creationId xmlns:a16="http://schemas.microsoft.com/office/drawing/2014/main" id="{00000000-0008-0000-0200-0000D4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9" name="Text 780">
          <a:extLst>
            <a:ext uri="{FF2B5EF4-FFF2-40B4-BE49-F238E27FC236}">
              <a16:creationId xmlns:a16="http://schemas.microsoft.com/office/drawing/2014/main" id="{00000000-0008-0000-0200-0000D5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0" name="Text 781">
          <a:extLst>
            <a:ext uri="{FF2B5EF4-FFF2-40B4-BE49-F238E27FC236}">
              <a16:creationId xmlns:a16="http://schemas.microsoft.com/office/drawing/2014/main" id="{00000000-0008-0000-0200-0000D6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1" name="Text 782">
          <a:extLst>
            <a:ext uri="{FF2B5EF4-FFF2-40B4-BE49-F238E27FC236}">
              <a16:creationId xmlns:a16="http://schemas.microsoft.com/office/drawing/2014/main" id="{00000000-0008-0000-0200-0000D7060000}"/>
            </a:ext>
          </a:extLst>
        </xdr:cNvPr>
        <xdr:cNvSpPr txBox="1">
          <a:spLocks noChangeArrowheads="1"/>
        </xdr:cNvSpPr>
      </xdr:nvSpPr>
      <xdr:spPr bwMode="auto">
        <a:xfrm>
          <a:off x="4700857" y="94975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2" name="Text 211">
          <a:extLst>
            <a:ext uri="{FF2B5EF4-FFF2-40B4-BE49-F238E27FC236}">
              <a16:creationId xmlns:a16="http://schemas.microsoft.com/office/drawing/2014/main" id="{00000000-0008-0000-0200-0000D8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3" name="Text 212">
          <a:extLst>
            <a:ext uri="{FF2B5EF4-FFF2-40B4-BE49-F238E27FC236}">
              <a16:creationId xmlns:a16="http://schemas.microsoft.com/office/drawing/2014/main" id="{00000000-0008-0000-0200-0000D9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4" name="Text 307">
          <a:extLst>
            <a:ext uri="{FF2B5EF4-FFF2-40B4-BE49-F238E27FC236}">
              <a16:creationId xmlns:a16="http://schemas.microsoft.com/office/drawing/2014/main" id="{00000000-0008-0000-0200-0000DA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5" name="Text 308">
          <a:extLst>
            <a:ext uri="{FF2B5EF4-FFF2-40B4-BE49-F238E27FC236}">
              <a16:creationId xmlns:a16="http://schemas.microsoft.com/office/drawing/2014/main" id="{00000000-0008-0000-0200-0000DB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6" name="Text 381">
          <a:extLst>
            <a:ext uri="{FF2B5EF4-FFF2-40B4-BE49-F238E27FC236}">
              <a16:creationId xmlns:a16="http://schemas.microsoft.com/office/drawing/2014/main" id="{00000000-0008-0000-0200-0000DC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7" name="Text 382">
          <a:extLst>
            <a:ext uri="{FF2B5EF4-FFF2-40B4-BE49-F238E27FC236}">
              <a16:creationId xmlns:a16="http://schemas.microsoft.com/office/drawing/2014/main" id="{00000000-0008-0000-0200-0000DD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8" name="Text 385">
          <a:extLst>
            <a:ext uri="{FF2B5EF4-FFF2-40B4-BE49-F238E27FC236}">
              <a16:creationId xmlns:a16="http://schemas.microsoft.com/office/drawing/2014/main" id="{00000000-0008-0000-0200-0000DE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9" name="Text 386">
          <a:extLst>
            <a:ext uri="{FF2B5EF4-FFF2-40B4-BE49-F238E27FC236}">
              <a16:creationId xmlns:a16="http://schemas.microsoft.com/office/drawing/2014/main" id="{00000000-0008-0000-0200-0000DF060000}"/>
            </a:ext>
          </a:extLst>
        </xdr:cNvPr>
        <xdr:cNvSpPr txBox="1">
          <a:spLocks noChangeArrowheads="1"/>
        </xdr:cNvSpPr>
      </xdr:nvSpPr>
      <xdr:spPr bwMode="auto">
        <a:xfrm>
          <a:off x="4700857" y="3722658"/>
          <a:ext cx="86264" cy="182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0" name="Text 451">
          <a:extLst>
            <a:ext uri="{FF2B5EF4-FFF2-40B4-BE49-F238E27FC236}">
              <a16:creationId xmlns:a16="http://schemas.microsoft.com/office/drawing/2014/main" id="{00000000-0008-0000-0200-0000E0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1" name="Text 452">
          <a:extLst>
            <a:ext uri="{FF2B5EF4-FFF2-40B4-BE49-F238E27FC236}">
              <a16:creationId xmlns:a16="http://schemas.microsoft.com/office/drawing/2014/main" id="{00000000-0008-0000-0200-0000E1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2" name="Text 457">
          <a:extLst>
            <a:ext uri="{FF2B5EF4-FFF2-40B4-BE49-F238E27FC236}">
              <a16:creationId xmlns:a16="http://schemas.microsoft.com/office/drawing/2014/main" id="{00000000-0008-0000-0200-0000E2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3" name="Text 458">
          <a:extLst>
            <a:ext uri="{FF2B5EF4-FFF2-40B4-BE49-F238E27FC236}">
              <a16:creationId xmlns:a16="http://schemas.microsoft.com/office/drawing/2014/main" id="{00000000-0008-0000-0200-0000E3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4" name="Text 459">
          <a:extLst>
            <a:ext uri="{FF2B5EF4-FFF2-40B4-BE49-F238E27FC236}">
              <a16:creationId xmlns:a16="http://schemas.microsoft.com/office/drawing/2014/main" id="{00000000-0008-0000-0200-0000E4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765" name="Text 460">
          <a:extLst>
            <a:ext uri="{FF2B5EF4-FFF2-40B4-BE49-F238E27FC236}">
              <a16:creationId xmlns:a16="http://schemas.microsoft.com/office/drawing/2014/main" id="{00000000-0008-0000-0200-0000E5060000}"/>
            </a:ext>
          </a:extLst>
        </xdr:cNvPr>
        <xdr:cNvSpPr txBox="1">
          <a:spLocks noChangeArrowheads="1"/>
        </xdr:cNvSpPr>
      </xdr:nvSpPr>
      <xdr:spPr bwMode="auto">
        <a:xfrm>
          <a:off x="4700857" y="6297103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30</xdr:row>
      <xdr:rowOff>189781</xdr:rowOff>
    </xdr:from>
    <xdr:to>
      <xdr:col>6</xdr:col>
      <xdr:colOff>146649</xdr:colOff>
      <xdr:row>31</xdr:row>
      <xdr:rowOff>189781</xdr:rowOff>
    </xdr:to>
    <xdr:sp macro="" textlink="">
      <xdr:nvSpPr>
        <xdr:cNvPr id="1766" name="Text 461">
          <a:extLst>
            <a:ext uri="{FF2B5EF4-FFF2-40B4-BE49-F238E27FC236}">
              <a16:creationId xmlns:a16="http://schemas.microsoft.com/office/drawing/2014/main" id="{00000000-0008-0000-0200-0000E6060000}"/>
            </a:ext>
          </a:extLst>
        </xdr:cNvPr>
        <xdr:cNvSpPr txBox="1">
          <a:spLocks noChangeArrowheads="1"/>
        </xdr:cNvSpPr>
      </xdr:nvSpPr>
      <xdr:spPr bwMode="auto">
        <a:xfrm>
          <a:off x="4718110" y="6314356"/>
          <a:ext cx="86264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16665</xdr:rowOff>
    </xdr:from>
    <xdr:to>
      <xdr:col>6</xdr:col>
      <xdr:colOff>129396</xdr:colOff>
      <xdr:row>42</xdr:row>
      <xdr:rowOff>16665</xdr:rowOff>
    </xdr:to>
    <xdr:sp macro="" textlink="">
      <xdr:nvSpPr>
        <xdr:cNvPr id="1767" name="Text 404">
          <a:extLst>
            <a:ext uri="{FF2B5EF4-FFF2-40B4-BE49-F238E27FC236}">
              <a16:creationId xmlns:a16="http://schemas.microsoft.com/office/drawing/2014/main" id="{00000000-0008-0000-0200-0000E7060000}"/>
            </a:ext>
          </a:extLst>
        </xdr:cNvPr>
        <xdr:cNvSpPr txBox="1">
          <a:spLocks noChangeArrowheads="1"/>
        </xdr:cNvSpPr>
      </xdr:nvSpPr>
      <xdr:spPr bwMode="auto">
        <a:xfrm>
          <a:off x="4701723" y="8138892"/>
          <a:ext cx="86264" cy="19915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68" name="Text 29">
          <a:extLst>
            <a:ext uri="{FF2B5EF4-FFF2-40B4-BE49-F238E27FC236}">
              <a16:creationId xmlns:a16="http://schemas.microsoft.com/office/drawing/2014/main" id="{DA9FA73B-6777-458C-84ED-265F0683F40B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69" name="Text 60">
          <a:extLst>
            <a:ext uri="{FF2B5EF4-FFF2-40B4-BE49-F238E27FC236}">
              <a16:creationId xmlns:a16="http://schemas.microsoft.com/office/drawing/2014/main" id="{390F5C38-D7F9-4E66-99D6-BD90B8F0155D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70" name="Text 64">
          <a:extLst>
            <a:ext uri="{FF2B5EF4-FFF2-40B4-BE49-F238E27FC236}">
              <a16:creationId xmlns:a16="http://schemas.microsoft.com/office/drawing/2014/main" id="{7C9B7AA0-AC6A-4494-AAED-0109B611ACBF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71" name="Text 91">
          <a:extLst>
            <a:ext uri="{FF2B5EF4-FFF2-40B4-BE49-F238E27FC236}">
              <a16:creationId xmlns:a16="http://schemas.microsoft.com/office/drawing/2014/main" id="{0DC4F6F3-1F65-4236-9B40-50150793923A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72" name="Text 122">
          <a:extLst>
            <a:ext uri="{FF2B5EF4-FFF2-40B4-BE49-F238E27FC236}">
              <a16:creationId xmlns:a16="http://schemas.microsoft.com/office/drawing/2014/main" id="{218E12F7-5DFC-4943-BDF2-16AD260BEE84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73" name="Text 126">
          <a:extLst>
            <a:ext uri="{FF2B5EF4-FFF2-40B4-BE49-F238E27FC236}">
              <a16:creationId xmlns:a16="http://schemas.microsoft.com/office/drawing/2014/main" id="{4302F63C-4014-4765-9977-3F81236FB09C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774" name="Text 127">
          <a:extLst>
            <a:ext uri="{FF2B5EF4-FFF2-40B4-BE49-F238E27FC236}">
              <a16:creationId xmlns:a16="http://schemas.microsoft.com/office/drawing/2014/main" id="{07B25B07-C972-4FC9-8A5F-88621F365500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775" name="Text 128">
          <a:extLst>
            <a:ext uri="{FF2B5EF4-FFF2-40B4-BE49-F238E27FC236}">
              <a16:creationId xmlns:a16="http://schemas.microsoft.com/office/drawing/2014/main" id="{EAB56C9F-E184-4FC7-978D-CB69482A348D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776" name="Text 154">
          <a:extLst>
            <a:ext uri="{FF2B5EF4-FFF2-40B4-BE49-F238E27FC236}">
              <a16:creationId xmlns:a16="http://schemas.microsoft.com/office/drawing/2014/main" id="{AD2698AF-4C5F-47B4-9244-A68FEC7148B2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777" name="Text 156">
          <a:extLst>
            <a:ext uri="{FF2B5EF4-FFF2-40B4-BE49-F238E27FC236}">
              <a16:creationId xmlns:a16="http://schemas.microsoft.com/office/drawing/2014/main" id="{DB515366-46DC-4B6E-BD2A-A6DD4F6A3C82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778" name="Text 163">
          <a:extLst>
            <a:ext uri="{FF2B5EF4-FFF2-40B4-BE49-F238E27FC236}">
              <a16:creationId xmlns:a16="http://schemas.microsoft.com/office/drawing/2014/main" id="{D7D304FA-26FF-40FB-BED6-C72FCAC2CAF5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779" name="Text 164">
          <a:extLst>
            <a:ext uri="{FF2B5EF4-FFF2-40B4-BE49-F238E27FC236}">
              <a16:creationId xmlns:a16="http://schemas.microsoft.com/office/drawing/2014/main" id="{16A37D5D-FB8E-4235-903B-33A0B9A34FD7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190500</xdr:colOff>
      <xdr:row>19</xdr:row>
      <xdr:rowOff>57150</xdr:rowOff>
    </xdr:to>
    <xdr:sp macro="" textlink="">
      <xdr:nvSpPr>
        <xdr:cNvPr id="1780" name="Text 165">
          <a:extLst>
            <a:ext uri="{FF2B5EF4-FFF2-40B4-BE49-F238E27FC236}">
              <a16:creationId xmlns:a16="http://schemas.microsoft.com/office/drawing/2014/main" id="{77B3EB4B-761F-478E-BA52-E3277A9414CA}"/>
            </a:ext>
          </a:extLst>
        </xdr:cNvPr>
        <xdr:cNvSpPr txBox="1">
          <a:spLocks noChangeArrowheads="1"/>
        </xdr:cNvSpPr>
      </xdr:nvSpPr>
      <xdr:spPr bwMode="auto">
        <a:xfrm>
          <a:off x="4438650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190500</xdr:colOff>
      <xdr:row>19</xdr:row>
      <xdr:rowOff>57150</xdr:rowOff>
    </xdr:to>
    <xdr:sp macro="" textlink="">
      <xdr:nvSpPr>
        <xdr:cNvPr id="1781" name="Text 166">
          <a:extLst>
            <a:ext uri="{FF2B5EF4-FFF2-40B4-BE49-F238E27FC236}">
              <a16:creationId xmlns:a16="http://schemas.microsoft.com/office/drawing/2014/main" id="{B63021FC-90B9-4AE5-BFAB-EC7A1B07FC7D}"/>
            </a:ext>
          </a:extLst>
        </xdr:cNvPr>
        <xdr:cNvSpPr txBox="1">
          <a:spLocks noChangeArrowheads="1"/>
        </xdr:cNvSpPr>
      </xdr:nvSpPr>
      <xdr:spPr bwMode="auto">
        <a:xfrm>
          <a:off x="4438650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782" name="Text 167">
          <a:extLst>
            <a:ext uri="{FF2B5EF4-FFF2-40B4-BE49-F238E27FC236}">
              <a16:creationId xmlns:a16="http://schemas.microsoft.com/office/drawing/2014/main" id="{528414DA-C75F-4467-B040-C1AAE212CFC5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783" name="Text 168">
          <a:extLst>
            <a:ext uri="{FF2B5EF4-FFF2-40B4-BE49-F238E27FC236}">
              <a16:creationId xmlns:a16="http://schemas.microsoft.com/office/drawing/2014/main" id="{32E00284-7F27-4489-A36C-8E9EDCE12D3F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84" name="Text 169">
          <a:extLst>
            <a:ext uri="{FF2B5EF4-FFF2-40B4-BE49-F238E27FC236}">
              <a16:creationId xmlns:a16="http://schemas.microsoft.com/office/drawing/2014/main" id="{AE22AAA1-C503-4CE9-A6EB-9127AEAD911F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785" name="Text 170">
          <a:extLst>
            <a:ext uri="{FF2B5EF4-FFF2-40B4-BE49-F238E27FC236}">
              <a16:creationId xmlns:a16="http://schemas.microsoft.com/office/drawing/2014/main" id="{CCC7B74B-0D9D-4576-95BB-A2BA3062119A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786" name="Text 171">
          <a:extLst>
            <a:ext uri="{FF2B5EF4-FFF2-40B4-BE49-F238E27FC236}">
              <a16:creationId xmlns:a16="http://schemas.microsoft.com/office/drawing/2014/main" id="{C155C9A6-24FF-4B4D-9EDE-3466D5DA77BC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787" name="Text 172">
          <a:extLst>
            <a:ext uri="{FF2B5EF4-FFF2-40B4-BE49-F238E27FC236}">
              <a16:creationId xmlns:a16="http://schemas.microsoft.com/office/drawing/2014/main" id="{96CCA179-DC9D-4A50-ABC0-57FC9DE3A288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788" name="Text 173">
          <a:extLst>
            <a:ext uri="{FF2B5EF4-FFF2-40B4-BE49-F238E27FC236}">
              <a16:creationId xmlns:a16="http://schemas.microsoft.com/office/drawing/2014/main" id="{9A2C2D60-128E-45F5-B9CA-67473894EEF1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789" name="Text 174">
          <a:extLst>
            <a:ext uri="{FF2B5EF4-FFF2-40B4-BE49-F238E27FC236}">
              <a16:creationId xmlns:a16="http://schemas.microsoft.com/office/drawing/2014/main" id="{A0B9FF1F-5701-407F-864A-4E35642A1325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790" name="Text 175">
          <a:extLst>
            <a:ext uri="{FF2B5EF4-FFF2-40B4-BE49-F238E27FC236}">
              <a16:creationId xmlns:a16="http://schemas.microsoft.com/office/drawing/2014/main" id="{1BB78EE0-648D-4321-B939-B3879BB556BC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791" name="Text 176">
          <a:extLst>
            <a:ext uri="{FF2B5EF4-FFF2-40B4-BE49-F238E27FC236}">
              <a16:creationId xmlns:a16="http://schemas.microsoft.com/office/drawing/2014/main" id="{AA7ADB48-9046-4FC9-B6EE-C38E41E28E9E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792" name="Text 211">
          <a:extLst>
            <a:ext uri="{FF2B5EF4-FFF2-40B4-BE49-F238E27FC236}">
              <a16:creationId xmlns:a16="http://schemas.microsoft.com/office/drawing/2014/main" id="{2BBB542B-C022-47D4-89A1-70E2814EADE7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793" name="Text 212">
          <a:extLst>
            <a:ext uri="{FF2B5EF4-FFF2-40B4-BE49-F238E27FC236}">
              <a16:creationId xmlns:a16="http://schemas.microsoft.com/office/drawing/2014/main" id="{07CAEBE4-903E-40D7-981E-70F08EA4BBC5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794" name="Text 213">
          <a:extLst>
            <a:ext uri="{FF2B5EF4-FFF2-40B4-BE49-F238E27FC236}">
              <a16:creationId xmlns:a16="http://schemas.microsoft.com/office/drawing/2014/main" id="{0A098F5B-45F1-4419-BC9A-D1FB14355384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795" name="Text 214">
          <a:extLst>
            <a:ext uri="{FF2B5EF4-FFF2-40B4-BE49-F238E27FC236}">
              <a16:creationId xmlns:a16="http://schemas.microsoft.com/office/drawing/2014/main" id="{9B70DBE7-D0D2-4B1A-B84D-BA49C5C101DC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190500</xdr:colOff>
      <xdr:row>19</xdr:row>
      <xdr:rowOff>57150</xdr:rowOff>
    </xdr:to>
    <xdr:sp macro="" textlink="">
      <xdr:nvSpPr>
        <xdr:cNvPr id="1796" name="Text 215">
          <a:extLst>
            <a:ext uri="{FF2B5EF4-FFF2-40B4-BE49-F238E27FC236}">
              <a16:creationId xmlns:a16="http://schemas.microsoft.com/office/drawing/2014/main" id="{562E13CF-9118-475C-BE5D-EEBB8DBF5A5B}"/>
            </a:ext>
          </a:extLst>
        </xdr:cNvPr>
        <xdr:cNvSpPr txBox="1">
          <a:spLocks noChangeArrowheads="1"/>
        </xdr:cNvSpPr>
      </xdr:nvSpPr>
      <xdr:spPr bwMode="auto">
        <a:xfrm>
          <a:off x="4438650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190500</xdr:colOff>
      <xdr:row>19</xdr:row>
      <xdr:rowOff>57150</xdr:rowOff>
    </xdr:to>
    <xdr:sp macro="" textlink="">
      <xdr:nvSpPr>
        <xdr:cNvPr id="1797" name="Text 216">
          <a:extLst>
            <a:ext uri="{FF2B5EF4-FFF2-40B4-BE49-F238E27FC236}">
              <a16:creationId xmlns:a16="http://schemas.microsoft.com/office/drawing/2014/main" id="{67D4C54D-65EE-461F-BD4C-975BC64B7675}"/>
            </a:ext>
          </a:extLst>
        </xdr:cNvPr>
        <xdr:cNvSpPr txBox="1">
          <a:spLocks noChangeArrowheads="1"/>
        </xdr:cNvSpPr>
      </xdr:nvSpPr>
      <xdr:spPr bwMode="auto">
        <a:xfrm>
          <a:off x="4438650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798" name="Text 217">
          <a:extLst>
            <a:ext uri="{FF2B5EF4-FFF2-40B4-BE49-F238E27FC236}">
              <a16:creationId xmlns:a16="http://schemas.microsoft.com/office/drawing/2014/main" id="{E4AC2821-BFE6-48AA-AE7D-10F0BA3A4E41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799" name="Text 218">
          <a:extLst>
            <a:ext uri="{FF2B5EF4-FFF2-40B4-BE49-F238E27FC236}">
              <a16:creationId xmlns:a16="http://schemas.microsoft.com/office/drawing/2014/main" id="{2DE4D99E-93A7-4D6D-AC70-F9E6DE0CE76B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800" name="Text 219">
          <a:extLst>
            <a:ext uri="{FF2B5EF4-FFF2-40B4-BE49-F238E27FC236}">
              <a16:creationId xmlns:a16="http://schemas.microsoft.com/office/drawing/2014/main" id="{1439550C-3EF3-4FCA-8095-7C3A2B12BFF3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19</xdr:row>
      <xdr:rowOff>66675</xdr:rowOff>
    </xdr:from>
    <xdr:to>
      <xdr:col>6</xdr:col>
      <xdr:colOff>190500</xdr:colOff>
      <xdr:row>20</xdr:row>
      <xdr:rowOff>57150</xdr:rowOff>
    </xdr:to>
    <xdr:sp macro="" textlink="">
      <xdr:nvSpPr>
        <xdr:cNvPr id="1801" name="Text 220">
          <a:extLst>
            <a:ext uri="{FF2B5EF4-FFF2-40B4-BE49-F238E27FC236}">
              <a16:creationId xmlns:a16="http://schemas.microsoft.com/office/drawing/2014/main" id="{413569D7-0127-4668-9951-311240D6E0E6}"/>
            </a:ext>
          </a:extLst>
        </xdr:cNvPr>
        <xdr:cNvSpPr txBox="1">
          <a:spLocks noChangeArrowheads="1"/>
        </xdr:cNvSpPr>
      </xdr:nvSpPr>
      <xdr:spPr bwMode="auto">
        <a:xfrm>
          <a:off x="4438650" y="39338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02" name="Text 221">
          <a:extLst>
            <a:ext uri="{FF2B5EF4-FFF2-40B4-BE49-F238E27FC236}">
              <a16:creationId xmlns:a16="http://schemas.microsoft.com/office/drawing/2014/main" id="{2002CD6F-73A1-453D-91C2-3E53531C6BA8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03" name="Text 222">
          <a:extLst>
            <a:ext uri="{FF2B5EF4-FFF2-40B4-BE49-F238E27FC236}">
              <a16:creationId xmlns:a16="http://schemas.microsoft.com/office/drawing/2014/main" id="{55D5B606-552B-4444-9898-84B16DDA25F5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04" name="Text 223">
          <a:extLst>
            <a:ext uri="{FF2B5EF4-FFF2-40B4-BE49-F238E27FC236}">
              <a16:creationId xmlns:a16="http://schemas.microsoft.com/office/drawing/2014/main" id="{2D3C730C-E92E-4C3E-8E14-1392EC8E0081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05" name="Text 224">
          <a:extLst>
            <a:ext uri="{FF2B5EF4-FFF2-40B4-BE49-F238E27FC236}">
              <a16:creationId xmlns:a16="http://schemas.microsoft.com/office/drawing/2014/main" id="{E8612E80-7F22-4FC9-9331-D47E22430EBC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806" name="Text 225">
          <a:extLst>
            <a:ext uri="{FF2B5EF4-FFF2-40B4-BE49-F238E27FC236}">
              <a16:creationId xmlns:a16="http://schemas.microsoft.com/office/drawing/2014/main" id="{465E0487-06C2-41C9-AAA2-ABA7448CC05F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807" name="Text 226">
          <a:extLst>
            <a:ext uri="{FF2B5EF4-FFF2-40B4-BE49-F238E27FC236}">
              <a16:creationId xmlns:a16="http://schemas.microsoft.com/office/drawing/2014/main" id="{CC14F258-8E07-4EC0-8BD3-D0BF14A9B50C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808" name="Text 227">
          <a:extLst>
            <a:ext uri="{FF2B5EF4-FFF2-40B4-BE49-F238E27FC236}">
              <a16:creationId xmlns:a16="http://schemas.microsoft.com/office/drawing/2014/main" id="{7730E3DD-1C03-4490-9E86-3EF412A42060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57150</xdr:rowOff>
    </xdr:from>
    <xdr:to>
      <xdr:col>6</xdr:col>
      <xdr:colOff>190500</xdr:colOff>
      <xdr:row>22</xdr:row>
      <xdr:rowOff>57150</xdr:rowOff>
    </xdr:to>
    <xdr:sp macro="" textlink="">
      <xdr:nvSpPr>
        <xdr:cNvPr id="1809" name="Text 228">
          <a:extLst>
            <a:ext uri="{FF2B5EF4-FFF2-40B4-BE49-F238E27FC236}">
              <a16:creationId xmlns:a16="http://schemas.microsoft.com/office/drawing/2014/main" id="{5EE1B77D-BEDA-40B5-8777-5F2EE9431B84}"/>
            </a:ext>
          </a:extLst>
        </xdr:cNvPr>
        <xdr:cNvSpPr txBox="1">
          <a:spLocks noChangeArrowheads="1"/>
        </xdr:cNvSpPr>
      </xdr:nvSpPr>
      <xdr:spPr bwMode="auto">
        <a:xfrm>
          <a:off x="4438650" y="43243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10" name="Text 229">
          <a:extLst>
            <a:ext uri="{FF2B5EF4-FFF2-40B4-BE49-F238E27FC236}">
              <a16:creationId xmlns:a16="http://schemas.microsoft.com/office/drawing/2014/main" id="{D5486113-1D9A-4445-A6F3-011267AF8DB9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11" name="Text 230">
          <a:extLst>
            <a:ext uri="{FF2B5EF4-FFF2-40B4-BE49-F238E27FC236}">
              <a16:creationId xmlns:a16="http://schemas.microsoft.com/office/drawing/2014/main" id="{EE76030A-766E-4FB0-A226-68D744CB217A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12" name="Text 231">
          <a:extLst>
            <a:ext uri="{FF2B5EF4-FFF2-40B4-BE49-F238E27FC236}">
              <a16:creationId xmlns:a16="http://schemas.microsoft.com/office/drawing/2014/main" id="{CD022D4B-4B86-4C44-8B0D-D4D24AEEFAB8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13" name="Text 232">
          <a:extLst>
            <a:ext uri="{FF2B5EF4-FFF2-40B4-BE49-F238E27FC236}">
              <a16:creationId xmlns:a16="http://schemas.microsoft.com/office/drawing/2014/main" id="{6B7B7ABE-E0E3-487B-970A-87F5E92CE7F2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814" name="Text 233">
          <a:extLst>
            <a:ext uri="{FF2B5EF4-FFF2-40B4-BE49-F238E27FC236}">
              <a16:creationId xmlns:a16="http://schemas.microsoft.com/office/drawing/2014/main" id="{2758914B-5DE7-4E7F-A5AD-EF55FFAD0AB2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815" name="Text 234">
          <a:extLst>
            <a:ext uri="{FF2B5EF4-FFF2-40B4-BE49-F238E27FC236}">
              <a16:creationId xmlns:a16="http://schemas.microsoft.com/office/drawing/2014/main" id="{F88B9D1F-DAE1-4589-8E45-57F35989E90B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816" name="Text 235">
          <a:extLst>
            <a:ext uri="{FF2B5EF4-FFF2-40B4-BE49-F238E27FC236}">
              <a16:creationId xmlns:a16="http://schemas.microsoft.com/office/drawing/2014/main" id="{6E72F27A-D82B-43EE-B3C5-D513A4375E5B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24</xdr:row>
      <xdr:rowOff>66675</xdr:rowOff>
    </xdr:from>
    <xdr:to>
      <xdr:col>6</xdr:col>
      <xdr:colOff>190500</xdr:colOff>
      <xdr:row>25</xdr:row>
      <xdr:rowOff>57150</xdr:rowOff>
    </xdr:to>
    <xdr:sp macro="" textlink="">
      <xdr:nvSpPr>
        <xdr:cNvPr id="1817" name="Text 236">
          <a:extLst>
            <a:ext uri="{FF2B5EF4-FFF2-40B4-BE49-F238E27FC236}">
              <a16:creationId xmlns:a16="http://schemas.microsoft.com/office/drawing/2014/main" id="{A4AD0718-25C2-4F2B-B3F0-9CB736D84CD7}"/>
            </a:ext>
          </a:extLst>
        </xdr:cNvPr>
        <xdr:cNvSpPr txBox="1">
          <a:spLocks noChangeArrowheads="1"/>
        </xdr:cNvSpPr>
      </xdr:nvSpPr>
      <xdr:spPr bwMode="auto">
        <a:xfrm>
          <a:off x="4438650" y="49339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18" name="Text 307">
          <a:extLst>
            <a:ext uri="{FF2B5EF4-FFF2-40B4-BE49-F238E27FC236}">
              <a16:creationId xmlns:a16="http://schemas.microsoft.com/office/drawing/2014/main" id="{7248AB2C-3490-498C-8CE2-ABAF3906F646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19" name="Text 308">
          <a:extLst>
            <a:ext uri="{FF2B5EF4-FFF2-40B4-BE49-F238E27FC236}">
              <a16:creationId xmlns:a16="http://schemas.microsoft.com/office/drawing/2014/main" id="{20E7E373-05A0-4EAF-BFFC-3CC49C0D1548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0" name="Text 309">
          <a:extLst>
            <a:ext uri="{FF2B5EF4-FFF2-40B4-BE49-F238E27FC236}">
              <a16:creationId xmlns:a16="http://schemas.microsoft.com/office/drawing/2014/main" id="{2B60CAD7-5F0A-419C-826C-B0A9D195D8D7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1" name="Text 310">
          <a:extLst>
            <a:ext uri="{FF2B5EF4-FFF2-40B4-BE49-F238E27FC236}">
              <a16:creationId xmlns:a16="http://schemas.microsoft.com/office/drawing/2014/main" id="{CC9CC041-6196-4471-86ED-A5465E979F89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2" name="Text 311">
          <a:extLst>
            <a:ext uri="{FF2B5EF4-FFF2-40B4-BE49-F238E27FC236}">
              <a16:creationId xmlns:a16="http://schemas.microsoft.com/office/drawing/2014/main" id="{12B16380-D409-40FE-91CD-F95A4E61ED73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3" name="Text 312">
          <a:extLst>
            <a:ext uri="{FF2B5EF4-FFF2-40B4-BE49-F238E27FC236}">
              <a16:creationId xmlns:a16="http://schemas.microsoft.com/office/drawing/2014/main" id="{2080B6C2-EFF6-4981-9F23-7C941E07D4C0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4" name="Text 313">
          <a:extLst>
            <a:ext uri="{FF2B5EF4-FFF2-40B4-BE49-F238E27FC236}">
              <a16:creationId xmlns:a16="http://schemas.microsoft.com/office/drawing/2014/main" id="{9C833BF3-B76F-4E69-83EB-E4EC3F1EF3C7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25" name="Text 314">
          <a:extLst>
            <a:ext uri="{FF2B5EF4-FFF2-40B4-BE49-F238E27FC236}">
              <a16:creationId xmlns:a16="http://schemas.microsoft.com/office/drawing/2014/main" id="{C9CFCE31-647A-41C8-940D-CCD018BE412D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26" name="Text 315">
          <a:extLst>
            <a:ext uri="{FF2B5EF4-FFF2-40B4-BE49-F238E27FC236}">
              <a16:creationId xmlns:a16="http://schemas.microsoft.com/office/drawing/2014/main" id="{1033018A-AAD4-49C3-A3F2-05FD49F37ADD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27" name="Text 316">
          <a:extLst>
            <a:ext uri="{FF2B5EF4-FFF2-40B4-BE49-F238E27FC236}">
              <a16:creationId xmlns:a16="http://schemas.microsoft.com/office/drawing/2014/main" id="{DBC97901-EE3B-44EC-B267-B7E752EC605F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28" name="Text 317">
          <a:extLst>
            <a:ext uri="{FF2B5EF4-FFF2-40B4-BE49-F238E27FC236}">
              <a16:creationId xmlns:a16="http://schemas.microsoft.com/office/drawing/2014/main" id="{FAA88246-E39B-4AA2-AC4F-E9D92DD1CF3F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29" name="Text 318">
          <a:extLst>
            <a:ext uri="{FF2B5EF4-FFF2-40B4-BE49-F238E27FC236}">
              <a16:creationId xmlns:a16="http://schemas.microsoft.com/office/drawing/2014/main" id="{CE213DEE-B40E-48F3-AD84-7217DE141BC2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24</xdr:row>
      <xdr:rowOff>104775</xdr:rowOff>
    </xdr:from>
    <xdr:to>
      <xdr:col>6</xdr:col>
      <xdr:colOff>238125</xdr:colOff>
      <xdr:row>25</xdr:row>
      <xdr:rowOff>104775</xdr:rowOff>
    </xdr:to>
    <xdr:sp macro="" textlink="">
      <xdr:nvSpPr>
        <xdr:cNvPr id="1830" name="Text 363">
          <a:extLst>
            <a:ext uri="{FF2B5EF4-FFF2-40B4-BE49-F238E27FC236}">
              <a16:creationId xmlns:a16="http://schemas.microsoft.com/office/drawing/2014/main" id="{E0179430-7823-4FF3-AD21-CFB008C63655}"/>
            </a:ext>
          </a:extLst>
        </xdr:cNvPr>
        <xdr:cNvSpPr txBox="1">
          <a:spLocks noChangeArrowheads="1"/>
        </xdr:cNvSpPr>
      </xdr:nvSpPr>
      <xdr:spPr bwMode="auto">
        <a:xfrm>
          <a:off x="4467225" y="497205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22</xdr:row>
      <xdr:rowOff>104775</xdr:rowOff>
    </xdr:from>
    <xdr:to>
      <xdr:col>6</xdr:col>
      <xdr:colOff>238125</xdr:colOff>
      <xdr:row>23</xdr:row>
      <xdr:rowOff>104775</xdr:rowOff>
    </xdr:to>
    <xdr:sp macro="" textlink="">
      <xdr:nvSpPr>
        <xdr:cNvPr id="1831" name="Text 364">
          <a:extLst>
            <a:ext uri="{FF2B5EF4-FFF2-40B4-BE49-F238E27FC236}">
              <a16:creationId xmlns:a16="http://schemas.microsoft.com/office/drawing/2014/main" id="{D9EE89CD-4DCD-444F-9539-7C3B1B1D1F21}"/>
            </a:ext>
          </a:extLst>
        </xdr:cNvPr>
        <xdr:cNvSpPr txBox="1">
          <a:spLocks noChangeArrowheads="1"/>
        </xdr:cNvSpPr>
      </xdr:nvSpPr>
      <xdr:spPr bwMode="auto">
        <a:xfrm>
          <a:off x="4467225" y="4572000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32" name="Text 365">
          <a:extLst>
            <a:ext uri="{FF2B5EF4-FFF2-40B4-BE49-F238E27FC236}">
              <a16:creationId xmlns:a16="http://schemas.microsoft.com/office/drawing/2014/main" id="{43BF3C90-801B-415E-9516-41E7D1ED644F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33" name="Text 366">
          <a:extLst>
            <a:ext uri="{FF2B5EF4-FFF2-40B4-BE49-F238E27FC236}">
              <a16:creationId xmlns:a16="http://schemas.microsoft.com/office/drawing/2014/main" id="{14B0B112-7158-430D-A0D9-B9E92E16B85E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34" name="Text 367">
          <a:extLst>
            <a:ext uri="{FF2B5EF4-FFF2-40B4-BE49-F238E27FC236}">
              <a16:creationId xmlns:a16="http://schemas.microsoft.com/office/drawing/2014/main" id="{0E9014A2-0C0A-4654-BDE2-60ECC2A95B97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35" name="Text 368">
          <a:extLst>
            <a:ext uri="{FF2B5EF4-FFF2-40B4-BE49-F238E27FC236}">
              <a16:creationId xmlns:a16="http://schemas.microsoft.com/office/drawing/2014/main" id="{61C8E8BC-1536-4BFC-9CD7-B6F709925863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36" name="Text 369">
          <a:extLst>
            <a:ext uri="{FF2B5EF4-FFF2-40B4-BE49-F238E27FC236}">
              <a16:creationId xmlns:a16="http://schemas.microsoft.com/office/drawing/2014/main" id="{AB751749-EDB9-4D3F-9DD0-AD5D0EB31F90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37" name="Text 370">
          <a:extLst>
            <a:ext uri="{FF2B5EF4-FFF2-40B4-BE49-F238E27FC236}">
              <a16:creationId xmlns:a16="http://schemas.microsoft.com/office/drawing/2014/main" id="{E2504FFA-7053-4173-AF37-7E1A022D6C79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38" name="Text 371">
          <a:extLst>
            <a:ext uri="{FF2B5EF4-FFF2-40B4-BE49-F238E27FC236}">
              <a16:creationId xmlns:a16="http://schemas.microsoft.com/office/drawing/2014/main" id="{73404B89-1DEE-4B32-A4D6-CCE9CA2B440C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39" name="Text 372">
          <a:extLst>
            <a:ext uri="{FF2B5EF4-FFF2-40B4-BE49-F238E27FC236}">
              <a16:creationId xmlns:a16="http://schemas.microsoft.com/office/drawing/2014/main" id="{E047FF91-F200-4970-8851-BE67284182DB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0" name="Text 373">
          <a:extLst>
            <a:ext uri="{FF2B5EF4-FFF2-40B4-BE49-F238E27FC236}">
              <a16:creationId xmlns:a16="http://schemas.microsoft.com/office/drawing/2014/main" id="{AC85C3EE-EA69-4ECE-93C4-66DFBC50C1B7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1" name="Text 374">
          <a:extLst>
            <a:ext uri="{FF2B5EF4-FFF2-40B4-BE49-F238E27FC236}">
              <a16:creationId xmlns:a16="http://schemas.microsoft.com/office/drawing/2014/main" id="{5FA9F1BC-A353-43D7-B155-13807A032486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2" name="Text 375">
          <a:extLst>
            <a:ext uri="{FF2B5EF4-FFF2-40B4-BE49-F238E27FC236}">
              <a16:creationId xmlns:a16="http://schemas.microsoft.com/office/drawing/2014/main" id="{0C23721A-77C1-4085-894C-755DFA6EAD97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3" name="Text 376">
          <a:extLst>
            <a:ext uri="{FF2B5EF4-FFF2-40B4-BE49-F238E27FC236}">
              <a16:creationId xmlns:a16="http://schemas.microsoft.com/office/drawing/2014/main" id="{D0E8ABEF-99A0-4BAB-AA68-FF1BFEE37753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4" name="Text 377">
          <a:extLst>
            <a:ext uri="{FF2B5EF4-FFF2-40B4-BE49-F238E27FC236}">
              <a16:creationId xmlns:a16="http://schemas.microsoft.com/office/drawing/2014/main" id="{1C87B352-D58D-40F8-9344-A99E4600720C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190500</xdr:colOff>
      <xdr:row>18</xdr:row>
      <xdr:rowOff>57150</xdr:rowOff>
    </xdr:to>
    <xdr:sp macro="" textlink="">
      <xdr:nvSpPr>
        <xdr:cNvPr id="1845" name="Text 378">
          <a:extLst>
            <a:ext uri="{FF2B5EF4-FFF2-40B4-BE49-F238E27FC236}">
              <a16:creationId xmlns:a16="http://schemas.microsoft.com/office/drawing/2014/main" id="{B22643C5-B508-465E-9B0B-A511325AED24}"/>
            </a:ext>
          </a:extLst>
        </xdr:cNvPr>
        <xdr:cNvSpPr txBox="1">
          <a:spLocks noChangeArrowheads="1"/>
        </xdr:cNvSpPr>
      </xdr:nvSpPr>
      <xdr:spPr bwMode="auto">
        <a:xfrm>
          <a:off x="4438650" y="353377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46" name="Text 379">
          <a:extLst>
            <a:ext uri="{FF2B5EF4-FFF2-40B4-BE49-F238E27FC236}">
              <a16:creationId xmlns:a16="http://schemas.microsoft.com/office/drawing/2014/main" id="{A079AE0B-F623-4BBA-90F1-A1E06BA7C3B4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47" name="Text 380">
          <a:extLst>
            <a:ext uri="{FF2B5EF4-FFF2-40B4-BE49-F238E27FC236}">
              <a16:creationId xmlns:a16="http://schemas.microsoft.com/office/drawing/2014/main" id="{CE4012E5-94D2-4BCC-AC93-458CFD8FC16D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48" name="Text 381">
          <a:extLst>
            <a:ext uri="{FF2B5EF4-FFF2-40B4-BE49-F238E27FC236}">
              <a16:creationId xmlns:a16="http://schemas.microsoft.com/office/drawing/2014/main" id="{BB6D6459-503E-45D6-BF75-1F6E0EE5F7D6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49" name="Text 382">
          <a:extLst>
            <a:ext uri="{FF2B5EF4-FFF2-40B4-BE49-F238E27FC236}">
              <a16:creationId xmlns:a16="http://schemas.microsoft.com/office/drawing/2014/main" id="{D629437A-703A-46C2-ACCB-E344DC228367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0" name="Text 383">
          <a:extLst>
            <a:ext uri="{FF2B5EF4-FFF2-40B4-BE49-F238E27FC236}">
              <a16:creationId xmlns:a16="http://schemas.microsoft.com/office/drawing/2014/main" id="{BC572A0C-76AA-4017-B705-8C643A79AB5E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1" name="Text 384">
          <a:extLst>
            <a:ext uri="{FF2B5EF4-FFF2-40B4-BE49-F238E27FC236}">
              <a16:creationId xmlns:a16="http://schemas.microsoft.com/office/drawing/2014/main" id="{6208B570-5606-4D5B-9F92-11F20059012A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52" name="Text 385">
          <a:extLst>
            <a:ext uri="{FF2B5EF4-FFF2-40B4-BE49-F238E27FC236}">
              <a16:creationId xmlns:a16="http://schemas.microsoft.com/office/drawing/2014/main" id="{3F28D387-8894-4182-8CCA-B83A8C10C471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15</xdr:row>
      <xdr:rowOff>76200</xdr:rowOff>
    </xdr:from>
    <xdr:to>
      <xdr:col>6</xdr:col>
      <xdr:colOff>190500</xdr:colOff>
      <xdr:row>16</xdr:row>
      <xdr:rowOff>85725</xdr:rowOff>
    </xdr:to>
    <xdr:sp macro="" textlink="">
      <xdr:nvSpPr>
        <xdr:cNvPr id="1853" name="Text 386">
          <a:extLst>
            <a:ext uri="{FF2B5EF4-FFF2-40B4-BE49-F238E27FC236}">
              <a16:creationId xmlns:a16="http://schemas.microsoft.com/office/drawing/2014/main" id="{CBD9F4FE-5627-4937-BEAF-86EA1F27111F}"/>
            </a:ext>
          </a:extLst>
        </xdr:cNvPr>
        <xdr:cNvSpPr txBox="1">
          <a:spLocks noChangeArrowheads="1"/>
        </xdr:cNvSpPr>
      </xdr:nvSpPr>
      <xdr:spPr bwMode="auto">
        <a:xfrm>
          <a:off x="4438650" y="31623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4" name="Text 387">
          <a:extLst>
            <a:ext uri="{FF2B5EF4-FFF2-40B4-BE49-F238E27FC236}">
              <a16:creationId xmlns:a16="http://schemas.microsoft.com/office/drawing/2014/main" id="{CCB4B570-1945-49F6-9379-E8E34ABD39C4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5" name="Text 388">
          <a:extLst>
            <a:ext uri="{FF2B5EF4-FFF2-40B4-BE49-F238E27FC236}">
              <a16:creationId xmlns:a16="http://schemas.microsoft.com/office/drawing/2014/main" id="{7C12E7B0-7E35-44DD-AE63-36C319EE87E9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6" name="Text 389">
          <a:extLst>
            <a:ext uri="{FF2B5EF4-FFF2-40B4-BE49-F238E27FC236}">
              <a16:creationId xmlns:a16="http://schemas.microsoft.com/office/drawing/2014/main" id="{FA76D6AA-BCA0-44C3-B0A7-795D8273310A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7" name="Text 390">
          <a:extLst>
            <a:ext uri="{FF2B5EF4-FFF2-40B4-BE49-F238E27FC236}">
              <a16:creationId xmlns:a16="http://schemas.microsoft.com/office/drawing/2014/main" id="{0172D43E-61BE-4DC6-9CDF-C9C15D64AB4E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8" name="Text 391">
          <a:extLst>
            <a:ext uri="{FF2B5EF4-FFF2-40B4-BE49-F238E27FC236}">
              <a16:creationId xmlns:a16="http://schemas.microsoft.com/office/drawing/2014/main" id="{B7BD8E89-7D69-4314-921E-4F1B7AE333A6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16</xdr:row>
      <xdr:rowOff>57150</xdr:rowOff>
    </xdr:from>
    <xdr:to>
      <xdr:col>6</xdr:col>
      <xdr:colOff>190500</xdr:colOff>
      <xdr:row>17</xdr:row>
      <xdr:rowOff>57150</xdr:rowOff>
    </xdr:to>
    <xdr:sp macro="" textlink="">
      <xdr:nvSpPr>
        <xdr:cNvPr id="1859" name="Text 392">
          <a:extLst>
            <a:ext uri="{FF2B5EF4-FFF2-40B4-BE49-F238E27FC236}">
              <a16:creationId xmlns:a16="http://schemas.microsoft.com/office/drawing/2014/main" id="{1DF3EADE-6FED-4ECB-BDD5-CFC97B8D0F15}"/>
            </a:ext>
          </a:extLst>
        </xdr:cNvPr>
        <xdr:cNvSpPr txBox="1">
          <a:spLocks noChangeArrowheads="1"/>
        </xdr:cNvSpPr>
      </xdr:nvSpPr>
      <xdr:spPr bwMode="auto">
        <a:xfrm>
          <a:off x="4438650" y="3324225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0" name="Text 421">
          <a:extLst>
            <a:ext uri="{FF2B5EF4-FFF2-40B4-BE49-F238E27FC236}">
              <a16:creationId xmlns:a16="http://schemas.microsoft.com/office/drawing/2014/main" id="{49912C81-1CB0-4387-9FC5-F7819EC4182E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1" name="Text 422">
          <a:extLst>
            <a:ext uri="{FF2B5EF4-FFF2-40B4-BE49-F238E27FC236}">
              <a16:creationId xmlns:a16="http://schemas.microsoft.com/office/drawing/2014/main" id="{C312C1D0-FDC0-4021-B813-F85E7E0EE8C2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2" name="Text 423">
          <a:extLst>
            <a:ext uri="{FF2B5EF4-FFF2-40B4-BE49-F238E27FC236}">
              <a16:creationId xmlns:a16="http://schemas.microsoft.com/office/drawing/2014/main" id="{6714392A-1C4C-42DA-9724-772464237DC1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3" name="Text 424">
          <a:extLst>
            <a:ext uri="{FF2B5EF4-FFF2-40B4-BE49-F238E27FC236}">
              <a16:creationId xmlns:a16="http://schemas.microsoft.com/office/drawing/2014/main" id="{76CA9B88-B8B4-4CB4-A400-B39A3DE54A24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4" name="Text 425">
          <a:extLst>
            <a:ext uri="{FF2B5EF4-FFF2-40B4-BE49-F238E27FC236}">
              <a16:creationId xmlns:a16="http://schemas.microsoft.com/office/drawing/2014/main" id="{E8C4DA21-3479-46E3-B654-C6851235C728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5" name="Text 426">
          <a:extLst>
            <a:ext uri="{FF2B5EF4-FFF2-40B4-BE49-F238E27FC236}">
              <a16:creationId xmlns:a16="http://schemas.microsoft.com/office/drawing/2014/main" id="{EB1ABC6B-C822-4213-92CA-CD646FC83845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66" name="Text 427">
          <a:extLst>
            <a:ext uri="{FF2B5EF4-FFF2-40B4-BE49-F238E27FC236}">
              <a16:creationId xmlns:a16="http://schemas.microsoft.com/office/drawing/2014/main" id="{586CD445-6B21-4F94-AEB2-77C6B8A6C821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67" name="Text 428">
          <a:extLst>
            <a:ext uri="{FF2B5EF4-FFF2-40B4-BE49-F238E27FC236}">
              <a16:creationId xmlns:a16="http://schemas.microsoft.com/office/drawing/2014/main" id="{DF6E73C8-D237-4B3F-B907-583AA9FD36C4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8" name="Text 429">
          <a:extLst>
            <a:ext uri="{FF2B5EF4-FFF2-40B4-BE49-F238E27FC236}">
              <a16:creationId xmlns:a16="http://schemas.microsoft.com/office/drawing/2014/main" id="{9FEB1879-9548-469E-9006-1DCBD8A708C4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69" name="Text 430">
          <a:extLst>
            <a:ext uri="{FF2B5EF4-FFF2-40B4-BE49-F238E27FC236}">
              <a16:creationId xmlns:a16="http://schemas.microsoft.com/office/drawing/2014/main" id="{DDB853E4-F042-4324-AB41-0DC36B232FF7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70" name="Text 431">
          <a:extLst>
            <a:ext uri="{FF2B5EF4-FFF2-40B4-BE49-F238E27FC236}">
              <a16:creationId xmlns:a16="http://schemas.microsoft.com/office/drawing/2014/main" id="{0F32DD13-6479-43B5-9F67-D20AE598492F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71" name="Text 432">
          <a:extLst>
            <a:ext uri="{FF2B5EF4-FFF2-40B4-BE49-F238E27FC236}">
              <a16:creationId xmlns:a16="http://schemas.microsoft.com/office/drawing/2014/main" id="{3A142FF4-FB4C-4C40-8323-54EB27C6652E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72" name="Text 433">
          <a:extLst>
            <a:ext uri="{FF2B5EF4-FFF2-40B4-BE49-F238E27FC236}">
              <a16:creationId xmlns:a16="http://schemas.microsoft.com/office/drawing/2014/main" id="{9EE6B8EA-76F3-4D97-B7A3-5EAE68E3C509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20</xdr:row>
      <xdr:rowOff>66675</xdr:rowOff>
    </xdr:from>
    <xdr:to>
      <xdr:col>6</xdr:col>
      <xdr:colOff>190500</xdr:colOff>
      <xdr:row>21</xdr:row>
      <xdr:rowOff>57150</xdr:rowOff>
    </xdr:to>
    <xdr:sp macro="" textlink="">
      <xdr:nvSpPr>
        <xdr:cNvPr id="1873" name="Text 434">
          <a:extLst>
            <a:ext uri="{FF2B5EF4-FFF2-40B4-BE49-F238E27FC236}">
              <a16:creationId xmlns:a16="http://schemas.microsoft.com/office/drawing/2014/main" id="{FDC45ECA-B774-4AD2-B14A-BA0C2BAB99F1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74" name="Text 435">
          <a:extLst>
            <a:ext uri="{FF2B5EF4-FFF2-40B4-BE49-F238E27FC236}">
              <a16:creationId xmlns:a16="http://schemas.microsoft.com/office/drawing/2014/main" id="{DE72012A-4D05-4D7E-A564-CC82153972DF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75" name="Text 436">
          <a:extLst>
            <a:ext uri="{FF2B5EF4-FFF2-40B4-BE49-F238E27FC236}">
              <a16:creationId xmlns:a16="http://schemas.microsoft.com/office/drawing/2014/main" id="{24F1DBAE-6747-450C-85C8-65677E4A1842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76" name="Text 437">
          <a:extLst>
            <a:ext uri="{FF2B5EF4-FFF2-40B4-BE49-F238E27FC236}">
              <a16:creationId xmlns:a16="http://schemas.microsoft.com/office/drawing/2014/main" id="{F47DF458-2D5D-4765-852F-CB7137FEA8C5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219075</xdr:colOff>
      <xdr:row>21</xdr:row>
      <xdr:rowOff>314325</xdr:rowOff>
    </xdr:to>
    <xdr:sp macro="" textlink="">
      <xdr:nvSpPr>
        <xdr:cNvPr id="1877" name="Text 438">
          <a:extLst>
            <a:ext uri="{FF2B5EF4-FFF2-40B4-BE49-F238E27FC236}">
              <a16:creationId xmlns:a16="http://schemas.microsoft.com/office/drawing/2014/main" id="{CBF817F4-E412-400F-9786-DC44E29F016A}"/>
            </a:ext>
          </a:extLst>
        </xdr:cNvPr>
        <xdr:cNvSpPr txBox="1">
          <a:spLocks noChangeArrowheads="1"/>
        </xdr:cNvSpPr>
      </xdr:nvSpPr>
      <xdr:spPr bwMode="auto">
        <a:xfrm>
          <a:off x="4438650" y="4267200"/>
          <a:ext cx="1428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78" name="Text 439">
          <a:extLst>
            <a:ext uri="{FF2B5EF4-FFF2-40B4-BE49-F238E27FC236}">
              <a16:creationId xmlns:a16="http://schemas.microsoft.com/office/drawing/2014/main" id="{09C6DF6D-7349-4FBC-A4C6-6DBD1D75884C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79" name="Text 440">
          <a:extLst>
            <a:ext uri="{FF2B5EF4-FFF2-40B4-BE49-F238E27FC236}">
              <a16:creationId xmlns:a16="http://schemas.microsoft.com/office/drawing/2014/main" id="{D6A0362F-15B9-4674-9581-23597D835E4D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0" name="Text 441">
          <a:extLst>
            <a:ext uri="{FF2B5EF4-FFF2-40B4-BE49-F238E27FC236}">
              <a16:creationId xmlns:a16="http://schemas.microsoft.com/office/drawing/2014/main" id="{9E2FBADD-2FA4-4B6B-BD5D-AF4ABFBCF1FE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1" name="Text 442">
          <a:extLst>
            <a:ext uri="{FF2B5EF4-FFF2-40B4-BE49-F238E27FC236}">
              <a16:creationId xmlns:a16="http://schemas.microsoft.com/office/drawing/2014/main" id="{4077E1D9-6C3A-4FC9-AA4C-AC906E4412EB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82" name="Text 443">
          <a:extLst>
            <a:ext uri="{FF2B5EF4-FFF2-40B4-BE49-F238E27FC236}">
              <a16:creationId xmlns:a16="http://schemas.microsoft.com/office/drawing/2014/main" id="{A370FA01-442F-42F0-B9D4-2EB677D3ED21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83" name="Text 444">
          <a:extLst>
            <a:ext uri="{FF2B5EF4-FFF2-40B4-BE49-F238E27FC236}">
              <a16:creationId xmlns:a16="http://schemas.microsoft.com/office/drawing/2014/main" id="{3EB82B22-D0D4-4769-9AA5-97BB010EDB71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4" name="Text 445">
          <a:extLst>
            <a:ext uri="{FF2B5EF4-FFF2-40B4-BE49-F238E27FC236}">
              <a16:creationId xmlns:a16="http://schemas.microsoft.com/office/drawing/2014/main" id="{4C894C37-A0BD-4F15-82B4-CC60152ED20C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5" name="Text 446">
          <a:extLst>
            <a:ext uri="{FF2B5EF4-FFF2-40B4-BE49-F238E27FC236}">
              <a16:creationId xmlns:a16="http://schemas.microsoft.com/office/drawing/2014/main" id="{49E76D91-090E-4A9E-B0B0-E3C88D1F63F3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6" name="Text 447">
          <a:extLst>
            <a:ext uri="{FF2B5EF4-FFF2-40B4-BE49-F238E27FC236}">
              <a16:creationId xmlns:a16="http://schemas.microsoft.com/office/drawing/2014/main" id="{5AFE22A9-DA95-4950-B4E3-6FDCA3B30578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22</xdr:row>
      <xdr:rowOff>66675</xdr:rowOff>
    </xdr:from>
    <xdr:to>
      <xdr:col>6</xdr:col>
      <xdr:colOff>190500</xdr:colOff>
      <xdr:row>23</xdr:row>
      <xdr:rowOff>57150</xdr:rowOff>
    </xdr:to>
    <xdr:sp macro="" textlink="">
      <xdr:nvSpPr>
        <xdr:cNvPr id="1887" name="Text 448">
          <a:extLst>
            <a:ext uri="{FF2B5EF4-FFF2-40B4-BE49-F238E27FC236}">
              <a16:creationId xmlns:a16="http://schemas.microsoft.com/office/drawing/2014/main" id="{85623F76-A965-44BC-91D7-BB7C35D2AF94}"/>
            </a:ext>
          </a:extLst>
        </xdr:cNvPr>
        <xdr:cNvSpPr txBox="1">
          <a:spLocks noChangeArrowheads="1"/>
        </xdr:cNvSpPr>
      </xdr:nvSpPr>
      <xdr:spPr bwMode="auto">
        <a:xfrm>
          <a:off x="4438650" y="45339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88" name="Text 449">
          <a:extLst>
            <a:ext uri="{FF2B5EF4-FFF2-40B4-BE49-F238E27FC236}">
              <a16:creationId xmlns:a16="http://schemas.microsoft.com/office/drawing/2014/main" id="{BE07A564-3409-47DE-9403-5D07B02FABBF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89" name="Text 450">
          <a:extLst>
            <a:ext uri="{FF2B5EF4-FFF2-40B4-BE49-F238E27FC236}">
              <a16:creationId xmlns:a16="http://schemas.microsoft.com/office/drawing/2014/main" id="{1C56D773-E64E-478D-81F1-C9AF41CAD840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90" name="Text 451">
          <a:extLst>
            <a:ext uri="{FF2B5EF4-FFF2-40B4-BE49-F238E27FC236}">
              <a16:creationId xmlns:a16="http://schemas.microsoft.com/office/drawing/2014/main" id="{F44F8052-9BB5-4986-A0F6-152A80A8C088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190500</xdr:colOff>
      <xdr:row>24</xdr:row>
      <xdr:rowOff>57150</xdr:rowOff>
    </xdr:to>
    <xdr:sp macro="" textlink="">
      <xdr:nvSpPr>
        <xdr:cNvPr id="1891" name="Text 452">
          <a:extLst>
            <a:ext uri="{FF2B5EF4-FFF2-40B4-BE49-F238E27FC236}">
              <a16:creationId xmlns:a16="http://schemas.microsoft.com/office/drawing/2014/main" id="{729E81F7-C9EE-4B6B-BB4E-634CA925E707}"/>
            </a:ext>
          </a:extLst>
        </xdr:cNvPr>
        <xdr:cNvSpPr txBox="1">
          <a:spLocks noChangeArrowheads="1"/>
        </xdr:cNvSpPr>
      </xdr:nvSpPr>
      <xdr:spPr bwMode="auto">
        <a:xfrm>
          <a:off x="4438650" y="4733925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104775</xdr:colOff>
      <xdr:row>23</xdr:row>
      <xdr:rowOff>104775</xdr:rowOff>
    </xdr:from>
    <xdr:to>
      <xdr:col>6</xdr:col>
      <xdr:colOff>238125</xdr:colOff>
      <xdr:row>24</xdr:row>
      <xdr:rowOff>104775</xdr:rowOff>
    </xdr:to>
    <xdr:sp macro="" textlink="">
      <xdr:nvSpPr>
        <xdr:cNvPr id="1892" name="Text 453">
          <a:extLst>
            <a:ext uri="{FF2B5EF4-FFF2-40B4-BE49-F238E27FC236}">
              <a16:creationId xmlns:a16="http://schemas.microsoft.com/office/drawing/2014/main" id="{2B4D1827-0125-46FB-BCDA-474D2957245A}"/>
            </a:ext>
          </a:extLst>
        </xdr:cNvPr>
        <xdr:cNvSpPr txBox="1">
          <a:spLocks noChangeArrowheads="1"/>
        </xdr:cNvSpPr>
      </xdr:nvSpPr>
      <xdr:spPr bwMode="auto">
        <a:xfrm>
          <a:off x="4467225" y="4772025"/>
          <a:ext cx="1333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17" name="Text 29">
          <a:extLst>
            <a:ext uri="{FF2B5EF4-FFF2-40B4-BE49-F238E27FC236}">
              <a16:creationId xmlns:a16="http://schemas.microsoft.com/office/drawing/2014/main" id="{1EE6F614-3814-4125-BFE5-CFA23612F7B6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18" name="Text 60">
          <a:extLst>
            <a:ext uri="{FF2B5EF4-FFF2-40B4-BE49-F238E27FC236}">
              <a16:creationId xmlns:a16="http://schemas.microsoft.com/office/drawing/2014/main" id="{AD79F53D-CF13-4032-AB06-A3481DE10DA5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19" name="Text 64">
          <a:extLst>
            <a:ext uri="{FF2B5EF4-FFF2-40B4-BE49-F238E27FC236}">
              <a16:creationId xmlns:a16="http://schemas.microsoft.com/office/drawing/2014/main" id="{6F559AE2-9E96-459A-B5BC-619DBA40CE99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20" name="Text 91">
          <a:extLst>
            <a:ext uri="{FF2B5EF4-FFF2-40B4-BE49-F238E27FC236}">
              <a16:creationId xmlns:a16="http://schemas.microsoft.com/office/drawing/2014/main" id="{BB5F16CA-210D-418C-8B28-53C748972115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21" name="Text 122">
          <a:extLst>
            <a:ext uri="{FF2B5EF4-FFF2-40B4-BE49-F238E27FC236}">
              <a16:creationId xmlns:a16="http://schemas.microsoft.com/office/drawing/2014/main" id="{DBBBDFA5-3DC9-48C5-B1A2-1BEFAB4FC15B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22" name="Text 126">
          <a:extLst>
            <a:ext uri="{FF2B5EF4-FFF2-40B4-BE49-F238E27FC236}">
              <a16:creationId xmlns:a16="http://schemas.microsoft.com/office/drawing/2014/main" id="{924EA534-E806-4117-B097-CC15A0A7B355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23" name="Text 127">
          <a:extLst>
            <a:ext uri="{FF2B5EF4-FFF2-40B4-BE49-F238E27FC236}">
              <a16:creationId xmlns:a16="http://schemas.microsoft.com/office/drawing/2014/main" id="{A75123D1-8CC5-42D3-A458-C2D6EE70D2F8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24" name="Text 128">
          <a:extLst>
            <a:ext uri="{FF2B5EF4-FFF2-40B4-BE49-F238E27FC236}">
              <a16:creationId xmlns:a16="http://schemas.microsoft.com/office/drawing/2014/main" id="{A7B2EAB3-F6EF-46DB-8148-E0840DBDF778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425" name="Text 154">
          <a:extLst>
            <a:ext uri="{FF2B5EF4-FFF2-40B4-BE49-F238E27FC236}">
              <a16:creationId xmlns:a16="http://schemas.microsoft.com/office/drawing/2014/main" id="{AC724A94-F8BE-44D6-8C65-0867B65EF2BC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426" name="Text 156">
          <a:extLst>
            <a:ext uri="{FF2B5EF4-FFF2-40B4-BE49-F238E27FC236}">
              <a16:creationId xmlns:a16="http://schemas.microsoft.com/office/drawing/2014/main" id="{183FEC24-B8BA-4C0E-BB8C-0E514A9B6960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27" name="Text 163">
          <a:extLst>
            <a:ext uri="{FF2B5EF4-FFF2-40B4-BE49-F238E27FC236}">
              <a16:creationId xmlns:a16="http://schemas.microsoft.com/office/drawing/2014/main" id="{14F2A54B-8EAD-4896-A140-B706D52A1997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28" name="Text 164">
          <a:extLst>
            <a:ext uri="{FF2B5EF4-FFF2-40B4-BE49-F238E27FC236}">
              <a16:creationId xmlns:a16="http://schemas.microsoft.com/office/drawing/2014/main" id="{02C0F17B-0B21-4577-BE12-BA0C87CAA003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429" name="Text 165">
          <a:extLst>
            <a:ext uri="{FF2B5EF4-FFF2-40B4-BE49-F238E27FC236}">
              <a16:creationId xmlns:a16="http://schemas.microsoft.com/office/drawing/2014/main" id="{AD91F8C2-9EB2-4523-96C9-4D2A3D95D949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430" name="Text 166">
          <a:extLst>
            <a:ext uri="{FF2B5EF4-FFF2-40B4-BE49-F238E27FC236}">
              <a16:creationId xmlns:a16="http://schemas.microsoft.com/office/drawing/2014/main" id="{75817FCE-2B22-4B43-A78F-BECB3AE0D9BB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431" name="Text 167">
          <a:extLst>
            <a:ext uri="{FF2B5EF4-FFF2-40B4-BE49-F238E27FC236}">
              <a16:creationId xmlns:a16="http://schemas.microsoft.com/office/drawing/2014/main" id="{0D5F0A98-58A4-46B2-B4CA-31EF2A00EAB9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432" name="Text 168">
          <a:extLst>
            <a:ext uri="{FF2B5EF4-FFF2-40B4-BE49-F238E27FC236}">
              <a16:creationId xmlns:a16="http://schemas.microsoft.com/office/drawing/2014/main" id="{C0C815DA-08E7-4F98-B302-F6CAEB3A0268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33" name="Text 169">
          <a:extLst>
            <a:ext uri="{FF2B5EF4-FFF2-40B4-BE49-F238E27FC236}">
              <a16:creationId xmlns:a16="http://schemas.microsoft.com/office/drawing/2014/main" id="{03F7BBEC-8B5A-403A-903B-50ECFC08351B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34" name="Text 170">
          <a:extLst>
            <a:ext uri="{FF2B5EF4-FFF2-40B4-BE49-F238E27FC236}">
              <a16:creationId xmlns:a16="http://schemas.microsoft.com/office/drawing/2014/main" id="{A54F78CC-5D40-4FBA-991F-D9A5B3DDE62E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435" name="Text 171">
          <a:extLst>
            <a:ext uri="{FF2B5EF4-FFF2-40B4-BE49-F238E27FC236}">
              <a16:creationId xmlns:a16="http://schemas.microsoft.com/office/drawing/2014/main" id="{4990B1E3-5E9D-453F-9FC8-784D5AE0F242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436" name="Text 172">
          <a:extLst>
            <a:ext uri="{FF2B5EF4-FFF2-40B4-BE49-F238E27FC236}">
              <a16:creationId xmlns:a16="http://schemas.microsoft.com/office/drawing/2014/main" id="{55C1D866-D194-41E3-9385-27CBCE3278D7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437" name="Text 173">
          <a:extLst>
            <a:ext uri="{FF2B5EF4-FFF2-40B4-BE49-F238E27FC236}">
              <a16:creationId xmlns:a16="http://schemas.microsoft.com/office/drawing/2014/main" id="{56B2B234-A8A9-459B-9FF5-C2B5995CC709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438" name="Text 174">
          <a:extLst>
            <a:ext uri="{FF2B5EF4-FFF2-40B4-BE49-F238E27FC236}">
              <a16:creationId xmlns:a16="http://schemas.microsoft.com/office/drawing/2014/main" id="{F75A76F9-262C-48AD-8030-98A09CD886F5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439" name="Text 175">
          <a:extLst>
            <a:ext uri="{FF2B5EF4-FFF2-40B4-BE49-F238E27FC236}">
              <a16:creationId xmlns:a16="http://schemas.microsoft.com/office/drawing/2014/main" id="{246F3990-6234-4CF6-8B7B-EC88565F7BEE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440" name="Text 176">
          <a:extLst>
            <a:ext uri="{FF2B5EF4-FFF2-40B4-BE49-F238E27FC236}">
              <a16:creationId xmlns:a16="http://schemas.microsoft.com/office/drawing/2014/main" id="{D2986022-EE48-4366-A874-8BD6FC79EF6E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441" name="Text 211">
          <a:extLst>
            <a:ext uri="{FF2B5EF4-FFF2-40B4-BE49-F238E27FC236}">
              <a16:creationId xmlns:a16="http://schemas.microsoft.com/office/drawing/2014/main" id="{D8FC888B-F7E9-4AF1-949F-191687F7E7B0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442" name="Text 212">
          <a:extLst>
            <a:ext uri="{FF2B5EF4-FFF2-40B4-BE49-F238E27FC236}">
              <a16:creationId xmlns:a16="http://schemas.microsoft.com/office/drawing/2014/main" id="{2EAD7170-FEE4-4B57-A023-A9259EA5ABA9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43" name="Text 213">
          <a:extLst>
            <a:ext uri="{FF2B5EF4-FFF2-40B4-BE49-F238E27FC236}">
              <a16:creationId xmlns:a16="http://schemas.microsoft.com/office/drawing/2014/main" id="{C5E78745-E22E-435B-8B97-128F199691C9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44" name="Text 214">
          <a:extLst>
            <a:ext uri="{FF2B5EF4-FFF2-40B4-BE49-F238E27FC236}">
              <a16:creationId xmlns:a16="http://schemas.microsoft.com/office/drawing/2014/main" id="{ED6C9958-7684-45D2-B34A-0DD958C6E9CA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445" name="Text 215">
          <a:extLst>
            <a:ext uri="{FF2B5EF4-FFF2-40B4-BE49-F238E27FC236}">
              <a16:creationId xmlns:a16="http://schemas.microsoft.com/office/drawing/2014/main" id="{C811D6E4-BE9C-4BCA-9649-31F03737E559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446" name="Text 216">
          <a:extLst>
            <a:ext uri="{FF2B5EF4-FFF2-40B4-BE49-F238E27FC236}">
              <a16:creationId xmlns:a16="http://schemas.microsoft.com/office/drawing/2014/main" id="{EDC7B3B8-F1DD-448F-9488-134A7CBDF3E7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447" name="Text 217">
          <a:extLst>
            <a:ext uri="{FF2B5EF4-FFF2-40B4-BE49-F238E27FC236}">
              <a16:creationId xmlns:a16="http://schemas.microsoft.com/office/drawing/2014/main" id="{7B0D7BED-038C-4403-A0B3-76C23E966C3A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448" name="Text 218">
          <a:extLst>
            <a:ext uri="{FF2B5EF4-FFF2-40B4-BE49-F238E27FC236}">
              <a16:creationId xmlns:a16="http://schemas.microsoft.com/office/drawing/2014/main" id="{F78D4323-44D9-419A-A49E-C7F8AF1C4ACF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449" name="Text 219">
          <a:extLst>
            <a:ext uri="{FF2B5EF4-FFF2-40B4-BE49-F238E27FC236}">
              <a16:creationId xmlns:a16="http://schemas.microsoft.com/office/drawing/2014/main" id="{2D2A127B-7364-4D56-884B-CF5544B8CE25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450" name="Text 220">
          <a:extLst>
            <a:ext uri="{FF2B5EF4-FFF2-40B4-BE49-F238E27FC236}">
              <a16:creationId xmlns:a16="http://schemas.microsoft.com/office/drawing/2014/main" id="{CC46ACC7-9E66-4D2A-9EDE-0964AE6A4897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51" name="Text 221">
          <a:extLst>
            <a:ext uri="{FF2B5EF4-FFF2-40B4-BE49-F238E27FC236}">
              <a16:creationId xmlns:a16="http://schemas.microsoft.com/office/drawing/2014/main" id="{70C8C1D9-046D-4C97-9534-BDC2B178A34B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52" name="Text 222">
          <a:extLst>
            <a:ext uri="{FF2B5EF4-FFF2-40B4-BE49-F238E27FC236}">
              <a16:creationId xmlns:a16="http://schemas.microsoft.com/office/drawing/2014/main" id="{3233D24F-8D96-4619-8253-7FB363AF7FF3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53" name="Text 223">
          <a:extLst>
            <a:ext uri="{FF2B5EF4-FFF2-40B4-BE49-F238E27FC236}">
              <a16:creationId xmlns:a16="http://schemas.microsoft.com/office/drawing/2014/main" id="{4D40EA28-ED1C-4E81-9EAC-9DD7FC11644F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454" name="Text 224">
          <a:extLst>
            <a:ext uri="{FF2B5EF4-FFF2-40B4-BE49-F238E27FC236}">
              <a16:creationId xmlns:a16="http://schemas.microsoft.com/office/drawing/2014/main" id="{FC6F04AC-5325-4B78-BBFF-80D76E815CFB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455" name="Text 225">
          <a:extLst>
            <a:ext uri="{FF2B5EF4-FFF2-40B4-BE49-F238E27FC236}">
              <a16:creationId xmlns:a16="http://schemas.microsoft.com/office/drawing/2014/main" id="{36B52683-35ED-4EBD-9431-3F6C520C3D6D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456" name="Text 226">
          <a:extLst>
            <a:ext uri="{FF2B5EF4-FFF2-40B4-BE49-F238E27FC236}">
              <a16:creationId xmlns:a16="http://schemas.microsoft.com/office/drawing/2014/main" id="{3F17367A-8476-468C-A45B-505B68047BFB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457" name="Text 227">
          <a:extLst>
            <a:ext uri="{FF2B5EF4-FFF2-40B4-BE49-F238E27FC236}">
              <a16:creationId xmlns:a16="http://schemas.microsoft.com/office/drawing/2014/main" id="{8ED30B42-AC76-4472-BAAB-2043997EC4A9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458" name="Text 228">
          <a:extLst>
            <a:ext uri="{FF2B5EF4-FFF2-40B4-BE49-F238E27FC236}">
              <a16:creationId xmlns:a16="http://schemas.microsoft.com/office/drawing/2014/main" id="{328D77B5-7E6F-4981-9FE9-999C53B7194C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459" name="Text 229">
          <a:extLst>
            <a:ext uri="{FF2B5EF4-FFF2-40B4-BE49-F238E27FC236}">
              <a16:creationId xmlns:a16="http://schemas.microsoft.com/office/drawing/2014/main" id="{8FC141FB-B658-4813-8916-7739DC0FD2C8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460" name="Text 230">
          <a:extLst>
            <a:ext uri="{FF2B5EF4-FFF2-40B4-BE49-F238E27FC236}">
              <a16:creationId xmlns:a16="http://schemas.microsoft.com/office/drawing/2014/main" id="{2EAD03D5-4819-425E-B2A6-5CF2F4525375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461" name="Text 231">
          <a:extLst>
            <a:ext uri="{FF2B5EF4-FFF2-40B4-BE49-F238E27FC236}">
              <a16:creationId xmlns:a16="http://schemas.microsoft.com/office/drawing/2014/main" id="{C48BE1A8-4F4E-4839-BCC4-4B855E49CC42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462" name="Text 232">
          <a:extLst>
            <a:ext uri="{FF2B5EF4-FFF2-40B4-BE49-F238E27FC236}">
              <a16:creationId xmlns:a16="http://schemas.microsoft.com/office/drawing/2014/main" id="{A17F1150-2CD2-4E5E-9942-67D1B6B03C42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463" name="Text 233">
          <a:extLst>
            <a:ext uri="{FF2B5EF4-FFF2-40B4-BE49-F238E27FC236}">
              <a16:creationId xmlns:a16="http://schemas.microsoft.com/office/drawing/2014/main" id="{A3D8E1F3-CBD3-47E8-A7F1-368CC0DD057D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464" name="Text 234">
          <a:extLst>
            <a:ext uri="{FF2B5EF4-FFF2-40B4-BE49-F238E27FC236}">
              <a16:creationId xmlns:a16="http://schemas.microsoft.com/office/drawing/2014/main" id="{FFD288D3-4EEA-4394-84CB-FEED712E336E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465" name="Text 235">
          <a:extLst>
            <a:ext uri="{FF2B5EF4-FFF2-40B4-BE49-F238E27FC236}">
              <a16:creationId xmlns:a16="http://schemas.microsoft.com/office/drawing/2014/main" id="{11BA7E2F-A327-4ACC-BFC5-11645E89FF18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466" name="Text 236">
          <a:extLst>
            <a:ext uri="{FF2B5EF4-FFF2-40B4-BE49-F238E27FC236}">
              <a16:creationId xmlns:a16="http://schemas.microsoft.com/office/drawing/2014/main" id="{08EDED66-1099-4145-BE27-7F97597FDE58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467" name="Text 307">
          <a:extLst>
            <a:ext uri="{FF2B5EF4-FFF2-40B4-BE49-F238E27FC236}">
              <a16:creationId xmlns:a16="http://schemas.microsoft.com/office/drawing/2014/main" id="{D50A8C5E-AAB9-4BB3-8A16-2008F1D83963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468" name="Text 308">
          <a:extLst>
            <a:ext uri="{FF2B5EF4-FFF2-40B4-BE49-F238E27FC236}">
              <a16:creationId xmlns:a16="http://schemas.microsoft.com/office/drawing/2014/main" id="{10A549C9-4564-408A-A87E-461F838976AB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69" name="Text 309">
          <a:extLst>
            <a:ext uri="{FF2B5EF4-FFF2-40B4-BE49-F238E27FC236}">
              <a16:creationId xmlns:a16="http://schemas.microsoft.com/office/drawing/2014/main" id="{8749B030-C067-46A5-B3E1-7EC8A80C414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70" name="Text 310">
          <a:extLst>
            <a:ext uri="{FF2B5EF4-FFF2-40B4-BE49-F238E27FC236}">
              <a16:creationId xmlns:a16="http://schemas.microsoft.com/office/drawing/2014/main" id="{6A9DAD02-E9C3-4A60-BC18-DAB35FBB0C93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71" name="Text 311">
          <a:extLst>
            <a:ext uri="{FF2B5EF4-FFF2-40B4-BE49-F238E27FC236}">
              <a16:creationId xmlns:a16="http://schemas.microsoft.com/office/drawing/2014/main" id="{91B5D881-0B20-40E6-8FB3-7867D597D309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72" name="Text 312">
          <a:extLst>
            <a:ext uri="{FF2B5EF4-FFF2-40B4-BE49-F238E27FC236}">
              <a16:creationId xmlns:a16="http://schemas.microsoft.com/office/drawing/2014/main" id="{4FBE2E76-1BE3-4222-9386-CB47E3D0D230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73" name="Text 313">
          <a:extLst>
            <a:ext uri="{FF2B5EF4-FFF2-40B4-BE49-F238E27FC236}">
              <a16:creationId xmlns:a16="http://schemas.microsoft.com/office/drawing/2014/main" id="{FE5FB93E-E3C1-40DD-AF09-18EE8379941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74" name="Text 314">
          <a:extLst>
            <a:ext uri="{FF2B5EF4-FFF2-40B4-BE49-F238E27FC236}">
              <a16:creationId xmlns:a16="http://schemas.microsoft.com/office/drawing/2014/main" id="{094EDF1D-67EF-405E-84DE-CB5B0BAF7593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75" name="Text 315">
          <a:extLst>
            <a:ext uri="{FF2B5EF4-FFF2-40B4-BE49-F238E27FC236}">
              <a16:creationId xmlns:a16="http://schemas.microsoft.com/office/drawing/2014/main" id="{304EAC0C-E587-4610-B72B-533199B61150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76" name="Text 316">
          <a:extLst>
            <a:ext uri="{FF2B5EF4-FFF2-40B4-BE49-F238E27FC236}">
              <a16:creationId xmlns:a16="http://schemas.microsoft.com/office/drawing/2014/main" id="{C82C2775-762E-4A78-8389-D10263FF99E9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77" name="Text 317">
          <a:extLst>
            <a:ext uri="{FF2B5EF4-FFF2-40B4-BE49-F238E27FC236}">
              <a16:creationId xmlns:a16="http://schemas.microsoft.com/office/drawing/2014/main" id="{8E6344DD-4E2F-4A16-B879-E217A22337CF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78" name="Text 318">
          <a:extLst>
            <a:ext uri="{FF2B5EF4-FFF2-40B4-BE49-F238E27FC236}">
              <a16:creationId xmlns:a16="http://schemas.microsoft.com/office/drawing/2014/main" id="{1BB0018A-84BC-4EA0-BA0B-189EBEAF1EE9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85725</xdr:colOff>
      <xdr:row>26</xdr:row>
      <xdr:rowOff>85725</xdr:rowOff>
    </xdr:from>
    <xdr:to>
      <xdr:col>6</xdr:col>
      <xdr:colOff>190500</xdr:colOff>
      <xdr:row>27</xdr:row>
      <xdr:rowOff>85725</xdr:rowOff>
    </xdr:to>
    <xdr:sp macro="" textlink="">
      <xdr:nvSpPr>
        <xdr:cNvPr id="2479" name="Text 363">
          <a:extLst>
            <a:ext uri="{FF2B5EF4-FFF2-40B4-BE49-F238E27FC236}">
              <a16:creationId xmlns:a16="http://schemas.microsoft.com/office/drawing/2014/main" id="{0109FFB1-E185-4C69-BC20-31928FACE5FA}"/>
            </a:ext>
          </a:extLst>
        </xdr:cNvPr>
        <xdr:cNvSpPr txBox="1">
          <a:spLocks noChangeArrowheads="1"/>
        </xdr:cNvSpPr>
      </xdr:nvSpPr>
      <xdr:spPr bwMode="auto">
        <a:xfrm>
          <a:off x="4552950" y="56102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85725</xdr:colOff>
      <xdr:row>25</xdr:row>
      <xdr:rowOff>85725</xdr:rowOff>
    </xdr:from>
    <xdr:to>
      <xdr:col>6</xdr:col>
      <xdr:colOff>190500</xdr:colOff>
      <xdr:row>26</xdr:row>
      <xdr:rowOff>85725</xdr:rowOff>
    </xdr:to>
    <xdr:sp macro="" textlink="">
      <xdr:nvSpPr>
        <xdr:cNvPr id="2480" name="Text 364">
          <a:extLst>
            <a:ext uri="{FF2B5EF4-FFF2-40B4-BE49-F238E27FC236}">
              <a16:creationId xmlns:a16="http://schemas.microsoft.com/office/drawing/2014/main" id="{4B4A3A09-9363-4D50-97C6-CA0D7F45C304}"/>
            </a:ext>
          </a:extLst>
        </xdr:cNvPr>
        <xdr:cNvSpPr txBox="1">
          <a:spLocks noChangeArrowheads="1"/>
        </xdr:cNvSpPr>
      </xdr:nvSpPr>
      <xdr:spPr bwMode="auto">
        <a:xfrm>
          <a:off x="4552950" y="54102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81" name="Text 365">
          <a:extLst>
            <a:ext uri="{FF2B5EF4-FFF2-40B4-BE49-F238E27FC236}">
              <a16:creationId xmlns:a16="http://schemas.microsoft.com/office/drawing/2014/main" id="{DBB98883-D8B8-4DBA-91A9-F109A516CA9D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82" name="Text 366">
          <a:extLst>
            <a:ext uri="{FF2B5EF4-FFF2-40B4-BE49-F238E27FC236}">
              <a16:creationId xmlns:a16="http://schemas.microsoft.com/office/drawing/2014/main" id="{132AA769-7EE5-4373-B6FF-A1CB9C7BE574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83" name="Text 367">
          <a:extLst>
            <a:ext uri="{FF2B5EF4-FFF2-40B4-BE49-F238E27FC236}">
              <a16:creationId xmlns:a16="http://schemas.microsoft.com/office/drawing/2014/main" id="{619FC8B3-6F0A-4B5B-8641-9F0505458BC0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84" name="Text 368">
          <a:extLst>
            <a:ext uri="{FF2B5EF4-FFF2-40B4-BE49-F238E27FC236}">
              <a16:creationId xmlns:a16="http://schemas.microsoft.com/office/drawing/2014/main" id="{5524B22B-7905-4ABB-884F-B5BB95A9F695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85" name="Text 369">
          <a:extLst>
            <a:ext uri="{FF2B5EF4-FFF2-40B4-BE49-F238E27FC236}">
              <a16:creationId xmlns:a16="http://schemas.microsoft.com/office/drawing/2014/main" id="{4BCC7D0E-8195-4780-B2D1-C2F4CEE0077F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86" name="Text 370">
          <a:extLst>
            <a:ext uri="{FF2B5EF4-FFF2-40B4-BE49-F238E27FC236}">
              <a16:creationId xmlns:a16="http://schemas.microsoft.com/office/drawing/2014/main" id="{08E49835-BBAD-4901-B8C7-7613D63DCAF5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87" name="Text 371">
          <a:extLst>
            <a:ext uri="{FF2B5EF4-FFF2-40B4-BE49-F238E27FC236}">
              <a16:creationId xmlns:a16="http://schemas.microsoft.com/office/drawing/2014/main" id="{981A3CCD-7CC4-499A-956A-C78C9EE57569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88" name="Text 372">
          <a:extLst>
            <a:ext uri="{FF2B5EF4-FFF2-40B4-BE49-F238E27FC236}">
              <a16:creationId xmlns:a16="http://schemas.microsoft.com/office/drawing/2014/main" id="{A088DCF7-4C1B-4C31-BB35-E2B229663A50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89" name="Text 373">
          <a:extLst>
            <a:ext uri="{FF2B5EF4-FFF2-40B4-BE49-F238E27FC236}">
              <a16:creationId xmlns:a16="http://schemas.microsoft.com/office/drawing/2014/main" id="{66E542A9-AA32-4AF5-BC48-3D1B2CA54C21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90" name="Text 374">
          <a:extLst>
            <a:ext uri="{FF2B5EF4-FFF2-40B4-BE49-F238E27FC236}">
              <a16:creationId xmlns:a16="http://schemas.microsoft.com/office/drawing/2014/main" id="{B6206C7D-3FB6-4C47-BC1E-D0194B9DD506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91" name="Text 375">
          <a:extLst>
            <a:ext uri="{FF2B5EF4-FFF2-40B4-BE49-F238E27FC236}">
              <a16:creationId xmlns:a16="http://schemas.microsoft.com/office/drawing/2014/main" id="{1ECD5BA4-74FD-4938-9309-F221BB0AC504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92" name="Text 376">
          <a:extLst>
            <a:ext uri="{FF2B5EF4-FFF2-40B4-BE49-F238E27FC236}">
              <a16:creationId xmlns:a16="http://schemas.microsoft.com/office/drawing/2014/main" id="{1D791FA7-6C7E-45DB-89EF-71FC36B9FFAB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93" name="Text 377">
          <a:extLst>
            <a:ext uri="{FF2B5EF4-FFF2-40B4-BE49-F238E27FC236}">
              <a16:creationId xmlns:a16="http://schemas.microsoft.com/office/drawing/2014/main" id="{95EAF6DE-B5D7-438D-BDCB-D10013B29C8B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494" name="Text 378">
          <a:extLst>
            <a:ext uri="{FF2B5EF4-FFF2-40B4-BE49-F238E27FC236}">
              <a16:creationId xmlns:a16="http://schemas.microsoft.com/office/drawing/2014/main" id="{2C2C3A92-1F29-446F-8AF0-5D8832ED45E4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95" name="Text 379">
          <a:extLst>
            <a:ext uri="{FF2B5EF4-FFF2-40B4-BE49-F238E27FC236}">
              <a16:creationId xmlns:a16="http://schemas.microsoft.com/office/drawing/2014/main" id="{B246EF84-CCBE-4C44-84F2-B2128E0D5601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96" name="Text 380">
          <a:extLst>
            <a:ext uri="{FF2B5EF4-FFF2-40B4-BE49-F238E27FC236}">
              <a16:creationId xmlns:a16="http://schemas.microsoft.com/office/drawing/2014/main" id="{FF29C4B7-66B3-4A55-9DD6-4F6FED119891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497" name="Text 381">
          <a:extLst>
            <a:ext uri="{FF2B5EF4-FFF2-40B4-BE49-F238E27FC236}">
              <a16:creationId xmlns:a16="http://schemas.microsoft.com/office/drawing/2014/main" id="{3EB2C2CB-B3EF-43B3-9EFC-CF3C68990A59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498" name="Text 382">
          <a:extLst>
            <a:ext uri="{FF2B5EF4-FFF2-40B4-BE49-F238E27FC236}">
              <a16:creationId xmlns:a16="http://schemas.microsoft.com/office/drawing/2014/main" id="{E00405F4-FBE1-4148-9C7C-B78C91BBC45B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499" name="Text 383">
          <a:extLst>
            <a:ext uri="{FF2B5EF4-FFF2-40B4-BE49-F238E27FC236}">
              <a16:creationId xmlns:a16="http://schemas.microsoft.com/office/drawing/2014/main" id="{34CD24D7-6719-4DF6-8F5D-11DF8C942EF6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00" name="Text 384">
          <a:extLst>
            <a:ext uri="{FF2B5EF4-FFF2-40B4-BE49-F238E27FC236}">
              <a16:creationId xmlns:a16="http://schemas.microsoft.com/office/drawing/2014/main" id="{CB170B53-7BED-46C7-BDF7-CD9699040507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01" name="Text 385">
          <a:extLst>
            <a:ext uri="{FF2B5EF4-FFF2-40B4-BE49-F238E27FC236}">
              <a16:creationId xmlns:a16="http://schemas.microsoft.com/office/drawing/2014/main" id="{0420BFC4-7782-4CBD-85E5-B26DA0FF960A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02" name="Text 386">
          <a:extLst>
            <a:ext uri="{FF2B5EF4-FFF2-40B4-BE49-F238E27FC236}">
              <a16:creationId xmlns:a16="http://schemas.microsoft.com/office/drawing/2014/main" id="{2DD0678F-4B5C-4FC7-91D7-39F9F78FEE7E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03" name="Text 387">
          <a:extLst>
            <a:ext uri="{FF2B5EF4-FFF2-40B4-BE49-F238E27FC236}">
              <a16:creationId xmlns:a16="http://schemas.microsoft.com/office/drawing/2014/main" id="{9F614938-26FA-4C9C-A313-1D8ADBA5AAB5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04" name="Text 388">
          <a:extLst>
            <a:ext uri="{FF2B5EF4-FFF2-40B4-BE49-F238E27FC236}">
              <a16:creationId xmlns:a16="http://schemas.microsoft.com/office/drawing/2014/main" id="{F867CA24-A444-4B18-BC00-FF7506DA2BBB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05" name="Text 389">
          <a:extLst>
            <a:ext uri="{FF2B5EF4-FFF2-40B4-BE49-F238E27FC236}">
              <a16:creationId xmlns:a16="http://schemas.microsoft.com/office/drawing/2014/main" id="{927E9EBE-F232-4659-AA0B-48ADBEB7318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06" name="Text 390">
          <a:extLst>
            <a:ext uri="{FF2B5EF4-FFF2-40B4-BE49-F238E27FC236}">
              <a16:creationId xmlns:a16="http://schemas.microsoft.com/office/drawing/2014/main" id="{C5B27A13-6167-46C3-AD3A-5783ADBBA8F7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07" name="Text 391">
          <a:extLst>
            <a:ext uri="{FF2B5EF4-FFF2-40B4-BE49-F238E27FC236}">
              <a16:creationId xmlns:a16="http://schemas.microsoft.com/office/drawing/2014/main" id="{1F960B02-912B-4A21-A3D0-5DCAAFB37346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08" name="Text 392">
          <a:extLst>
            <a:ext uri="{FF2B5EF4-FFF2-40B4-BE49-F238E27FC236}">
              <a16:creationId xmlns:a16="http://schemas.microsoft.com/office/drawing/2014/main" id="{68151663-09B4-4FC5-AFA3-5C3151CBF8CD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09" name="Text 393">
          <a:extLst>
            <a:ext uri="{FF2B5EF4-FFF2-40B4-BE49-F238E27FC236}">
              <a16:creationId xmlns:a16="http://schemas.microsoft.com/office/drawing/2014/main" id="{92C825A2-A989-4251-A231-371304374784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10" name="Text 394">
          <a:extLst>
            <a:ext uri="{FF2B5EF4-FFF2-40B4-BE49-F238E27FC236}">
              <a16:creationId xmlns:a16="http://schemas.microsoft.com/office/drawing/2014/main" id="{DD25B57F-C0F7-4210-B0E3-E0B1DE1097A5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11" name="Text 395">
          <a:extLst>
            <a:ext uri="{FF2B5EF4-FFF2-40B4-BE49-F238E27FC236}">
              <a16:creationId xmlns:a16="http://schemas.microsoft.com/office/drawing/2014/main" id="{1A7A7D96-B217-4E09-B8B4-6346590F1E3C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12" name="Text 396">
          <a:extLst>
            <a:ext uri="{FF2B5EF4-FFF2-40B4-BE49-F238E27FC236}">
              <a16:creationId xmlns:a16="http://schemas.microsoft.com/office/drawing/2014/main" id="{AAFB79D2-2C07-41C6-AF7C-F3F4144EB668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13" name="Text 397">
          <a:extLst>
            <a:ext uri="{FF2B5EF4-FFF2-40B4-BE49-F238E27FC236}">
              <a16:creationId xmlns:a16="http://schemas.microsoft.com/office/drawing/2014/main" id="{C80CB404-6367-4C3E-9AB0-7AE54869DB3E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14" name="Text 398">
          <a:extLst>
            <a:ext uri="{FF2B5EF4-FFF2-40B4-BE49-F238E27FC236}">
              <a16:creationId xmlns:a16="http://schemas.microsoft.com/office/drawing/2014/main" id="{59A297FF-3C73-4296-B83D-F66A838C5CD4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15" name="Text 399">
          <a:extLst>
            <a:ext uri="{FF2B5EF4-FFF2-40B4-BE49-F238E27FC236}">
              <a16:creationId xmlns:a16="http://schemas.microsoft.com/office/drawing/2014/main" id="{04B8B167-485C-432D-B2F4-6E9576278904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16" name="Text 400">
          <a:extLst>
            <a:ext uri="{FF2B5EF4-FFF2-40B4-BE49-F238E27FC236}">
              <a16:creationId xmlns:a16="http://schemas.microsoft.com/office/drawing/2014/main" id="{848E525A-11CD-47EF-99D6-B674C3DEB011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517" name="Text 401">
          <a:extLst>
            <a:ext uri="{FF2B5EF4-FFF2-40B4-BE49-F238E27FC236}">
              <a16:creationId xmlns:a16="http://schemas.microsoft.com/office/drawing/2014/main" id="{E0260D93-231D-4F36-BD32-940ACF8C10D9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518" name="Text 402">
          <a:extLst>
            <a:ext uri="{FF2B5EF4-FFF2-40B4-BE49-F238E27FC236}">
              <a16:creationId xmlns:a16="http://schemas.microsoft.com/office/drawing/2014/main" id="{460467AC-BBB7-4B67-A71A-32DBFF4F59FA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19" name="Text 403">
          <a:extLst>
            <a:ext uri="{FF2B5EF4-FFF2-40B4-BE49-F238E27FC236}">
              <a16:creationId xmlns:a16="http://schemas.microsoft.com/office/drawing/2014/main" id="{370EC1C1-3869-48E5-A9F2-5B8157236A9E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20" name="Text 404">
          <a:extLst>
            <a:ext uri="{FF2B5EF4-FFF2-40B4-BE49-F238E27FC236}">
              <a16:creationId xmlns:a16="http://schemas.microsoft.com/office/drawing/2014/main" id="{53779A19-DE6E-4D12-8ECB-12BBA95AA0DD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521" name="Text 405">
          <a:extLst>
            <a:ext uri="{FF2B5EF4-FFF2-40B4-BE49-F238E27FC236}">
              <a16:creationId xmlns:a16="http://schemas.microsoft.com/office/drawing/2014/main" id="{FA92B548-5C22-44FC-AC90-B5ED50044302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522" name="Text 406">
          <a:extLst>
            <a:ext uri="{FF2B5EF4-FFF2-40B4-BE49-F238E27FC236}">
              <a16:creationId xmlns:a16="http://schemas.microsoft.com/office/drawing/2014/main" id="{B6D7BE13-7401-44D4-A8CC-BDE1ECFD2593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523" name="Text 407">
          <a:extLst>
            <a:ext uri="{FF2B5EF4-FFF2-40B4-BE49-F238E27FC236}">
              <a16:creationId xmlns:a16="http://schemas.microsoft.com/office/drawing/2014/main" id="{7CC6B394-C9AC-46E7-8479-DCD10A7CEF3A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524" name="Text 408">
          <a:extLst>
            <a:ext uri="{FF2B5EF4-FFF2-40B4-BE49-F238E27FC236}">
              <a16:creationId xmlns:a16="http://schemas.microsoft.com/office/drawing/2014/main" id="{FF1634C9-0FBB-403D-A03D-05BACED79F56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25" name="Text 409">
          <a:extLst>
            <a:ext uri="{FF2B5EF4-FFF2-40B4-BE49-F238E27FC236}">
              <a16:creationId xmlns:a16="http://schemas.microsoft.com/office/drawing/2014/main" id="{E677D5BA-C925-436D-B961-7F3A795533F7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26" name="Text 410">
          <a:extLst>
            <a:ext uri="{FF2B5EF4-FFF2-40B4-BE49-F238E27FC236}">
              <a16:creationId xmlns:a16="http://schemas.microsoft.com/office/drawing/2014/main" id="{ADDCB1A9-F22A-4830-B24A-1EB80606DDCF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527" name="Text 411">
          <a:extLst>
            <a:ext uri="{FF2B5EF4-FFF2-40B4-BE49-F238E27FC236}">
              <a16:creationId xmlns:a16="http://schemas.microsoft.com/office/drawing/2014/main" id="{36F54EF9-1014-4F21-AA7E-A8BC9D3DA5FA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528" name="Text 412">
          <a:extLst>
            <a:ext uri="{FF2B5EF4-FFF2-40B4-BE49-F238E27FC236}">
              <a16:creationId xmlns:a16="http://schemas.microsoft.com/office/drawing/2014/main" id="{CEC37158-F643-45D6-AF41-F4FF9308199F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529" name="Text 413">
          <a:extLst>
            <a:ext uri="{FF2B5EF4-FFF2-40B4-BE49-F238E27FC236}">
              <a16:creationId xmlns:a16="http://schemas.microsoft.com/office/drawing/2014/main" id="{90EA4BD5-0969-4B5C-84D1-85D38158C24C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530" name="Text 414">
          <a:extLst>
            <a:ext uri="{FF2B5EF4-FFF2-40B4-BE49-F238E27FC236}">
              <a16:creationId xmlns:a16="http://schemas.microsoft.com/office/drawing/2014/main" id="{DC703A6A-283B-4315-808F-15E4078A7FBE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531" name="Text 415">
          <a:extLst>
            <a:ext uri="{FF2B5EF4-FFF2-40B4-BE49-F238E27FC236}">
              <a16:creationId xmlns:a16="http://schemas.microsoft.com/office/drawing/2014/main" id="{A6326314-661E-4A6A-BA42-B4CB5FCB4D2A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532" name="Text 416">
          <a:extLst>
            <a:ext uri="{FF2B5EF4-FFF2-40B4-BE49-F238E27FC236}">
              <a16:creationId xmlns:a16="http://schemas.microsoft.com/office/drawing/2014/main" id="{7C505478-64E8-47D2-AC94-F6DACDD30EF4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33" name="Text 417">
          <a:extLst>
            <a:ext uri="{FF2B5EF4-FFF2-40B4-BE49-F238E27FC236}">
              <a16:creationId xmlns:a16="http://schemas.microsoft.com/office/drawing/2014/main" id="{3838B1F6-A5E8-44C4-A677-F6DD2DBF3162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34" name="Text 418">
          <a:extLst>
            <a:ext uri="{FF2B5EF4-FFF2-40B4-BE49-F238E27FC236}">
              <a16:creationId xmlns:a16="http://schemas.microsoft.com/office/drawing/2014/main" id="{4BA75B9D-411F-480A-A966-F025D4A3CBF0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35" name="Text 419">
          <a:extLst>
            <a:ext uri="{FF2B5EF4-FFF2-40B4-BE49-F238E27FC236}">
              <a16:creationId xmlns:a16="http://schemas.microsoft.com/office/drawing/2014/main" id="{4D2CB2B2-9993-474E-B51B-ADC63BB34F40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36" name="Text 420">
          <a:extLst>
            <a:ext uri="{FF2B5EF4-FFF2-40B4-BE49-F238E27FC236}">
              <a16:creationId xmlns:a16="http://schemas.microsoft.com/office/drawing/2014/main" id="{4460B12E-6BD6-4C25-B624-A8F82DB17412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537" name="Text 421">
          <a:extLst>
            <a:ext uri="{FF2B5EF4-FFF2-40B4-BE49-F238E27FC236}">
              <a16:creationId xmlns:a16="http://schemas.microsoft.com/office/drawing/2014/main" id="{8ADCE214-89AF-4BF7-B27C-20A80497A2FD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538" name="Text 422">
          <a:extLst>
            <a:ext uri="{FF2B5EF4-FFF2-40B4-BE49-F238E27FC236}">
              <a16:creationId xmlns:a16="http://schemas.microsoft.com/office/drawing/2014/main" id="{68999F9A-C182-4722-AF43-E7A5E6E5E7D6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539" name="Text 423">
          <a:extLst>
            <a:ext uri="{FF2B5EF4-FFF2-40B4-BE49-F238E27FC236}">
              <a16:creationId xmlns:a16="http://schemas.microsoft.com/office/drawing/2014/main" id="{F68CE55C-8063-4BD1-809B-B038C605B75F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540" name="Text 424">
          <a:extLst>
            <a:ext uri="{FF2B5EF4-FFF2-40B4-BE49-F238E27FC236}">
              <a16:creationId xmlns:a16="http://schemas.microsoft.com/office/drawing/2014/main" id="{5A9B576D-13F3-45D8-B3AF-087C4392D4C0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541" name="Text 425">
          <a:extLst>
            <a:ext uri="{FF2B5EF4-FFF2-40B4-BE49-F238E27FC236}">
              <a16:creationId xmlns:a16="http://schemas.microsoft.com/office/drawing/2014/main" id="{2CECEC0A-3280-44A2-AA81-2F54AC64266C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542" name="Text 426">
          <a:extLst>
            <a:ext uri="{FF2B5EF4-FFF2-40B4-BE49-F238E27FC236}">
              <a16:creationId xmlns:a16="http://schemas.microsoft.com/office/drawing/2014/main" id="{7DBC3CFC-36DA-4DCF-8A35-D493197A0164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43" name="Text 427">
          <a:extLst>
            <a:ext uri="{FF2B5EF4-FFF2-40B4-BE49-F238E27FC236}">
              <a16:creationId xmlns:a16="http://schemas.microsoft.com/office/drawing/2014/main" id="{BB7298AB-E12B-46A0-99A1-8FDEB836D438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44" name="Text 428">
          <a:extLst>
            <a:ext uri="{FF2B5EF4-FFF2-40B4-BE49-F238E27FC236}">
              <a16:creationId xmlns:a16="http://schemas.microsoft.com/office/drawing/2014/main" id="{3F587654-7C1E-4B3B-B8D6-B3556E10E5C1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45" name="Text 429">
          <a:extLst>
            <a:ext uri="{FF2B5EF4-FFF2-40B4-BE49-F238E27FC236}">
              <a16:creationId xmlns:a16="http://schemas.microsoft.com/office/drawing/2014/main" id="{16F0216D-41B7-4138-B0AC-D06080C40EF2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546" name="Text 430">
          <a:extLst>
            <a:ext uri="{FF2B5EF4-FFF2-40B4-BE49-F238E27FC236}">
              <a16:creationId xmlns:a16="http://schemas.microsoft.com/office/drawing/2014/main" id="{36F1EF05-34E1-4E89-BF25-0F1B32995FAE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547" name="Text 431">
          <a:extLst>
            <a:ext uri="{FF2B5EF4-FFF2-40B4-BE49-F238E27FC236}">
              <a16:creationId xmlns:a16="http://schemas.microsoft.com/office/drawing/2014/main" id="{D5356CF6-94A1-400F-9A5D-3EF55E50B37E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548" name="Text 432">
          <a:extLst>
            <a:ext uri="{FF2B5EF4-FFF2-40B4-BE49-F238E27FC236}">
              <a16:creationId xmlns:a16="http://schemas.microsoft.com/office/drawing/2014/main" id="{0467FAD6-A0AA-4646-8B5D-45FDFB76D496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549" name="Text 433">
          <a:extLst>
            <a:ext uri="{FF2B5EF4-FFF2-40B4-BE49-F238E27FC236}">
              <a16:creationId xmlns:a16="http://schemas.microsoft.com/office/drawing/2014/main" id="{45C95053-DD9C-4D36-AC01-D8FF35A79DCF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550" name="Text 434">
          <a:extLst>
            <a:ext uri="{FF2B5EF4-FFF2-40B4-BE49-F238E27FC236}">
              <a16:creationId xmlns:a16="http://schemas.microsoft.com/office/drawing/2014/main" id="{0BFDED5F-E4F3-4F9F-AE79-FB64056906E9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551" name="Text 435">
          <a:extLst>
            <a:ext uri="{FF2B5EF4-FFF2-40B4-BE49-F238E27FC236}">
              <a16:creationId xmlns:a16="http://schemas.microsoft.com/office/drawing/2014/main" id="{A986C1BF-5B22-458B-9536-7B3DCA03C2A2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552" name="Text 436">
          <a:extLst>
            <a:ext uri="{FF2B5EF4-FFF2-40B4-BE49-F238E27FC236}">
              <a16:creationId xmlns:a16="http://schemas.microsoft.com/office/drawing/2014/main" id="{330BE9B9-A218-4365-A6E7-1E667BB7F672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553" name="Text 437">
          <a:extLst>
            <a:ext uri="{FF2B5EF4-FFF2-40B4-BE49-F238E27FC236}">
              <a16:creationId xmlns:a16="http://schemas.microsoft.com/office/drawing/2014/main" id="{B732DD62-85BB-4107-9EF9-E618AF7FFCF6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554" name="Text 438">
          <a:extLst>
            <a:ext uri="{FF2B5EF4-FFF2-40B4-BE49-F238E27FC236}">
              <a16:creationId xmlns:a16="http://schemas.microsoft.com/office/drawing/2014/main" id="{ED1AF45E-8AEA-4D42-B921-A0B1B745D198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555" name="Text 439">
          <a:extLst>
            <a:ext uri="{FF2B5EF4-FFF2-40B4-BE49-F238E27FC236}">
              <a16:creationId xmlns:a16="http://schemas.microsoft.com/office/drawing/2014/main" id="{343197BC-6CC8-470D-B157-95E0F69BEB57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556" name="Text 440">
          <a:extLst>
            <a:ext uri="{FF2B5EF4-FFF2-40B4-BE49-F238E27FC236}">
              <a16:creationId xmlns:a16="http://schemas.microsoft.com/office/drawing/2014/main" id="{6F31AB1A-E58E-4167-A6B5-ACE19DE127C0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557" name="Text 441">
          <a:extLst>
            <a:ext uri="{FF2B5EF4-FFF2-40B4-BE49-F238E27FC236}">
              <a16:creationId xmlns:a16="http://schemas.microsoft.com/office/drawing/2014/main" id="{2FD3283E-7263-4B3E-BEC5-5B61734B00D3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558" name="Text 442">
          <a:extLst>
            <a:ext uri="{FF2B5EF4-FFF2-40B4-BE49-F238E27FC236}">
              <a16:creationId xmlns:a16="http://schemas.microsoft.com/office/drawing/2014/main" id="{E4CA46B2-9D8C-4C1F-8331-746FEBAA9668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59" name="Text 443">
          <a:extLst>
            <a:ext uri="{FF2B5EF4-FFF2-40B4-BE49-F238E27FC236}">
              <a16:creationId xmlns:a16="http://schemas.microsoft.com/office/drawing/2014/main" id="{D90337E0-4F20-418F-B2BE-CEB3F1DFA0DB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60" name="Text 444">
          <a:extLst>
            <a:ext uri="{FF2B5EF4-FFF2-40B4-BE49-F238E27FC236}">
              <a16:creationId xmlns:a16="http://schemas.microsoft.com/office/drawing/2014/main" id="{CA995749-0049-44F9-9006-04167619EFE8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61" name="Text 445">
          <a:extLst>
            <a:ext uri="{FF2B5EF4-FFF2-40B4-BE49-F238E27FC236}">
              <a16:creationId xmlns:a16="http://schemas.microsoft.com/office/drawing/2014/main" id="{3A3060A9-8DDC-41AE-A690-793C4D89E182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62" name="Text 446">
          <a:extLst>
            <a:ext uri="{FF2B5EF4-FFF2-40B4-BE49-F238E27FC236}">
              <a16:creationId xmlns:a16="http://schemas.microsoft.com/office/drawing/2014/main" id="{1158194C-24CE-426E-BC1B-AC6E485159F4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63" name="Text 447">
          <a:extLst>
            <a:ext uri="{FF2B5EF4-FFF2-40B4-BE49-F238E27FC236}">
              <a16:creationId xmlns:a16="http://schemas.microsoft.com/office/drawing/2014/main" id="{9A3A093C-B828-4E36-89D2-C1B469E07FAA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64" name="Text 448">
          <a:extLst>
            <a:ext uri="{FF2B5EF4-FFF2-40B4-BE49-F238E27FC236}">
              <a16:creationId xmlns:a16="http://schemas.microsoft.com/office/drawing/2014/main" id="{FB620925-73CA-4587-99C4-F45A4FDCF664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65" name="Text 449">
          <a:extLst>
            <a:ext uri="{FF2B5EF4-FFF2-40B4-BE49-F238E27FC236}">
              <a16:creationId xmlns:a16="http://schemas.microsoft.com/office/drawing/2014/main" id="{6DDB6B52-15D7-4558-8E5A-0AEF8415AE4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66" name="Text 450">
          <a:extLst>
            <a:ext uri="{FF2B5EF4-FFF2-40B4-BE49-F238E27FC236}">
              <a16:creationId xmlns:a16="http://schemas.microsoft.com/office/drawing/2014/main" id="{915D10B5-B978-4560-9305-8821E7DCFBF4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67" name="Text 451">
          <a:extLst>
            <a:ext uri="{FF2B5EF4-FFF2-40B4-BE49-F238E27FC236}">
              <a16:creationId xmlns:a16="http://schemas.microsoft.com/office/drawing/2014/main" id="{66A6A61F-B6C4-4DA2-A860-21442D06A9DD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68" name="Text 452">
          <a:extLst>
            <a:ext uri="{FF2B5EF4-FFF2-40B4-BE49-F238E27FC236}">
              <a16:creationId xmlns:a16="http://schemas.microsoft.com/office/drawing/2014/main" id="{15F1E77A-1488-4969-893D-2DD0AD733F32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69" name="Text 453">
          <a:extLst>
            <a:ext uri="{FF2B5EF4-FFF2-40B4-BE49-F238E27FC236}">
              <a16:creationId xmlns:a16="http://schemas.microsoft.com/office/drawing/2014/main" id="{E1734E01-5F24-48B9-B266-058A4C8402EE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70" name="Text 454">
          <a:extLst>
            <a:ext uri="{FF2B5EF4-FFF2-40B4-BE49-F238E27FC236}">
              <a16:creationId xmlns:a16="http://schemas.microsoft.com/office/drawing/2014/main" id="{83AFC308-733B-4087-B1F1-AA438B12F9FE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26</xdr:row>
      <xdr:rowOff>66675</xdr:rowOff>
    </xdr:from>
    <xdr:to>
      <xdr:col>6</xdr:col>
      <xdr:colOff>171450</xdr:colOff>
      <xdr:row>27</xdr:row>
      <xdr:rowOff>66675</xdr:rowOff>
    </xdr:to>
    <xdr:sp macro="" textlink="">
      <xdr:nvSpPr>
        <xdr:cNvPr id="2571" name="Text 455">
          <a:extLst>
            <a:ext uri="{FF2B5EF4-FFF2-40B4-BE49-F238E27FC236}">
              <a16:creationId xmlns:a16="http://schemas.microsoft.com/office/drawing/2014/main" id="{8DBB35AE-DE5C-4BD6-8088-A666697F8097}"/>
            </a:ext>
          </a:extLst>
        </xdr:cNvPr>
        <xdr:cNvSpPr txBox="1">
          <a:spLocks noChangeArrowheads="1"/>
        </xdr:cNvSpPr>
      </xdr:nvSpPr>
      <xdr:spPr bwMode="auto">
        <a:xfrm>
          <a:off x="4543425" y="559117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25</xdr:row>
      <xdr:rowOff>66675</xdr:rowOff>
    </xdr:from>
    <xdr:to>
      <xdr:col>6</xdr:col>
      <xdr:colOff>171450</xdr:colOff>
      <xdr:row>26</xdr:row>
      <xdr:rowOff>66675</xdr:rowOff>
    </xdr:to>
    <xdr:sp macro="" textlink="">
      <xdr:nvSpPr>
        <xdr:cNvPr id="2572" name="Text 456">
          <a:extLst>
            <a:ext uri="{FF2B5EF4-FFF2-40B4-BE49-F238E27FC236}">
              <a16:creationId xmlns:a16="http://schemas.microsoft.com/office/drawing/2014/main" id="{0E565CC5-F3E4-4C8D-8D84-E0372FC8AB95}"/>
            </a:ext>
          </a:extLst>
        </xdr:cNvPr>
        <xdr:cNvSpPr txBox="1">
          <a:spLocks noChangeArrowheads="1"/>
        </xdr:cNvSpPr>
      </xdr:nvSpPr>
      <xdr:spPr bwMode="auto">
        <a:xfrm>
          <a:off x="4543425" y="53911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73" name="Text 457">
          <a:extLst>
            <a:ext uri="{FF2B5EF4-FFF2-40B4-BE49-F238E27FC236}">
              <a16:creationId xmlns:a16="http://schemas.microsoft.com/office/drawing/2014/main" id="{55C26232-5FB2-4C65-9254-AB5F9DC78F96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74" name="Text 458">
          <a:extLst>
            <a:ext uri="{FF2B5EF4-FFF2-40B4-BE49-F238E27FC236}">
              <a16:creationId xmlns:a16="http://schemas.microsoft.com/office/drawing/2014/main" id="{17C83719-492D-4EB7-BDC7-0FB0A692C4D4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75" name="Text 459">
          <a:extLst>
            <a:ext uri="{FF2B5EF4-FFF2-40B4-BE49-F238E27FC236}">
              <a16:creationId xmlns:a16="http://schemas.microsoft.com/office/drawing/2014/main" id="{06BC1053-563A-48F2-A3AD-D38472688E68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76" name="Text 460">
          <a:extLst>
            <a:ext uri="{FF2B5EF4-FFF2-40B4-BE49-F238E27FC236}">
              <a16:creationId xmlns:a16="http://schemas.microsoft.com/office/drawing/2014/main" id="{1361C607-4537-4322-B94E-108EFD53815B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77" name="Text 461">
          <a:extLst>
            <a:ext uri="{FF2B5EF4-FFF2-40B4-BE49-F238E27FC236}">
              <a16:creationId xmlns:a16="http://schemas.microsoft.com/office/drawing/2014/main" id="{1FDBEB1D-8924-4E10-8644-6E488423408C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78" name="Text 462">
          <a:extLst>
            <a:ext uri="{FF2B5EF4-FFF2-40B4-BE49-F238E27FC236}">
              <a16:creationId xmlns:a16="http://schemas.microsoft.com/office/drawing/2014/main" id="{412CEA9A-8C31-48D7-9C00-04DF086FF635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79" name="Text 463">
          <a:extLst>
            <a:ext uri="{FF2B5EF4-FFF2-40B4-BE49-F238E27FC236}">
              <a16:creationId xmlns:a16="http://schemas.microsoft.com/office/drawing/2014/main" id="{D7370525-57F1-4C20-9040-490528D64C6A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80" name="Text 464">
          <a:extLst>
            <a:ext uri="{FF2B5EF4-FFF2-40B4-BE49-F238E27FC236}">
              <a16:creationId xmlns:a16="http://schemas.microsoft.com/office/drawing/2014/main" id="{20B3B457-6F05-4C49-B68D-FE91B4D3AC6E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81" name="Text 465">
          <a:extLst>
            <a:ext uri="{FF2B5EF4-FFF2-40B4-BE49-F238E27FC236}">
              <a16:creationId xmlns:a16="http://schemas.microsoft.com/office/drawing/2014/main" id="{FE1C777C-707D-4CDE-A385-6F940B0A2776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82" name="Text 466">
          <a:extLst>
            <a:ext uri="{FF2B5EF4-FFF2-40B4-BE49-F238E27FC236}">
              <a16:creationId xmlns:a16="http://schemas.microsoft.com/office/drawing/2014/main" id="{CB11980D-6806-4AB5-AE29-185FB0CD1188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83" name="Text 467">
          <a:extLst>
            <a:ext uri="{FF2B5EF4-FFF2-40B4-BE49-F238E27FC236}">
              <a16:creationId xmlns:a16="http://schemas.microsoft.com/office/drawing/2014/main" id="{CEC00437-5C40-4C21-A0CC-9F7D054F9B20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84" name="Text 468">
          <a:extLst>
            <a:ext uri="{FF2B5EF4-FFF2-40B4-BE49-F238E27FC236}">
              <a16:creationId xmlns:a16="http://schemas.microsoft.com/office/drawing/2014/main" id="{744559A7-0B1C-4B4D-AF9E-893B045BF247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85" name="Text 469">
          <a:extLst>
            <a:ext uri="{FF2B5EF4-FFF2-40B4-BE49-F238E27FC236}">
              <a16:creationId xmlns:a16="http://schemas.microsoft.com/office/drawing/2014/main" id="{CEF16E3D-F440-45FA-9AFD-200A1B026AA3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586" name="Text 470">
          <a:extLst>
            <a:ext uri="{FF2B5EF4-FFF2-40B4-BE49-F238E27FC236}">
              <a16:creationId xmlns:a16="http://schemas.microsoft.com/office/drawing/2014/main" id="{3A1E1DB5-C2E3-4F93-89DD-50C37810815C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87" name="Text 471">
          <a:extLst>
            <a:ext uri="{FF2B5EF4-FFF2-40B4-BE49-F238E27FC236}">
              <a16:creationId xmlns:a16="http://schemas.microsoft.com/office/drawing/2014/main" id="{0B40015B-8BF7-4347-8457-D65C9CC11A00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88" name="Text 472">
          <a:extLst>
            <a:ext uri="{FF2B5EF4-FFF2-40B4-BE49-F238E27FC236}">
              <a16:creationId xmlns:a16="http://schemas.microsoft.com/office/drawing/2014/main" id="{E5353EFE-5B19-4CB2-8210-C2B52EF4BAEF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89" name="Text 473">
          <a:extLst>
            <a:ext uri="{FF2B5EF4-FFF2-40B4-BE49-F238E27FC236}">
              <a16:creationId xmlns:a16="http://schemas.microsoft.com/office/drawing/2014/main" id="{F5AC68BE-7AD6-4681-9378-6BA0DE9C67BB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90" name="Text 474">
          <a:extLst>
            <a:ext uri="{FF2B5EF4-FFF2-40B4-BE49-F238E27FC236}">
              <a16:creationId xmlns:a16="http://schemas.microsoft.com/office/drawing/2014/main" id="{0090128F-71ED-4325-A865-FAECBCC94BC3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91" name="Text 475">
          <a:extLst>
            <a:ext uri="{FF2B5EF4-FFF2-40B4-BE49-F238E27FC236}">
              <a16:creationId xmlns:a16="http://schemas.microsoft.com/office/drawing/2014/main" id="{273FABAE-8AC2-4E5A-9904-6B3DE7A40190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92" name="Text 476">
          <a:extLst>
            <a:ext uri="{FF2B5EF4-FFF2-40B4-BE49-F238E27FC236}">
              <a16:creationId xmlns:a16="http://schemas.microsoft.com/office/drawing/2014/main" id="{D2AA929C-AE0F-4FF7-AFA7-5E5676BD3896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93" name="Text 477">
          <a:extLst>
            <a:ext uri="{FF2B5EF4-FFF2-40B4-BE49-F238E27FC236}">
              <a16:creationId xmlns:a16="http://schemas.microsoft.com/office/drawing/2014/main" id="{54C032D4-6A65-4121-A197-E1C49E0B80B4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94" name="Text 478">
          <a:extLst>
            <a:ext uri="{FF2B5EF4-FFF2-40B4-BE49-F238E27FC236}">
              <a16:creationId xmlns:a16="http://schemas.microsoft.com/office/drawing/2014/main" id="{8D040600-B907-4909-AD65-996AC7FD0FE5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95" name="Text 479">
          <a:extLst>
            <a:ext uri="{FF2B5EF4-FFF2-40B4-BE49-F238E27FC236}">
              <a16:creationId xmlns:a16="http://schemas.microsoft.com/office/drawing/2014/main" id="{B25E9A98-0466-4E7A-B76B-FC7A62ECC61F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96" name="Text 480">
          <a:extLst>
            <a:ext uri="{FF2B5EF4-FFF2-40B4-BE49-F238E27FC236}">
              <a16:creationId xmlns:a16="http://schemas.microsoft.com/office/drawing/2014/main" id="{E0204A85-1037-477E-9098-29BF738A1253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97" name="Text 481">
          <a:extLst>
            <a:ext uri="{FF2B5EF4-FFF2-40B4-BE49-F238E27FC236}">
              <a16:creationId xmlns:a16="http://schemas.microsoft.com/office/drawing/2014/main" id="{20E7682F-2529-42AE-9077-CC7ABB1841DE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98" name="Text 482">
          <a:extLst>
            <a:ext uri="{FF2B5EF4-FFF2-40B4-BE49-F238E27FC236}">
              <a16:creationId xmlns:a16="http://schemas.microsoft.com/office/drawing/2014/main" id="{33867525-DA8B-4946-BBC7-CF807E7925E1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599" name="Text 483">
          <a:extLst>
            <a:ext uri="{FF2B5EF4-FFF2-40B4-BE49-F238E27FC236}">
              <a16:creationId xmlns:a16="http://schemas.microsoft.com/office/drawing/2014/main" id="{8713D5ED-2FE1-43B9-B6AE-D9CD314C8FF9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00" name="Text 484">
          <a:extLst>
            <a:ext uri="{FF2B5EF4-FFF2-40B4-BE49-F238E27FC236}">
              <a16:creationId xmlns:a16="http://schemas.microsoft.com/office/drawing/2014/main" id="{CA0B744D-DCAB-4693-9C8A-1F08614B15E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01" name="Text 485">
          <a:extLst>
            <a:ext uri="{FF2B5EF4-FFF2-40B4-BE49-F238E27FC236}">
              <a16:creationId xmlns:a16="http://schemas.microsoft.com/office/drawing/2014/main" id="{EB88AA81-A6ED-46F4-A54F-559CDCE18F1D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02" name="Text 486">
          <a:extLst>
            <a:ext uri="{FF2B5EF4-FFF2-40B4-BE49-F238E27FC236}">
              <a16:creationId xmlns:a16="http://schemas.microsoft.com/office/drawing/2014/main" id="{15248099-28DA-401D-97B8-E618A70C8411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03" name="Text 487">
          <a:extLst>
            <a:ext uri="{FF2B5EF4-FFF2-40B4-BE49-F238E27FC236}">
              <a16:creationId xmlns:a16="http://schemas.microsoft.com/office/drawing/2014/main" id="{B6656BAC-5D3E-442C-B678-2274698E0CA2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04" name="Text 488">
          <a:extLst>
            <a:ext uri="{FF2B5EF4-FFF2-40B4-BE49-F238E27FC236}">
              <a16:creationId xmlns:a16="http://schemas.microsoft.com/office/drawing/2014/main" id="{9B8BD39B-274D-4338-AC9F-696E553104CF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05" name="Text 489">
          <a:extLst>
            <a:ext uri="{FF2B5EF4-FFF2-40B4-BE49-F238E27FC236}">
              <a16:creationId xmlns:a16="http://schemas.microsoft.com/office/drawing/2014/main" id="{D19D5FB5-7ACE-49E7-A942-533BC56627BB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06" name="Text 490">
          <a:extLst>
            <a:ext uri="{FF2B5EF4-FFF2-40B4-BE49-F238E27FC236}">
              <a16:creationId xmlns:a16="http://schemas.microsoft.com/office/drawing/2014/main" id="{9E36230D-BBBD-4035-91E5-8ACB784AF376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07" name="Text 491">
          <a:extLst>
            <a:ext uri="{FF2B5EF4-FFF2-40B4-BE49-F238E27FC236}">
              <a16:creationId xmlns:a16="http://schemas.microsoft.com/office/drawing/2014/main" id="{F0986704-505D-4109-B6FA-7B45FE111134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08" name="Text 492">
          <a:extLst>
            <a:ext uri="{FF2B5EF4-FFF2-40B4-BE49-F238E27FC236}">
              <a16:creationId xmlns:a16="http://schemas.microsoft.com/office/drawing/2014/main" id="{CA298D6E-EDEA-4845-9E82-AD80DF94DA2F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09" name="Text 493">
          <a:extLst>
            <a:ext uri="{FF2B5EF4-FFF2-40B4-BE49-F238E27FC236}">
              <a16:creationId xmlns:a16="http://schemas.microsoft.com/office/drawing/2014/main" id="{DDB2E0BD-624B-4D47-AC65-EF1C668286DB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10" name="Text 494">
          <a:extLst>
            <a:ext uri="{FF2B5EF4-FFF2-40B4-BE49-F238E27FC236}">
              <a16:creationId xmlns:a16="http://schemas.microsoft.com/office/drawing/2014/main" id="{62370B56-B731-4279-B9DA-0290620B2AA2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611" name="Text 495">
          <a:extLst>
            <a:ext uri="{FF2B5EF4-FFF2-40B4-BE49-F238E27FC236}">
              <a16:creationId xmlns:a16="http://schemas.microsoft.com/office/drawing/2014/main" id="{B6176FE4-CDBD-446E-9EFD-CDE13FCA4B3D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612" name="Text 496">
          <a:extLst>
            <a:ext uri="{FF2B5EF4-FFF2-40B4-BE49-F238E27FC236}">
              <a16:creationId xmlns:a16="http://schemas.microsoft.com/office/drawing/2014/main" id="{8BB389E0-7143-415E-897C-6E94E4DA78CF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613" name="Text 497">
          <a:extLst>
            <a:ext uri="{FF2B5EF4-FFF2-40B4-BE49-F238E27FC236}">
              <a16:creationId xmlns:a16="http://schemas.microsoft.com/office/drawing/2014/main" id="{9E201F58-8B8D-4369-B4EB-80AFCD73A7FB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614" name="Text 498">
          <a:extLst>
            <a:ext uri="{FF2B5EF4-FFF2-40B4-BE49-F238E27FC236}">
              <a16:creationId xmlns:a16="http://schemas.microsoft.com/office/drawing/2014/main" id="{EADBDB23-DA77-48B9-BCCC-690BC69D150B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15" name="Text 499">
          <a:extLst>
            <a:ext uri="{FF2B5EF4-FFF2-40B4-BE49-F238E27FC236}">
              <a16:creationId xmlns:a16="http://schemas.microsoft.com/office/drawing/2014/main" id="{05944D73-25B7-4093-A10E-CABA37E773FC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16" name="Text 500">
          <a:extLst>
            <a:ext uri="{FF2B5EF4-FFF2-40B4-BE49-F238E27FC236}">
              <a16:creationId xmlns:a16="http://schemas.microsoft.com/office/drawing/2014/main" id="{259E76E0-4C21-4CE1-B6CC-F9552246969F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17" name="Text 501">
          <a:extLst>
            <a:ext uri="{FF2B5EF4-FFF2-40B4-BE49-F238E27FC236}">
              <a16:creationId xmlns:a16="http://schemas.microsoft.com/office/drawing/2014/main" id="{A8003E3D-E335-438F-A424-938ABBF09B46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18" name="Text 502">
          <a:extLst>
            <a:ext uri="{FF2B5EF4-FFF2-40B4-BE49-F238E27FC236}">
              <a16:creationId xmlns:a16="http://schemas.microsoft.com/office/drawing/2014/main" id="{9EA51D11-BA86-45E8-947D-0FE6167572BC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19" name="Text 503">
          <a:extLst>
            <a:ext uri="{FF2B5EF4-FFF2-40B4-BE49-F238E27FC236}">
              <a16:creationId xmlns:a16="http://schemas.microsoft.com/office/drawing/2014/main" id="{F1F17E02-7DA0-46F8-A821-F3FB0A7AECE3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20" name="Text 504">
          <a:extLst>
            <a:ext uri="{FF2B5EF4-FFF2-40B4-BE49-F238E27FC236}">
              <a16:creationId xmlns:a16="http://schemas.microsoft.com/office/drawing/2014/main" id="{546D16A0-6FA4-4293-A328-47951078509C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621" name="Text 505">
          <a:extLst>
            <a:ext uri="{FF2B5EF4-FFF2-40B4-BE49-F238E27FC236}">
              <a16:creationId xmlns:a16="http://schemas.microsoft.com/office/drawing/2014/main" id="{98D5E481-D650-489D-B4A6-B712A1A279F2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622" name="Text 506">
          <a:extLst>
            <a:ext uri="{FF2B5EF4-FFF2-40B4-BE49-F238E27FC236}">
              <a16:creationId xmlns:a16="http://schemas.microsoft.com/office/drawing/2014/main" id="{59DF1556-E86B-45D6-BC7C-62C0E51D4B34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623" name="Text 507">
          <a:extLst>
            <a:ext uri="{FF2B5EF4-FFF2-40B4-BE49-F238E27FC236}">
              <a16:creationId xmlns:a16="http://schemas.microsoft.com/office/drawing/2014/main" id="{79BCAFD9-DE48-4FB5-860B-9A7192634189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624" name="Text 508">
          <a:extLst>
            <a:ext uri="{FF2B5EF4-FFF2-40B4-BE49-F238E27FC236}">
              <a16:creationId xmlns:a16="http://schemas.microsoft.com/office/drawing/2014/main" id="{D19CCA8B-DE31-4C65-8D95-16835B801D26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25" name="Text 509">
          <a:extLst>
            <a:ext uri="{FF2B5EF4-FFF2-40B4-BE49-F238E27FC236}">
              <a16:creationId xmlns:a16="http://schemas.microsoft.com/office/drawing/2014/main" id="{52622BF3-111E-4386-B765-43E4589CB7A3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26" name="Text 510">
          <a:extLst>
            <a:ext uri="{FF2B5EF4-FFF2-40B4-BE49-F238E27FC236}">
              <a16:creationId xmlns:a16="http://schemas.microsoft.com/office/drawing/2014/main" id="{94CD95CE-D281-4587-A4E0-10FC2CC19756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27" name="Text 511">
          <a:extLst>
            <a:ext uri="{FF2B5EF4-FFF2-40B4-BE49-F238E27FC236}">
              <a16:creationId xmlns:a16="http://schemas.microsoft.com/office/drawing/2014/main" id="{3ED46B7A-E1CA-4F61-B1D7-474711DEF8A8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28" name="Text 512">
          <a:extLst>
            <a:ext uri="{FF2B5EF4-FFF2-40B4-BE49-F238E27FC236}">
              <a16:creationId xmlns:a16="http://schemas.microsoft.com/office/drawing/2014/main" id="{FEFAFB2A-BD15-499F-B71B-33759272E9CF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629" name="Text 513">
          <a:extLst>
            <a:ext uri="{FF2B5EF4-FFF2-40B4-BE49-F238E27FC236}">
              <a16:creationId xmlns:a16="http://schemas.microsoft.com/office/drawing/2014/main" id="{8CBA6667-9C52-4CF6-8BFD-3809F6744531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630" name="Text 514">
          <a:extLst>
            <a:ext uri="{FF2B5EF4-FFF2-40B4-BE49-F238E27FC236}">
              <a16:creationId xmlns:a16="http://schemas.microsoft.com/office/drawing/2014/main" id="{6C67BFF8-2132-44BF-8072-4B9A9A6AE4E3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31" name="Text 515">
          <a:extLst>
            <a:ext uri="{FF2B5EF4-FFF2-40B4-BE49-F238E27FC236}">
              <a16:creationId xmlns:a16="http://schemas.microsoft.com/office/drawing/2014/main" id="{63AF535A-8E83-4CE8-BF78-40267A447346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32" name="Text 516">
          <a:extLst>
            <a:ext uri="{FF2B5EF4-FFF2-40B4-BE49-F238E27FC236}">
              <a16:creationId xmlns:a16="http://schemas.microsoft.com/office/drawing/2014/main" id="{A515836C-B99B-4B48-A330-05945B5A02C8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33" name="Text 517">
          <a:extLst>
            <a:ext uri="{FF2B5EF4-FFF2-40B4-BE49-F238E27FC236}">
              <a16:creationId xmlns:a16="http://schemas.microsoft.com/office/drawing/2014/main" id="{1DFB9680-B3DD-4D31-9581-6368955BBE13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34" name="Text 518">
          <a:extLst>
            <a:ext uri="{FF2B5EF4-FFF2-40B4-BE49-F238E27FC236}">
              <a16:creationId xmlns:a16="http://schemas.microsoft.com/office/drawing/2014/main" id="{AA4DB523-9D19-4FB1-8AC1-A0E32A2C46E3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35" name="Text 519">
          <a:extLst>
            <a:ext uri="{FF2B5EF4-FFF2-40B4-BE49-F238E27FC236}">
              <a16:creationId xmlns:a16="http://schemas.microsoft.com/office/drawing/2014/main" id="{DC14DAFF-7A90-4250-B2D0-43B00590A704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36" name="Text 520">
          <a:extLst>
            <a:ext uri="{FF2B5EF4-FFF2-40B4-BE49-F238E27FC236}">
              <a16:creationId xmlns:a16="http://schemas.microsoft.com/office/drawing/2014/main" id="{A1ECA2C5-3B82-42BD-BCE9-501428C01946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37" name="Text 521">
          <a:extLst>
            <a:ext uri="{FF2B5EF4-FFF2-40B4-BE49-F238E27FC236}">
              <a16:creationId xmlns:a16="http://schemas.microsoft.com/office/drawing/2014/main" id="{18A332E8-DB40-4181-85A4-633497F825B4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38" name="Text 522">
          <a:extLst>
            <a:ext uri="{FF2B5EF4-FFF2-40B4-BE49-F238E27FC236}">
              <a16:creationId xmlns:a16="http://schemas.microsoft.com/office/drawing/2014/main" id="{22E4AB85-45B5-4E42-BA5E-585444DDAEFA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39" name="Text 523">
          <a:extLst>
            <a:ext uri="{FF2B5EF4-FFF2-40B4-BE49-F238E27FC236}">
              <a16:creationId xmlns:a16="http://schemas.microsoft.com/office/drawing/2014/main" id="{0EDC9B15-099F-438B-992A-E38B9A347E4E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40" name="Text 524">
          <a:extLst>
            <a:ext uri="{FF2B5EF4-FFF2-40B4-BE49-F238E27FC236}">
              <a16:creationId xmlns:a16="http://schemas.microsoft.com/office/drawing/2014/main" id="{141379ED-D61B-41A1-A222-297FF2B1645F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41" name="Text 525">
          <a:extLst>
            <a:ext uri="{FF2B5EF4-FFF2-40B4-BE49-F238E27FC236}">
              <a16:creationId xmlns:a16="http://schemas.microsoft.com/office/drawing/2014/main" id="{D1E5B93F-303A-446E-AED9-A5AD13100681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42" name="Text 526">
          <a:extLst>
            <a:ext uri="{FF2B5EF4-FFF2-40B4-BE49-F238E27FC236}">
              <a16:creationId xmlns:a16="http://schemas.microsoft.com/office/drawing/2014/main" id="{B81EAF15-7C02-4162-AC35-D51344CCAED2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643" name="Text 527">
          <a:extLst>
            <a:ext uri="{FF2B5EF4-FFF2-40B4-BE49-F238E27FC236}">
              <a16:creationId xmlns:a16="http://schemas.microsoft.com/office/drawing/2014/main" id="{9511DBC2-8A4F-4194-AA9F-9C2C232D93F2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644" name="Text 528">
          <a:extLst>
            <a:ext uri="{FF2B5EF4-FFF2-40B4-BE49-F238E27FC236}">
              <a16:creationId xmlns:a16="http://schemas.microsoft.com/office/drawing/2014/main" id="{4F89A323-EC86-411C-9B82-C5EE69AFAD00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645" name="Text 529">
          <a:extLst>
            <a:ext uri="{FF2B5EF4-FFF2-40B4-BE49-F238E27FC236}">
              <a16:creationId xmlns:a16="http://schemas.microsoft.com/office/drawing/2014/main" id="{C6E6C111-4213-47D4-9E93-6B8436ED6BF2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646" name="Text 530">
          <a:extLst>
            <a:ext uri="{FF2B5EF4-FFF2-40B4-BE49-F238E27FC236}">
              <a16:creationId xmlns:a16="http://schemas.microsoft.com/office/drawing/2014/main" id="{DEEE6B3C-6CB0-4DE2-9B8D-D906B1F9B814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647" name="Text 531">
          <a:extLst>
            <a:ext uri="{FF2B5EF4-FFF2-40B4-BE49-F238E27FC236}">
              <a16:creationId xmlns:a16="http://schemas.microsoft.com/office/drawing/2014/main" id="{1A3BB15A-1FA9-4253-BBEA-56F248DA2D94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648" name="Text 532">
          <a:extLst>
            <a:ext uri="{FF2B5EF4-FFF2-40B4-BE49-F238E27FC236}">
              <a16:creationId xmlns:a16="http://schemas.microsoft.com/office/drawing/2014/main" id="{3CDBFEDB-7275-4F23-822F-D8B7022FA7FC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649" name="Text 533">
          <a:extLst>
            <a:ext uri="{FF2B5EF4-FFF2-40B4-BE49-F238E27FC236}">
              <a16:creationId xmlns:a16="http://schemas.microsoft.com/office/drawing/2014/main" id="{3499BC7E-FADF-4A57-B77F-3E34E15F3B79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650" name="Text 534">
          <a:extLst>
            <a:ext uri="{FF2B5EF4-FFF2-40B4-BE49-F238E27FC236}">
              <a16:creationId xmlns:a16="http://schemas.microsoft.com/office/drawing/2014/main" id="{F7D0726E-2E50-4A03-A0CF-FCF1F1BD44A7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51" name="Text 535">
          <a:extLst>
            <a:ext uri="{FF2B5EF4-FFF2-40B4-BE49-F238E27FC236}">
              <a16:creationId xmlns:a16="http://schemas.microsoft.com/office/drawing/2014/main" id="{034A379E-FD32-408D-B466-8687D93EF9EC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52" name="Text 536">
          <a:extLst>
            <a:ext uri="{FF2B5EF4-FFF2-40B4-BE49-F238E27FC236}">
              <a16:creationId xmlns:a16="http://schemas.microsoft.com/office/drawing/2014/main" id="{BF82AC4B-7373-4411-B999-61EF54344737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53" name="Text 537">
          <a:extLst>
            <a:ext uri="{FF2B5EF4-FFF2-40B4-BE49-F238E27FC236}">
              <a16:creationId xmlns:a16="http://schemas.microsoft.com/office/drawing/2014/main" id="{62338DB1-1218-44CC-9126-4A0C52FC8AA7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54" name="Text 538">
          <a:extLst>
            <a:ext uri="{FF2B5EF4-FFF2-40B4-BE49-F238E27FC236}">
              <a16:creationId xmlns:a16="http://schemas.microsoft.com/office/drawing/2014/main" id="{19F883CF-039A-4D12-B0CF-A38674BF42F4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55" name="Text 539">
          <a:extLst>
            <a:ext uri="{FF2B5EF4-FFF2-40B4-BE49-F238E27FC236}">
              <a16:creationId xmlns:a16="http://schemas.microsoft.com/office/drawing/2014/main" id="{DC32B3AA-9E7C-4307-A32F-57B3E9F1A7D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56" name="Text 540">
          <a:extLst>
            <a:ext uri="{FF2B5EF4-FFF2-40B4-BE49-F238E27FC236}">
              <a16:creationId xmlns:a16="http://schemas.microsoft.com/office/drawing/2014/main" id="{5B09231D-821A-4EE5-8F9C-4F74E76E349D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57" name="Text 541">
          <a:extLst>
            <a:ext uri="{FF2B5EF4-FFF2-40B4-BE49-F238E27FC236}">
              <a16:creationId xmlns:a16="http://schemas.microsoft.com/office/drawing/2014/main" id="{C4DC6EF5-84FD-4729-8A57-2D181FF3EE48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58" name="Text 542">
          <a:extLst>
            <a:ext uri="{FF2B5EF4-FFF2-40B4-BE49-F238E27FC236}">
              <a16:creationId xmlns:a16="http://schemas.microsoft.com/office/drawing/2014/main" id="{9DDA548F-CEA1-4DB7-B6B4-F7E9B4F33A6A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659" name="Text 543">
          <a:extLst>
            <a:ext uri="{FF2B5EF4-FFF2-40B4-BE49-F238E27FC236}">
              <a16:creationId xmlns:a16="http://schemas.microsoft.com/office/drawing/2014/main" id="{18BB3CAD-3039-4187-8B65-A2610F0E2510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660" name="Text 544">
          <a:extLst>
            <a:ext uri="{FF2B5EF4-FFF2-40B4-BE49-F238E27FC236}">
              <a16:creationId xmlns:a16="http://schemas.microsoft.com/office/drawing/2014/main" id="{50AF0FF8-F638-464C-AB7E-4D4D9493C4DE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661" name="Text 545">
          <a:extLst>
            <a:ext uri="{FF2B5EF4-FFF2-40B4-BE49-F238E27FC236}">
              <a16:creationId xmlns:a16="http://schemas.microsoft.com/office/drawing/2014/main" id="{647815E8-A98B-4291-8BD7-DFFFF8AB8473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662" name="Text 546">
          <a:extLst>
            <a:ext uri="{FF2B5EF4-FFF2-40B4-BE49-F238E27FC236}">
              <a16:creationId xmlns:a16="http://schemas.microsoft.com/office/drawing/2014/main" id="{C9FC96FC-76FC-421E-B3C1-59355688D668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26</xdr:row>
      <xdr:rowOff>66675</xdr:rowOff>
    </xdr:from>
    <xdr:to>
      <xdr:col>6</xdr:col>
      <xdr:colOff>171450</xdr:colOff>
      <xdr:row>27</xdr:row>
      <xdr:rowOff>66675</xdr:rowOff>
    </xdr:to>
    <xdr:sp macro="" textlink="">
      <xdr:nvSpPr>
        <xdr:cNvPr id="2663" name="Text 547">
          <a:extLst>
            <a:ext uri="{FF2B5EF4-FFF2-40B4-BE49-F238E27FC236}">
              <a16:creationId xmlns:a16="http://schemas.microsoft.com/office/drawing/2014/main" id="{F1EA1C15-90B3-403E-96B4-4B20AEBA4CDF}"/>
            </a:ext>
          </a:extLst>
        </xdr:cNvPr>
        <xdr:cNvSpPr txBox="1">
          <a:spLocks noChangeArrowheads="1"/>
        </xdr:cNvSpPr>
      </xdr:nvSpPr>
      <xdr:spPr bwMode="auto">
        <a:xfrm>
          <a:off x="4543425" y="559117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25</xdr:row>
      <xdr:rowOff>66675</xdr:rowOff>
    </xdr:from>
    <xdr:to>
      <xdr:col>6</xdr:col>
      <xdr:colOff>171450</xdr:colOff>
      <xdr:row>26</xdr:row>
      <xdr:rowOff>66675</xdr:rowOff>
    </xdr:to>
    <xdr:sp macro="" textlink="">
      <xdr:nvSpPr>
        <xdr:cNvPr id="2664" name="Text 548">
          <a:extLst>
            <a:ext uri="{FF2B5EF4-FFF2-40B4-BE49-F238E27FC236}">
              <a16:creationId xmlns:a16="http://schemas.microsoft.com/office/drawing/2014/main" id="{08BCFCDA-240F-4204-B860-FB1D15F22AD7}"/>
            </a:ext>
          </a:extLst>
        </xdr:cNvPr>
        <xdr:cNvSpPr txBox="1">
          <a:spLocks noChangeArrowheads="1"/>
        </xdr:cNvSpPr>
      </xdr:nvSpPr>
      <xdr:spPr bwMode="auto">
        <a:xfrm>
          <a:off x="4543425" y="53911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65" name="Text 549">
          <a:extLst>
            <a:ext uri="{FF2B5EF4-FFF2-40B4-BE49-F238E27FC236}">
              <a16:creationId xmlns:a16="http://schemas.microsoft.com/office/drawing/2014/main" id="{FB86CA7D-6B0B-4C2E-83AD-8E56F26CE660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66" name="Text 550">
          <a:extLst>
            <a:ext uri="{FF2B5EF4-FFF2-40B4-BE49-F238E27FC236}">
              <a16:creationId xmlns:a16="http://schemas.microsoft.com/office/drawing/2014/main" id="{40168BED-8CA5-47B1-9F25-468A60BB1CBF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67" name="Text 551">
          <a:extLst>
            <a:ext uri="{FF2B5EF4-FFF2-40B4-BE49-F238E27FC236}">
              <a16:creationId xmlns:a16="http://schemas.microsoft.com/office/drawing/2014/main" id="{1B0389AC-BEF2-4B52-A8CE-5C627714CECF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68" name="Text 552">
          <a:extLst>
            <a:ext uri="{FF2B5EF4-FFF2-40B4-BE49-F238E27FC236}">
              <a16:creationId xmlns:a16="http://schemas.microsoft.com/office/drawing/2014/main" id="{BCB61ED5-0178-4156-8831-50DCAA6E180C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69" name="Text 553">
          <a:extLst>
            <a:ext uri="{FF2B5EF4-FFF2-40B4-BE49-F238E27FC236}">
              <a16:creationId xmlns:a16="http://schemas.microsoft.com/office/drawing/2014/main" id="{E7A9D122-76A3-48C5-8D2B-43629102391C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70" name="Text 554">
          <a:extLst>
            <a:ext uri="{FF2B5EF4-FFF2-40B4-BE49-F238E27FC236}">
              <a16:creationId xmlns:a16="http://schemas.microsoft.com/office/drawing/2014/main" id="{01D5A795-E15D-453E-940D-2FD75423E55D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71" name="Text 555">
          <a:extLst>
            <a:ext uri="{FF2B5EF4-FFF2-40B4-BE49-F238E27FC236}">
              <a16:creationId xmlns:a16="http://schemas.microsoft.com/office/drawing/2014/main" id="{CC6B9BB8-1603-4253-A062-3E4807405C7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72" name="Text 556">
          <a:extLst>
            <a:ext uri="{FF2B5EF4-FFF2-40B4-BE49-F238E27FC236}">
              <a16:creationId xmlns:a16="http://schemas.microsoft.com/office/drawing/2014/main" id="{9B4362FF-ACDC-406E-9F10-018F70F381EF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73" name="Text 557">
          <a:extLst>
            <a:ext uri="{FF2B5EF4-FFF2-40B4-BE49-F238E27FC236}">
              <a16:creationId xmlns:a16="http://schemas.microsoft.com/office/drawing/2014/main" id="{F09060A7-5138-4C35-8D63-305DBD70AB00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74" name="Text 558">
          <a:extLst>
            <a:ext uri="{FF2B5EF4-FFF2-40B4-BE49-F238E27FC236}">
              <a16:creationId xmlns:a16="http://schemas.microsoft.com/office/drawing/2014/main" id="{CB2ED5B1-80BE-48F9-A808-BA582DD240C6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675" name="Text 559">
          <a:extLst>
            <a:ext uri="{FF2B5EF4-FFF2-40B4-BE49-F238E27FC236}">
              <a16:creationId xmlns:a16="http://schemas.microsoft.com/office/drawing/2014/main" id="{C68861DD-D3FC-4967-A549-D5C71C13D1FB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676" name="Text 560">
          <a:extLst>
            <a:ext uri="{FF2B5EF4-FFF2-40B4-BE49-F238E27FC236}">
              <a16:creationId xmlns:a16="http://schemas.microsoft.com/office/drawing/2014/main" id="{7E134900-854B-4A9D-8371-82A2248065B0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677" name="Text 561">
          <a:extLst>
            <a:ext uri="{FF2B5EF4-FFF2-40B4-BE49-F238E27FC236}">
              <a16:creationId xmlns:a16="http://schemas.microsoft.com/office/drawing/2014/main" id="{4B58469F-6B57-45D9-95FC-EBEF3B65FF01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678" name="Text 562">
          <a:extLst>
            <a:ext uri="{FF2B5EF4-FFF2-40B4-BE49-F238E27FC236}">
              <a16:creationId xmlns:a16="http://schemas.microsoft.com/office/drawing/2014/main" id="{7C2410FA-053D-414F-B799-28DB915A8F7B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79" name="Text 563">
          <a:extLst>
            <a:ext uri="{FF2B5EF4-FFF2-40B4-BE49-F238E27FC236}">
              <a16:creationId xmlns:a16="http://schemas.microsoft.com/office/drawing/2014/main" id="{B3EB3EEF-1937-4F45-A19D-4791D5B6F6D6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80" name="Text 564">
          <a:extLst>
            <a:ext uri="{FF2B5EF4-FFF2-40B4-BE49-F238E27FC236}">
              <a16:creationId xmlns:a16="http://schemas.microsoft.com/office/drawing/2014/main" id="{F377F089-A9B6-41EB-8DAA-744AB32DFFE0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1" name="Text 565">
          <a:extLst>
            <a:ext uri="{FF2B5EF4-FFF2-40B4-BE49-F238E27FC236}">
              <a16:creationId xmlns:a16="http://schemas.microsoft.com/office/drawing/2014/main" id="{BA9003B6-DBC0-42F4-A070-30F2618840F7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2" name="Text 566">
          <a:extLst>
            <a:ext uri="{FF2B5EF4-FFF2-40B4-BE49-F238E27FC236}">
              <a16:creationId xmlns:a16="http://schemas.microsoft.com/office/drawing/2014/main" id="{85F70CA8-E1FF-4748-ADED-773BA343A21C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83" name="Text 567">
          <a:extLst>
            <a:ext uri="{FF2B5EF4-FFF2-40B4-BE49-F238E27FC236}">
              <a16:creationId xmlns:a16="http://schemas.microsoft.com/office/drawing/2014/main" id="{8EF5EBB1-1970-48E1-935F-F6B8AB2C55EC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684" name="Text 568">
          <a:extLst>
            <a:ext uri="{FF2B5EF4-FFF2-40B4-BE49-F238E27FC236}">
              <a16:creationId xmlns:a16="http://schemas.microsoft.com/office/drawing/2014/main" id="{96AA5304-7ABF-443B-A866-5C0D7B49D545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685" name="Text 569">
          <a:extLst>
            <a:ext uri="{FF2B5EF4-FFF2-40B4-BE49-F238E27FC236}">
              <a16:creationId xmlns:a16="http://schemas.microsoft.com/office/drawing/2014/main" id="{60264F0A-62D2-42C6-8B8B-06B89CD8E122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686" name="Text 570">
          <a:extLst>
            <a:ext uri="{FF2B5EF4-FFF2-40B4-BE49-F238E27FC236}">
              <a16:creationId xmlns:a16="http://schemas.microsoft.com/office/drawing/2014/main" id="{0910FEE8-944B-421A-B64E-94F1705F0B7C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687" name="Text 571">
          <a:extLst>
            <a:ext uri="{FF2B5EF4-FFF2-40B4-BE49-F238E27FC236}">
              <a16:creationId xmlns:a16="http://schemas.microsoft.com/office/drawing/2014/main" id="{623CE5FA-786E-4B9E-8A62-1B8B4A305D26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688" name="Text 572">
          <a:extLst>
            <a:ext uri="{FF2B5EF4-FFF2-40B4-BE49-F238E27FC236}">
              <a16:creationId xmlns:a16="http://schemas.microsoft.com/office/drawing/2014/main" id="{D270C637-C8E3-4A44-90F5-6BD2E0BA9C41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89" name="Text 573">
          <a:extLst>
            <a:ext uri="{FF2B5EF4-FFF2-40B4-BE49-F238E27FC236}">
              <a16:creationId xmlns:a16="http://schemas.microsoft.com/office/drawing/2014/main" id="{26262A71-3964-48F4-BF56-659918C79466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90" name="Text 574">
          <a:extLst>
            <a:ext uri="{FF2B5EF4-FFF2-40B4-BE49-F238E27FC236}">
              <a16:creationId xmlns:a16="http://schemas.microsoft.com/office/drawing/2014/main" id="{2A04CDCC-3581-4E44-9B20-8F1D1EB7AC6E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91" name="Text 575">
          <a:extLst>
            <a:ext uri="{FF2B5EF4-FFF2-40B4-BE49-F238E27FC236}">
              <a16:creationId xmlns:a16="http://schemas.microsoft.com/office/drawing/2014/main" id="{E9CA81DE-4E07-493D-BB93-0D045CADC181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692" name="Text 576">
          <a:extLst>
            <a:ext uri="{FF2B5EF4-FFF2-40B4-BE49-F238E27FC236}">
              <a16:creationId xmlns:a16="http://schemas.microsoft.com/office/drawing/2014/main" id="{FF73845F-39B7-473C-A62C-DEBC40C8A061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693" name="Text 577">
          <a:extLst>
            <a:ext uri="{FF2B5EF4-FFF2-40B4-BE49-F238E27FC236}">
              <a16:creationId xmlns:a16="http://schemas.microsoft.com/office/drawing/2014/main" id="{53E85305-80CF-4559-81B3-C5A8B4F571C6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19</xdr:row>
      <xdr:rowOff>57150</xdr:rowOff>
    </xdr:from>
    <xdr:to>
      <xdr:col>6</xdr:col>
      <xdr:colOff>152400</xdr:colOff>
      <xdr:row>20</xdr:row>
      <xdr:rowOff>47625</xdr:rowOff>
    </xdr:to>
    <xdr:sp macro="" textlink="">
      <xdr:nvSpPr>
        <xdr:cNvPr id="2694" name="Text 578">
          <a:extLst>
            <a:ext uri="{FF2B5EF4-FFF2-40B4-BE49-F238E27FC236}">
              <a16:creationId xmlns:a16="http://schemas.microsoft.com/office/drawing/2014/main" id="{85674DF0-BDCA-4B4B-B3AD-E3667082AD70}"/>
            </a:ext>
          </a:extLst>
        </xdr:cNvPr>
        <xdr:cNvSpPr txBox="1">
          <a:spLocks noChangeArrowheads="1"/>
        </xdr:cNvSpPr>
      </xdr:nvSpPr>
      <xdr:spPr bwMode="auto">
        <a:xfrm>
          <a:off x="4524375" y="418147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95" name="Text 579">
          <a:extLst>
            <a:ext uri="{FF2B5EF4-FFF2-40B4-BE49-F238E27FC236}">
              <a16:creationId xmlns:a16="http://schemas.microsoft.com/office/drawing/2014/main" id="{6E8E9E72-1976-4CF1-8752-172617E1BAC1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96" name="Text 580">
          <a:extLst>
            <a:ext uri="{FF2B5EF4-FFF2-40B4-BE49-F238E27FC236}">
              <a16:creationId xmlns:a16="http://schemas.microsoft.com/office/drawing/2014/main" id="{AFD43430-6591-4991-9781-9C18F58FAF50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97" name="Text 581">
          <a:extLst>
            <a:ext uri="{FF2B5EF4-FFF2-40B4-BE49-F238E27FC236}">
              <a16:creationId xmlns:a16="http://schemas.microsoft.com/office/drawing/2014/main" id="{77D2E793-D21A-43CE-A5DB-A8DF85BAFDD9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20</xdr:row>
      <xdr:rowOff>57150</xdr:rowOff>
    </xdr:from>
    <xdr:to>
      <xdr:col>6</xdr:col>
      <xdr:colOff>152400</xdr:colOff>
      <xdr:row>21</xdr:row>
      <xdr:rowOff>47625</xdr:rowOff>
    </xdr:to>
    <xdr:sp macro="" textlink="">
      <xdr:nvSpPr>
        <xdr:cNvPr id="2698" name="Text 582">
          <a:extLst>
            <a:ext uri="{FF2B5EF4-FFF2-40B4-BE49-F238E27FC236}">
              <a16:creationId xmlns:a16="http://schemas.microsoft.com/office/drawing/2014/main" id="{5E31FE27-50F7-4196-82B2-509C176DBC1A}"/>
            </a:ext>
          </a:extLst>
        </xdr:cNvPr>
        <xdr:cNvSpPr txBox="1">
          <a:spLocks noChangeArrowheads="1"/>
        </xdr:cNvSpPr>
      </xdr:nvSpPr>
      <xdr:spPr bwMode="auto">
        <a:xfrm>
          <a:off x="4524375" y="43815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9" name="Text 583">
          <a:extLst>
            <a:ext uri="{FF2B5EF4-FFF2-40B4-BE49-F238E27FC236}">
              <a16:creationId xmlns:a16="http://schemas.microsoft.com/office/drawing/2014/main" id="{5316AC7B-F47C-424A-8CC7-7CD6B8B2F1CA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700" name="Text 584">
          <a:extLst>
            <a:ext uri="{FF2B5EF4-FFF2-40B4-BE49-F238E27FC236}">
              <a16:creationId xmlns:a16="http://schemas.microsoft.com/office/drawing/2014/main" id="{363954BF-B217-4FCF-8BCA-EC0D9170EDC0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701" name="Text 585">
          <a:extLst>
            <a:ext uri="{FF2B5EF4-FFF2-40B4-BE49-F238E27FC236}">
              <a16:creationId xmlns:a16="http://schemas.microsoft.com/office/drawing/2014/main" id="{0110C765-D47C-4843-B8D1-B3311347F83B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702" name="Text 586">
          <a:extLst>
            <a:ext uri="{FF2B5EF4-FFF2-40B4-BE49-F238E27FC236}">
              <a16:creationId xmlns:a16="http://schemas.microsoft.com/office/drawing/2014/main" id="{E9B469DF-DEE2-431F-B2DB-B18E385E6B50}"/>
            </a:ext>
          </a:extLst>
        </xdr:cNvPr>
        <xdr:cNvSpPr txBox="1">
          <a:spLocks noChangeArrowheads="1"/>
        </xdr:cNvSpPr>
      </xdr:nvSpPr>
      <xdr:spPr bwMode="auto">
        <a:xfrm>
          <a:off x="4524375" y="49720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703" name="Text 587">
          <a:extLst>
            <a:ext uri="{FF2B5EF4-FFF2-40B4-BE49-F238E27FC236}">
              <a16:creationId xmlns:a16="http://schemas.microsoft.com/office/drawing/2014/main" id="{95EBA9A3-6DD2-4D2B-A114-CA29C14129FC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704" name="Text 588">
          <a:extLst>
            <a:ext uri="{FF2B5EF4-FFF2-40B4-BE49-F238E27FC236}">
              <a16:creationId xmlns:a16="http://schemas.microsoft.com/office/drawing/2014/main" id="{DCDCF288-6AB5-4A67-A399-1D67E7368906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705" name="Text 589">
          <a:extLst>
            <a:ext uri="{FF2B5EF4-FFF2-40B4-BE49-F238E27FC236}">
              <a16:creationId xmlns:a16="http://schemas.microsoft.com/office/drawing/2014/main" id="{6F40ABD5-38A6-4788-85A7-E5FD1FC13AE7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24</xdr:row>
      <xdr:rowOff>57150</xdr:rowOff>
    </xdr:from>
    <xdr:to>
      <xdr:col>6</xdr:col>
      <xdr:colOff>152400</xdr:colOff>
      <xdr:row>25</xdr:row>
      <xdr:rowOff>47625</xdr:rowOff>
    </xdr:to>
    <xdr:sp macro="" textlink="">
      <xdr:nvSpPr>
        <xdr:cNvPr id="2706" name="Text 590">
          <a:extLst>
            <a:ext uri="{FF2B5EF4-FFF2-40B4-BE49-F238E27FC236}">
              <a16:creationId xmlns:a16="http://schemas.microsoft.com/office/drawing/2014/main" id="{AC3F2CBD-55AE-4B4E-A42B-BF3FB123A616}"/>
            </a:ext>
          </a:extLst>
        </xdr:cNvPr>
        <xdr:cNvSpPr txBox="1">
          <a:spLocks noChangeArrowheads="1"/>
        </xdr:cNvSpPr>
      </xdr:nvSpPr>
      <xdr:spPr bwMode="auto">
        <a:xfrm>
          <a:off x="4524375" y="51816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707" name="Text 591">
          <a:extLst>
            <a:ext uri="{FF2B5EF4-FFF2-40B4-BE49-F238E27FC236}">
              <a16:creationId xmlns:a16="http://schemas.microsoft.com/office/drawing/2014/main" id="{D937291D-55B2-4CFC-B4A1-F7F0890698F8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708" name="Text 592">
          <a:extLst>
            <a:ext uri="{FF2B5EF4-FFF2-40B4-BE49-F238E27FC236}">
              <a16:creationId xmlns:a16="http://schemas.microsoft.com/office/drawing/2014/main" id="{26265F41-7F0D-415F-8B69-1FB9E7F3D183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709" name="Text 593">
          <a:extLst>
            <a:ext uri="{FF2B5EF4-FFF2-40B4-BE49-F238E27FC236}">
              <a16:creationId xmlns:a16="http://schemas.microsoft.com/office/drawing/2014/main" id="{E362E74C-5125-490F-99A8-D64B61BD3EA9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152400</xdr:colOff>
      <xdr:row>26</xdr:row>
      <xdr:rowOff>47625</xdr:rowOff>
    </xdr:to>
    <xdr:sp macro="" textlink="">
      <xdr:nvSpPr>
        <xdr:cNvPr id="2710" name="Text 594">
          <a:extLst>
            <a:ext uri="{FF2B5EF4-FFF2-40B4-BE49-F238E27FC236}">
              <a16:creationId xmlns:a16="http://schemas.microsoft.com/office/drawing/2014/main" id="{D02F1700-472B-4A52-8F19-BAD46F70FE41}"/>
            </a:ext>
          </a:extLst>
        </xdr:cNvPr>
        <xdr:cNvSpPr txBox="1">
          <a:spLocks noChangeArrowheads="1"/>
        </xdr:cNvSpPr>
      </xdr:nvSpPr>
      <xdr:spPr bwMode="auto">
        <a:xfrm>
          <a:off x="4524375" y="53816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711" name="Text 595">
          <a:extLst>
            <a:ext uri="{FF2B5EF4-FFF2-40B4-BE49-F238E27FC236}">
              <a16:creationId xmlns:a16="http://schemas.microsoft.com/office/drawing/2014/main" id="{1F1A5AC1-481F-42E6-9A8D-EED87D0608E6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712" name="Text 596">
          <a:extLst>
            <a:ext uri="{FF2B5EF4-FFF2-40B4-BE49-F238E27FC236}">
              <a16:creationId xmlns:a16="http://schemas.microsoft.com/office/drawing/2014/main" id="{053602DD-6D9A-4BA2-A3A3-BF09ED0A7F67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713" name="Text 597">
          <a:extLst>
            <a:ext uri="{FF2B5EF4-FFF2-40B4-BE49-F238E27FC236}">
              <a16:creationId xmlns:a16="http://schemas.microsoft.com/office/drawing/2014/main" id="{EE0D75BF-028D-4BF2-ABB3-341D028B5523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152400</xdr:colOff>
      <xdr:row>27</xdr:row>
      <xdr:rowOff>47625</xdr:rowOff>
    </xdr:to>
    <xdr:sp macro="" textlink="">
      <xdr:nvSpPr>
        <xdr:cNvPr id="2714" name="Text 598">
          <a:extLst>
            <a:ext uri="{FF2B5EF4-FFF2-40B4-BE49-F238E27FC236}">
              <a16:creationId xmlns:a16="http://schemas.microsoft.com/office/drawing/2014/main" id="{37589353-5C19-4291-9B39-7FA8F5EE6136}"/>
            </a:ext>
          </a:extLst>
        </xdr:cNvPr>
        <xdr:cNvSpPr txBox="1">
          <a:spLocks noChangeArrowheads="1"/>
        </xdr:cNvSpPr>
      </xdr:nvSpPr>
      <xdr:spPr bwMode="auto">
        <a:xfrm>
          <a:off x="4524375" y="55816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715" name="Text 599">
          <a:extLst>
            <a:ext uri="{FF2B5EF4-FFF2-40B4-BE49-F238E27FC236}">
              <a16:creationId xmlns:a16="http://schemas.microsoft.com/office/drawing/2014/main" id="{6C7ACFC4-2967-457D-9AF1-D0BA034E8DB2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716" name="Text 600">
          <a:extLst>
            <a:ext uri="{FF2B5EF4-FFF2-40B4-BE49-F238E27FC236}">
              <a16:creationId xmlns:a16="http://schemas.microsoft.com/office/drawing/2014/main" id="{230F7035-463D-4BF7-BA2C-37AB24D7A8BB}"/>
            </a:ext>
          </a:extLst>
        </xdr:cNvPr>
        <xdr:cNvSpPr txBox="1">
          <a:spLocks noChangeArrowheads="1"/>
        </xdr:cNvSpPr>
      </xdr:nvSpPr>
      <xdr:spPr bwMode="auto">
        <a:xfrm>
          <a:off x="4524375" y="3400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17" name="Text 601">
          <a:extLst>
            <a:ext uri="{FF2B5EF4-FFF2-40B4-BE49-F238E27FC236}">
              <a16:creationId xmlns:a16="http://schemas.microsoft.com/office/drawing/2014/main" id="{BB4D0EBD-7027-4BDF-A70E-3C749EE5154E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18" name="Text 602">
          <a:extLst>
            <a:ext uri="{FF2B5EF4-FFF2-40B4-BE49-F238E27FC236}">
              <a16:creationId xmlns:a16="http://schemas.microsoft.com/office/drawing/2014/main" id="{294BE165-5D53-4E5F-A589-54C840949F7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19" name="Text 603">
          <a:extLst>
            <a:ext uri="{FF2B5EF4-FFF2-40B4-BE49-F238E27FC236}">
              <a16:creationId xmlns:a16="http://schemas.microsoft.com/office/drawing/2014/main" id="{CEF849A2-A227-4F9F-8B7F-D225AC9276D3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20" name="Text 604">
          <a:extLst>
            <a:ext uri="{FF2B5EF4-FFF2-40B4-BE49-F238E27FC236}">
              <a16:creationId xmlns:a16="http://schemas.microsoft.com/office/drawing/2014/main" id="{6DCB043E-0428-4581-ACF9-863008275002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21" name="Text 605">
          <a:extLst>
            <a:ext uri="{FF2B5EF4-FFF2-40B4-BE49-F238E27FC236}">
              <a16:creationId xmlns:a16="http://schemas.microsoft.com/office/drawing/2014/main" id="{51AA6F24-5F54-405C-9572-DF6B659BA359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22" name="Text 606">
          <a:extLst>
            <a:ext uri="{FF2B5EF4-FFF2-40B4-BE49-F238E27FC236}">
              <a16:creationId xmlns:a16="http://schemas.microsoft.com/office/drawing/2014/main" id="{3B58F8E5-F5FE-422F-9B12-387079EDE666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723" name="Text 607">
          <a:extLst>
            <a:ext uri="{FF2B5EF4-FFF2-40B4-BE49-F238E27FC236}">
              <a16:creationId xmlns:a16="http://schemas.microsoft.com/office/drawing/2014/main" id="{E0AA152B-3851-41BE-AFED-47FBAE2AA4CE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724" name="Text 608">
          <a:extLst>
            <a:ext uri="{FF2B5EF4-FFF2-40B4-BE49-F238E27FC236}">
              <a16:creationId xmlns:a16="http://schemas.microsoft.com/office/drawing/2014/main" id="{723BD6DD-DE32-4B0B-99B5-3F7404CB974A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725" name="Text 609">
          <a:extLst>
            <a:ext uri="{FF2B5EF4-FFF2-40B4-BE49-F238E27FC236}">
              <a16:creationId xmlns:a16="http://schemas.microsoft.com/office/drawing/2014/main" id="{A6EC45E6-0FD1-40AE-BD99-CB0D8C1ED35B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18</xdr:row>
      <xdr:rowOff>47625</xdr:rowOff>
    </xdr:from>
    <xdr:to>
      <xdr:col>6</xdr:col>
      <xdr:colOff>152400</xdr:colOff>
      <xdr:row>19</xdr:row>
      <xdr:rowOff>47625</xdr:rowOff>
    </xdr:to>
    <xdr:sp macro="" textlink="">
      <xdr:nvSpPr>
        <xdr:cNvPr id="2726" name="Text 610">
          <a:extLst>
            <a:ext uri="{FF2B5EF4-FFF2-40B4-BE49-F238E27FC236}">
              <a16:creationId xmlns:a16="http://schemas.microsoft.com/office/drawing/2014/main" id="{22C34FC3-643D-441C-AB5A-16F6592A189D}"/>
            </a:ext>
          </a:extLst>
        </xdr:cNvPr>
        <xdr:cNvSpPr txBox="1">
          <a:spLocks noChangeArrowheads="1"/>
        </xdr:cNvSpPr>
      </xdr:nvSpPr>
      <xdr:spPr bwMode="auto">
        <a:xfrm>
          <a:off x="4524375" y="397192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26</xdr:row>
      <xdr:rowOff>66675</xdr:rowOff>
    </xdr:from>
    <xdr:to>
      <xdr:col>6</xdr:col>
      <xdr:colOff>171450</xdr:colOff>
      <xdr:row>27</xdr:row>
      <xdr:rowOff>66675</xdr:rowOff>
    </xdr:to>
    <xdr:sp macro="" textlink="">
      <xdr:nvSpPr>
        <xdr:cNvPr id="2727" name="Text 611">
          <a:extLst>
            <a:ext uri="{FF2B5EF4-FFF2-40B4-BE49-F238E27FC236}">
              <a16:creationId xmlns:a16="http://schemas.microsoft.com/office/drawing/2014/main" id="{A8DAA133-3D1D-489B-9C6A-8936770A831E}"/>
            </a:ext>
          </a:extLst>
        </xdr:cNvPr>
        <xdr:cNvSpPr txBox="1">
          <a:spLocks noChangeArrowheads="1"/>
        </xdr:cNvSpPr>
      </xdr:nvSpPr>
      <xdr:spPr bwMode="auto">
        <a:xfrm>
          <a:off x="4543425" y="5591175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76200</xdr:colOff>
      <xdr:row>25</xdr:row>
      <xdr:rowOff>66675</xdr:rowOff>
    </xdr:from>
    <xdr:to>
      <xdr:col>6</xdr:col>
      <xdr:colOff>171450</xdr:colOff>
      <xdr:row>26</xdr:row>
      <xdr:rowOff>66675</xdr:rowOff>
    </xdr:to>
    <xdr:sp macro="" textlink="">
      <xdr:nvSpPr>
        <xdr:cNvPr id="2728" name="Text 612">
          <a:extLst>
            <a:ext uri="{FF2B5EF4-FFF2-40B4-BE49-F238E27FC236}">
              <a16:creationId xmlns:a16="http://schemas.microsoft.com/office/drawing/2014/main" id="{C2D2550D-6395-46F4-8C74-9E561430479D}"/>
            </a:ext>
          </a:extLst>
        </xdr:cNvPr>
        <xdr:cNvSpPr txBox="1">
          <a:spLocks noChangeArrowheads="1"/>
        </xdr:cNvSpPr>
      </xdr:nvSpPr>
      <xdr:spPr bwMode="auto">
        <a:xfrm>
          <a:off x="4543425" y="5391150"/>
          <a:ext cx="9525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29" name="Text 613">
          <a:extLst>
            <a:ext uri="{FF2B5EF4-FFF2-40B4-BE49-F238E27FC236}">
              <a16:creationId xmlns:a16="http://schemas.microsoft.com/office/drawing/2014/main" id="{3C4B3352-A612-4B8B-A16A-337806473CFD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30" name="Text 614">
          <a:extLst>
            <a:ext uri="{FF2B5EF4-FFF2-40B4-BE49-F238E27FC236}">
              <a16:creationId xmlns:a16="http://schemas.microsoft.com/office/drawing/2014/main" id="{CF2C3208-C3F1-4EE5-8D46-FFAEB381CD2F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31" name="Text 615">
          <a:extLst>
            <a:ext uri="{FF2B5EF4-FFF2-40B4-BE49-F238E27FC236}">
              <a16:creationId xmlns:a16="http://schemas.microsoft.com/office/drawing/2014/main" id="{E764C96A-592C-4983-BC94-5F8E680DA7AD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32" name="Text 616">
          <a:extLst>
            <a:ext uri="{FF2B5EF4-FFF2-40B4-BE49-F238E27FC236}">
              <a16:creationId xmlns:a16="http://schemas.microsoft.com/office/drawing/2014/main" id="{6800EF24-4BEF-4A93-A6AC-A2AF2184BD50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33" name="Text 617">
          <a:extLst>
            <a:ext uri="{FF2B5EF4-FFF2-40B4-BE49-F238E27FC236}">
              <a16:creationId xmlns:a16="http://schemas.microsoft.com/office/drawing/2014/main" id="{53B05E4B-CBB7-48D6-974F-6E63D4F839CA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34" name="Text 618">
          <a:extLst>
            <a:ext uri="{FF2B5EF4-FFF2-40B4-BE49-F238E27FC236}">
              <a16:creationId xmlns:a16="http://schemas.microsoft.com/office/drawing/2014/main" id="{D4687708-9030-4110-87E4-E8EC7F9DD580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35" name="Text 619">
          <a:extLst>
            <a:ext uri="{FF2B5EF4-FFF2-40B4-BE49-F238E27FC236}">
              <a16:creationId xmlns:a16="http://schemas.microsoft.com/office/drawing/2014/main" id="{897B8CAE-99E9-4F7D-ADB0-3493DCF62206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36" name="Text 620">
          <a:extLst>
            <a:ext uri="{FF2B5EF4-FFF2-40B4-BE49-F238E27FC236}">
              <a16:creationId xmlns:a16="http://schemas.microsoft.com/office/drawing/2014/main" id="{75A77D4F-D89C-4504-BDAF-9A2537D35AE4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37" name="Text 621">
          <a:extLst>
            <a:ext uri="{FF2B5EF4-FFF2-40B4-BE49-F238E27FC236}">
              <a16:creationId xmlns:a16="http://schemas.microsoft.com/office/drawing/2014/main" id="{8BF54B68-38FA-48FF-A983-E4E6979BB5CD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38" name="Text 622">
          <a:extLst>
            <a:ext uri="{FF2B5EF4-FFF2-40B4-BE49-F238E27FC236}">
              <a16:creationId xmlns:a16="http://schemas.microsoft.com/office/drawing/2014/main" id="{7C2EFD5C-6A72-423D-8728-D1843D4DFE70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39" name="Text 623">
          <a:extLst>
            <a:ext uri="{FF2B5EF4-FFF2-40B4-BE49-F238E27FC236}">
              <a16:creationId xmlns:a16="http://schemas.microsoft.com/office/drawing/2014/main" id="{A31379CB-368D-4A2D-8416-17EE46F1C489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0" name="Text 624">
          <a:extLst>
            <a:ext uri="{FF2B5EF4-FFF2-40B4-BE49-F238E27FC236}">
              <a16:creationId xmlns:a16="http://schemas.microsoft.com/office/drawing/2014/main" id="{F35E4EC2-58A7-4EBB-B441-CD6BF4F23BE1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1" name="Text 625">
          <a:extLst>
            <a:ext uri="{FF2B5EF4-FFF2-40B4-BE49-F238E27FC236}">
              <a16:creationId xmlns:a16="http://schemas.microsoft.com/office/drawing/2014/main" id="{6EF73951-7604-489A-8D0E-85E8B046620E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2" name="Text 626">
          <a:extLst>
            <a:ext uri="{FF2B5EF4-FFF2-40B4-BE49-F238E27FC236}">
              <a16:creationId xmlns:a16="http://schemas.microsoft.com/office/drawing/2014/main" id="{341C857A-9E6C-456B-816B-C658A684AF0A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3" name="Text 627">
          <a:extLst>
            <a:ext uri="{FF2B5EF4-FFF2-40B4-BE49-F238E27FC236}">
              <a16:creationId xmlns:a16="http://schemas.microsoft.com/office/drawing/2014/main" id="{7F23AF40-D79F-46CF-ABE7-B570EB476809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4" name="Text 628">
          <a:extLst>
            <a:ext uri="{FF2B5EF4-FFF2-40B4-BE49-F238E27FC236}">
              <a16:creationId xmlns:a16="http://schemas.microsoft.com/office/drawing/2014/main" id="{BB578FD3-0980-420F-93BC-E64549F0F620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5" name="Text 629">
          <a:extLst>
            <a:ext uri="{FF2B5EF4-FFF2-40B4-BE49-F238E27FC236}">
              <a16:creationId xmlns:a16="http://schemas.microsoft.com/office/drawing/2014/main" id="{6D3E9694-E8D9-4979-B65B-73ACD7F9DFA8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6" name="Text 630">
          <a:extLst>
            <a:ext uri="{FF2B5EF4-FFF2-40B4-BE49-F238E27FC236}">
              <a16:creationId xmlns:a16="http://schemas.microsoft.com/office/drawing/2014/main" id="{1AA459B8-7982-4234-8669-58B8DEF838F7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7" name="Text 631">
          <a:extLst>
            <a:ext uri="{FF2B5EF4-FFF2-40B4-BE49-F238E27FC236}">
              <a16:creationId xmlns:a16="http://schemas.microsoft.com/office/drawing/2014/main" id="{14A55019-69CD-4709-A8F4-5E85C1882BC0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48" name="Text 632">
          <a:extLst>
            <a:ext uri="{FF2B5EF4-FFF2-40B4-BE49-F238E27FC236}">
              <a16:creationId xmlns:a16="http://schemas.microsoft.com/office/drawing/2014/main" id="{32AD18CF-F580-4DA8-9AF4-EF7444D19593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49" name="Text 633">
          <a:extLst>
            <a:ext uri="{FF2B5EF4-FFF2-40B4-BE49-F238E27FC236}">
              <a16:creationId xmlns:a16="http://schemas.microsoft.com/office/drawing/2014/main" id="{C25621AD-4E10-4617-9CCC-DDCBD1A2B40D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50" name="Text 634">
          <a:extLst>
            <a:ext uri="{FF2B5EF4-FFF2-40B4-BE49-F238E27FC236}">
              <a16:creationId xmlns:a16="http://schemas.microsoft.com/office/drawing/2014/main" id="{5080500D-772C-4F20-A61F-81BAC18E3BAF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51" name="Text 635">
          <a:extLst>
            <a:ext uri="{FF2B5EF4-FFF2-40B4-BE49-F238E27FC236}">
              <a16:creationId xmlns:a16="http://schemas.microsoft.com/office/drawing/2014/main" id="{D3454B1B-0F18-4061-9ADE-6650277E59CF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52" name="Text 636">
          <a:extLst>
            <a:ext uri="{FF2B5EF4-FFF2-40B4-BE49-F238E27FC236}">
              <a16:creationId xmlns:a16="http://schemas.microsoft.com/office/drawing/2014/main" id="{C6F8D889-A5F0-4AA5-AE20-DAF9F794DED1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53" name="Text 637">
          <a:extLst>
            <a:ext uri="{FF2B5EF4-FFF2-40B4-BE49-F238E27FC236}">
              <a16:creationId xmlns:a16="http://schemas.microsoft.com/office/drawing/2014/main" id="{22186B50-7B00-4FC5-ABA8-23E1C5273554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54" name="Text 638">
          <a:extLst>
            <a:ext uri="{FF2B5EF4-FFF2-40B4-BE49-F238E27FC236}">
              <a16:creationId xmlns:a16="http://schemas.microsoft.com/office/drawing/2014/main" id="{36439E3D-EE6A-4199-B1B7-84F6A1310AD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55" name="Text 639">
          <a:extLst>
            <a:ext uri="{FF2B5EF4-FFF2-40B4-BE49-F238E27FC236}">
              <a16:creationId xmlns:a16="http://schemas.microsoft.com/office/drawing/2014/main" id="{A3C31DA8-1416-4A54-B7DC-BDC236EFA594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56" name="Text 640">
          <a:extLst>
            <a:ext uri="{FF2B5EF4-FFF2-40B4-BE49-F238E27FC236}">
              <a16:creationId xmlns:a16="http://schemas.microsoft.com/office/drawing/2014/main" id="{E29B67AA-A9BD-4469-86E5-5A85866F18B4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57" name="Text 641">
          <a:extLst>
            <a:ext uri="{FF2B5EF4-FFF2-40B4-BE49-F238E27FC236}">
              <a16:creationId xmlns:a16="http://schemas.microsoft.com/office/drawing/2014/main" id="{C49689D7-10C2-456A-B269-17689CEAE24A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58" name="Text 642">
          <a:extLst>
            <a:ext uri="{FF2B5EF4-FFF2-40B4-BE49-F238E27FC236}">
              <a16:creationId xmlns:a16="http://schemas.microsoft.com/office/drawing/2014/main" id="{E6BBA426-7A3E-4767-8CB6-5CCD5C9FB478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59" name="Text 643">
          <a:extLst>
            <a:ext uri="{FF2B5EF4-FFF2-40B4-BE49-F238E27FC236}">
              <a16:creationId xmlns:a16="http://schemas.microsoft.com/office/drawing/2014/main" id="{5BB0AF16-7CDC-4721-B503-42C6CC58BBAC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60" name="Text 644">
          <a:extLst>
            <a:ext uri="{FF2B5EF4-FFF2-40B4-BE49-F238E27FC236}">
              <a16:creationId xmlns:a16="http://schemas.microsoft.com/office/drawing/2014/main" id="{C7131732-56BD-459D-A156-E420FFE60D48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61" name="Text 645">
          <a:extLst>
            <a:ext uri="{FF2B5EF4-FFF2-40B4-BE49-F238E27FC236}">
              <a16:creationId xmlns:a16="http://schemas.microsoft.com/office/drawing/2014/main" id="{C1EB907C-BBE2-4BD0-A034-F0B2BAD9A6E5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62" name="Text 646">
          <a:extLst>
            <a:ext uri="{FF2B5EF4-FFF2-40B4-BE49-F238E27FC236}">
              <a16:creationId xmlns:a16="http://schemas.microsoft.com/office/drawing/2014/main" id="{3A2F9C48-9665-4EE3-87A9-A06AA1BFEEDB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63" name="Text 647">
          <a:extLst>
            <a:ext uri="{FF2B5EF4-FFF2-40B4-BE49-F238E27FC236}">
              <a16:creationId xmlns:a16="http://schemas.microsoft.com/office/drawing/2014/main" id="{C714C659-1A9D-46D5-BE93-DA169C5F0575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64" name="Text 648">
          <a:extLst>
            <a:ext uri="{FF2B5EF4-FFF2-40B4-BE49-F238E27FC236}">
              <a16:creationId xmlns:a16="http://schemas.microsoft.com/office/drawing/2014/main" id="{EE5C0C28-674F-4C37-8738-468D98B565DA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65" name="Text 649">
          <a:extLst>
            <a:ext uri="{FF2B5EF4-FFF2-40B4-BE49-F238E27FC236}">
              <a16:creationId xmlns:a16="http://schemas.microsoft.com/office/drawing/2014/main" id="{5442DD19-D65A-4FE1-877B-09FD2264A536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66" name="Text 650">
          <a:extLst>
            <a:ext uri="{FF2B5EF4-FFF2-40B4-BE49-F238E27FC236}">
              <a16:creationId xmlns:a16="http://schemas.microsoft.com/office/drawing/2014/main" id="{0C97C625-E25F-4AE4-9007-56F55B2FFE52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67" name="Text 651">
          <a:extLst>
            <a:ext uri="{FF2B5EF4-FFF2-40B4-BE49-F238E27FC236}">
              <a16:creationId xmlns:a16="http://schemas.microsoft.com/office/drawing/2014/main" id="{4A48C5B0-4305-4E04-8AAC-D745CA73556E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68" name="Text 652">
          <a:extLst>
            <a:ext uri="{FF2B5EF4-FFF2-40B4-BE49-F238E27FC236}">
              <a16:creationId xmlns:a16="http://schemas.microsoft.com/office/drawing/2014/main" id="{16B28989-D9B0-4BB4-B7B3-96C3409AAB22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69" name="Text 653">
          <a:extLst>
            <a:ext uri="{FF2B5EF4-FFF2-40B4-BE49-F238E27FC236}">
              <a16:creationId xmlns:a16="http://schemas.microsoft.com/office/drawing/2014/main" id="{C3AA9F26-AFA5-4E86-990F-8F9C8D62A187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0" name="Text 654">
          <a:extLst>
            <a:ext uri="{FF2B5EF4-FFF2-40B4-BE49-F238E27FC236}">
              <a16:creationId xmlns:a16="http://schemas.microsoft.com/office/drawing/2014/main" id="{B7E56593-21F9-43A5-A807-D67BC6AB9E8B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1" name="Text 655">
          <a:extLst>
            <a:ext uri="{FF2B5EF4-FFF2-40B4-BE49-F238E27FC236}">
              <a16:creationId xmlns:a16="http://schemas.microsoft.com/office/drawing/2014/main" id="{DADBF70D-45C6-4AE9-92BF-993447A2B76B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2" name="Text 656">
          <a:extLst>
            <a:ext uri="{FF2B5EF4-FFF2-40B4-BE49-F238E27FC236}">
              <a16:creationId xmlns:a16="http://schemas.microsoft.com/office/drawing/2014/main" id="{D51BACFE-92A9-45EA-ABF3-5E70F3A7A8C4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3" name="Text 657">
          <a:extLst>
            <a:ext uri="{FF2B5EF4-FFF2-40B4-BE49-F238E27FC236}">
              <a16:creationId xmlns:a16="http://schemas.microsoft.com/office/drawing/2014/main" id="{F28751A0-8291-4DC1-BF2C-032A5562322D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4" name="Text 658">
          <a:extLst>
            <a:ext uri="{FF2B5EF4-FFF2-40B4-BE49-F238E27FC236}">
              <a16:creationId xmlns:a16="http://schemas.microsoft.com/office/drawing/2014/main" id="{F857F165-EF4E-421D-85C9-71C7C8445A2B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5" name="Text 659">
          <a:extLst>
            <a:ext uri="{FF2B5EF4-FFF2-40B4-BE49-F238E27FC236}">
              <a16:creationId xmlns:a16="http://schemas.microsoft.com/office/drawing/2014/main" id="{0BD24EDC-72AE-4DEE-88FA-96D09D10212E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6" name="Text 660">
          <a:extLst>
            <a:ext uri="{FF2B5EF4-FFF2-40B4-BE49-F238E27FC236}">
              <a16:creationId xmlns:a16="http://schemas.microsoft.com/office/drawing/2014/main" id="{FF2F410E-6571-484D-A9D6-F751B2E42909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7" name="Text 661">
          <a:extLst>
            <a:ext uri="{FF2B5EF4-FFF2-40B4-BE49-F238E27FC236}">
              <a16:creationId xmlns:a16="http://schemas.microsoft.com/office/drawing/2014/main" id="{C9D5DFBA-7573-4DBD-B488-AA99E62B5953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8" name="Text 662">
          <a:extLst>
            <a:ext uri="{FF2B5EF4-FFF2-40B4-BE49-F238E27FC236}">
              <a16:creationId xmlns:a16="http://schemas.microsoft.com/office/drawing/2014/main" id="{FB241768-366D-4658-A38E-5615480DBE40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79" name="Text 663">
          <a:extLst>
            <a:ext uri="{FF2B5EF4-FFF2-40B4-BE49-F238E27FC236}">
              <a16:creationId xmlns:a16="http://schemas.microsoft.com/office/drawing/2014/main" id="{751A7684-789D-44B5-ABD6-B97D268DE285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80" name="Text 664">
          <a:extLst>
            <a:ext uri="{FF2B5EF4-FFF2-40B4-BE49-F238E27FC236}">
              <a16:creationId xmlns:a16="http://schemas.microsoft.com/office/drawing/2014/main" id="{98191AE4-82A2-48CD-9A31-5B095C599A89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81" name="Text 665">
          <a:extLst>
            <a:ext uri="{FF2B5EF4-FFF2-40B4-BE49-F238E27FC236}">
              <a16:creationId xmlns:a16="http://schemas.microsoft.com/office/drawing/2014/main" id="{90A708E7-A10F-4680-A688-7CA3AD5EAC0C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82" name="Text 666">
          <a:extLst>
            <a:ext uri="{FF2B5EF4-FFF2-40B4-BE49-F238E27FC236}">
              <a16:creationId xmlns:a16="http://schemas.microsoft.com/office/drawing/2014/main" id="{95D6FB4A-DC67-418E-A479-EED6FC8C0CE3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83" name="Text 667">
          <a:extLst>
            <a:ext uri="{FF2B5EF4-FFF2-40B4-BE49-F238E27FC236}">
              <a16:creationId xmlns:a16="http://schemas.microsoft.com/office/drawing/2014/main" id="{31F90AC5-B469-4614-BDDA-93A6501B613E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84" name="Text 668">
          <a:extLst>
            <a:ext uri="{FF2B5EF4-FFF2-40B4-BE49-F238E27FC236}">
              <a16:creationId xmlns:a16="http://schemas.microsoft.com/office/drawing/2014/main" id="{65C44B8A-76C9-46B5-B1D2-244A0FBF8A84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85" name="Text 669">
          <a:extLst>
            <a:ext uri="{FF2B5EF4-FFF2-40B4-BE49-F238E27FC236}">
              <a16:creationId xmlns:a16="http://schemas.microsoft.com/office/drawing/2014/main" id="{6D414917-CA8B-4A1A-BCFD-483C9F758D95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86" name="Text 670">
          <a:extLst>
            <a:ext uri="{FF2B5EF4-FFF2-40B4-BE49-F238E27FC236}">
              <a16:creationId xmlns:a16="http://schemas.microsoft.com/office/drawing/2014/main" id="{E309BF85-B2C8-4215-9BD6-DF747FF336AE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87" name="Text 671">
          <a:extLst>
            <a:ext uri="{FF2B5EF4-FFF2-40B4-BE49-F238E27FC236}">
              <a16:creationId xmlns:a16="http://schemas.microsoft.com/office/drawing/2014/main" id="{1379B041-C637-40AD-9E59-5A5F54F2EE72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88" name="Text 672">
          <a:extLst>
            <a:ext uri="{FF2B5EF4-FFF2-40B4-BE49-F238E27FC236}">
              <a16:creationId xmlns:a16="http://schemas.microsoft.com/office/drawing/2014/main" id="{C7DB697C-6D54-4977-8E81-12A88530A572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89" name="Text 673">
          <a:extLst>
            <a:ext uri="{FF2B5EF4-FFF2-40B4-BE49-F238E27FC236}">
              <a16:creationId xmlns:a16="http://schemas.microsoft.com/office/drawing/2014/main" id="{EE1BEA80-68ED-46AC-8301-50A64E56706E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90" name="Text 674">
          <a:extLst>
            <a:ext uri="{FF2B5EF4-FFF2-40B4-BE49-F238E27FC236}">
              <a16:creationId xmlns:a16="http://schemas.microsoft.com/office/drawing/2014/main" id="{79BAE57E-7722-4649-8F5A-93256C59239D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91" name="Text 675">
          <a:extLst>
            <a:ext uri="{FF2B5EF4-FFF2-40B4-BE49-F238E27FC236}">
              <a16:creationId xmlns:a16="http://schemas.microsoft.com/office/drawing/2014/main" id="{703506CF-5DF6-464E-9ED4-4022545E0951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92" name="Text 676">
          <a:extLst>
            <a:ext uri="{FF2B5EF4-FFF2-40B4-BE49-F238E27FC236}">
              <a16:creationId xmlns:a16="http://schemas.microsoft.com/office/drawing/2014/main" id="{960FD9E2-5E20-42A7-A088-00C74EBE01B8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93" name="Text 677">
          <a:extLst>
            <a:ext uri="{FF2B5EF4-FFF2-40B4-BE49-F238E27FC236}">
              <a16:creationId xmlns:a16="http://schemas.microsoft.com/office/drawing/2014/main" id="{B9AFEEB6-0465-465D-8BA9-FDB9D1D6FE4A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94" name="Text 678">
          <a:extLst>
            <a:ext uri="{FF2B5EF4-FFF2-40B4-BE49-F238E27FC236}">
              <a16:creationId xmlns:a16="http://schemas.microsoft.com/office/drawing/2014/main" id="{54115E6C-D10D-4643-8E2C-454895CA59DF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95" name="Text 679">
          <a:extLst>
            <a:ext uri="{FF2B5EF4-FFF2-40B4-BE49-F238E27FC236}">
              <a16:creationId xmlns:a16="http://schemas.microsoft.com/office/drawing/2014/main" id="{C19C6589-AC06-46EC-8667-0F84FFD511C3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96" name="Text 680">
          <a:extLst>
            <a:ext uri="{FF2B5EF4-FFF2-40B4-BE49-F238E27FC236}">
              <a16:creationId xmlns:a16="http://schemas.microsoft.com/office/drawing/2014/main" id="{8F3B7221-6677-4EA0-94A8-704F9942A1D8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97" name="Text 681">
          <a:extLst>
            <a:ext uri="{FF2B5EF4-FFF2-40B4-BE49-F238E27FC236}">
              <a16:creationId xmlns:a16="http://schemas.microsoft.com/office/drawing/2014/main" id="{0C174038-14B2-483B-A405-A27A8F86D88A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798" name="Text 682">
          <a:extLst>
            <a:ext uri="{FF2B5EF4-FFF2-40B4-BE49-F238E27FC236}">
              <a16:creationId xmlns:a16="http://schemas.microsoft.com/office/drawing/2014/main" id="{6873A6D6-6930-4BE0-8D4B-376C723A1D2C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799" name="Text 683">
          <a:extLst>
            <a:ext uri="{FF2B5EF4-FFF2-40B4-BE49-F238E27FC236}">
              <a16:creationId xmlns:a16="http://schemas.microsoft.com/office/drawing/2014/main" id="{26A6305A-7401-4CAE-8EAE-D10821679ACF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800" name="Text 684">
          <a:extLst>
            <a:ext uri="{FF2B5EF4-FFF2-40B4-BE49-F238E27FC236}">
              <a16:creationId xmlns:a16="http://schemas.microsoft.com/office/drawing/2014/main" id="{2B042BF2-5626-4AE3-9FE2-BC39A0C8A110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01" name="Text 685">
          <a:extLst>
            <a:ext uri="{FF2B5EF4-FFF2-40B4-BE49-F238E27FC236}">
              <a16:creationId xmlns:a16="http://schemas.microsoft.com/office/drawing/2014/main" id="{44C292E5-781F-401F-A43A-AD550714E52A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02" name="Text 686">
          <a:extLst>
            <a:ext uri="{FF2B5EF4-FFF2-40B4-BE49-F238E27FC236}">
              <a16:creationId xmlns:a16="http://schemas.microsoft.com/office/drawing/2014/main" id="{17D404E5-6FD6-404D-A808-5A50D835311E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03" name="Text 687">
          <a:extLst>
            <a:ext uri="{FF2B5EF4-FFF2-40B4-BE49-F238E27FC236}">
              <a16:creationId xmlns:a16="http://schemas.microsoft.com/office/drawing/2014/main" id="{D9A9466D-7B40-4BE1-BA76-67EA77EB2A3A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04" name="Text 688">
          <a:extLst>
            <a:ext uri="{FF2B5EF4-FFF2-40B4-BE49-F238E27FC236}">
              <a16:creationId xmlns:a16="http://schemas.microsoft.com/office/drawing/2014/main" id="{6729E0F0-9079-4FD2-8E6C-C21D695B990D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05" name="Text 689">
          <a:extLst>
            <a:ext uri="{FF2B5EF4-FFF2-40B4-BE49-F238E27FC236}">
              <a16:creationId xmlns:a16="http://schemas.microsoft.com/office/drawing/2014/main" id="{E24CC746-6D6E-4BD4-BE3B-E3B4A17AE097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06" name="Text 690">
          <a:extLst>
            <a:ext uri="{FF2B5EF4-FFF2-40B4-BE49-F238E27FC236}">
              <a16:creationId xmlns:a16="http://schemas.microsoft.com/office/drawing/2014/main" id="{63D1C803-9BC7-4DD9-9DF7-99F0F51B4605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07" name="Text 691">
          <a:extLst>
            <a:ext uri="{FF2B5EF4-FFF2-40B4-BE49-F238E27FC236}">
              <a16:creationId xmlns:a16="http://schemas.microsoft.com/office/drawing/2014/main" id="{2C9E450E-05A7-4645-A33C-E05093E76675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08" name="Text 692">
          <a:extLst>
            <a:ext uri="{FF2B5EF4-FFF2-40B4-BE49-F238E27FC236}">
              <a16:creationId xmlns:a16="http://schemas.microsoft.com/office/drawing/2014/main" id="{BA4F37F1-A241-4C16-A8F1-132FD15C5A60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809" name="Text 693">
          <a:extLst>
            <a:ext uri="{FF2B5EF4-FFF2-40B4-BE49-F238E27FC236}">
              <a16:creationId xmlns:a16="http://schemas.microsoft.com/office/drawing/2014/main" id="{DB3CF70C-7E77-4192-830E-D0093BE78FB5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810" name="Text 694">
          <a:extLst>
            <a:ext uri="{FF2B5EF4-FFF2-40B4-BE49-F238E27FC236}">
              <a16:creationId xmlns:a16="http://schemas.microsoft.com/office/drawing/2014/main" id="{0E402AA7-6DB4-4D5A-98E1-841F6C6C8BED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11" name="Text 695">
          <a:extLst>
            <a:ext uri="{FF2B5EF4-FFF2-40B4-BE49-F238E27FC236}">
              <a16:creationId xmlns:a16="http://schemas.microsoft.com/office/drawing/2014/main" id="{947EB9F4-75F2-4A4E-847E-629195C45D0D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12" name="Text 696">
          <a:extLst>
            <a:ext uri="{FF2B5EF4-FFF2-40B4-BE49-F238E27FC236}">
              <a16:creationId xmlns:a16="http://schemas.microsoft.com/office/drawing/2014/main" id="{CE695A94-3EA8-433C-B633-A7DB03B30117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813" name="Text 697">
          <a:extLst>
            <a:ext uri="{FF2B5EF4-FFF2-40B4-BE49-F238E27FC236}">
              <a16:creationId xmlns:a16="http://schemas.microsoft.com/office/drawing/2014/main" id="{BB63D08A-979C-453D-B7A1-36E01E83AF53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16</xdr:row>
      <xdr:rowOff>57150</xdr:rowOff>
    </xdr:from>
    <xdr:to>
      <xdr:col>6</xdr:col>
      <xdr:colOff>152400</xdr:colOff>
      <xdr:row>17</xdr:row>
      <xdr:rowOff>47625</xdr:rowOff>
    </xdr:to>
    <xdr:sp macro="" textlink="">
      <xdr:nvSpPr>
        <xdr:cNvPr id="2814" name="Text 698">
          <a:extLst>
            <a:ext uri="{FF2B5EF4-FFF2-40B4-BE49-F238E27FC236}">
              <a16:creationId xmlns:a16="http://schemas.microsoft.com/office/drawing/2014/main" id="{B6836D00-F18C-4395-9387-7CFEA35FEABD}"/>
            </a:ext>
          </a:extLst>
        </xdr:cNvPr>
        <xdr:cNvSpPr txBox="1">
          <a:spLocks noChangeArrowheads="1"/>
        </xdr:cNvSpPr>
      </xdr:nvSpPr>
      <xdr:spPr bwMode="auto">
        <a:xfrm>
          <a:off x="4524375" y="358140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15" name="Text 699">
          <a:extLst>
            <a:ext uri="{FF2B5EF4-FFF2-40B4-BE49-F238E27FC236}">
              <a16:creationId xmlns:a16="http://schemas.microsoft.com/office/drawing/2014/main" id="{219A014C-4D16-426C-8EE8-4CC49AD568BC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16" name="Text 700">
          <a:extLst>
            <a:ext uri="{FF2B5EF4-FFF2-40B4-BE49-F238E27FC236}">
              <a16:creationId xmlns:a16="http://schemas.microsoft.com/office/drawing/2014/main" id="{CE4A9F6A-87A1-4067-9C26-4C96C1AA854B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17" name="Text 701">
          <a:extLst>
            <a:ext uri="{FF2B5EF4-FFF2-40B4-BE49-F238E27FC236}">
              <a16:creationId xmlns:a16="http://schemas.microsoft.com/office/drawing/2014/main" id="{30287863-64FE-4930-B6D8-E828590DC097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18" name="Text 702">
          <a:extLst>
            <a:ext uri="{FF2B5EF4-FFF2-40B4-BE49-F238E27FC236}">
              <a16:creationId xmlns:a16="http://schemas.microsoft.com/office/drawing/2014/main" id="{0C596B34-B08D-4A40-BA48-6CFF73B7F320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19" name="Text 703">
          <a:extLst>
            <a:ext uri="{FF2B5EF4-FFF2-40B4-BE49-F238E27FC236}">
              <a16:creationId xmlns:a16="http://schemas.microsoft.com/office/drawing/2014/main" id="{E249FD15-2CE2-4913-B527-49EE510681ED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17</xdr:row>
      <xdr:rowOff>57150</xdr:rowOff>
    </xdr:from>
    <xdr:to>
      <xdr:col>6</xdr:col>
      <xdr:colOff>152400</xdr:colOff>
      <xdr:row>18</xdr:row>
      <xdr:rowOff>47625</xdr:rowOff>
    </xdr:to>
    <xdr:sp macro="" textlink="">
      <xdr:nvSpPr>
        <xdr:cNvPr id="2820" name="Text 704">
          <a:extLst>
            <a:ext uri="{FF2B5EF4-FFF2-40B4-BE49-F238E27FC236}">
              <a16:creationId xmlns:a16="http://schemas.microsoft.com/office/drawing/2014/main" id="{061A99F0-69AE-4573-AE7C-BB1F02440D48}"/>
            </a:ext>
          </a:extLst>
        </xdr:cNvPr>
        <xdr:cNvSpPr txBox="1">
          <a:spLocks noChangeArrowheads="1"/>
        </xdr:cNvSpPr>
      </xdr:nvSpPr>
      <xdr:spPr bwMode="auto">
        <a:xfrm>
          <a:off x="4524375" y="37814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1" name="Text 705">
          <a:extLst>
            <a:ext uri="{FF2B5EF4-FFF2-40B4-BE49-F238E27FC236}">
              <a16:creationId xmlns:a16="http://schemas.microsoft.com/office/drawing/2014/main" id="{5689BDE3-3448-4DA0-92AF-D08EEC84A4B8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2" name="Text 706">
          <a:extLst>
            <a:ext uri="{FF2B5EF4-FFF2-40B4-BE49-F238E27FC236}">
              <a16:creationId xmlns:a16="http://schemas.microsoft.com/office/drawing/2014/main" id="{464C06A5-FAAB-4157-96B6-5F3DC1F58BD5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3" name="Text 707">
          <a:extLst>
            <a:ext uri="{FF2B5EF4-FFF2-40B4-BE49-F238E27FC236}">
              <a16:creationId xmlns:a16="http://schemas.microsoft.com/office/drawing/2014/main" id="{52FE93D8-39F3-4C6A-8A89-EA5B2D6C2B40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4" name="Text 708">
          <a:extLst>
            <a:ext uri="{FF2B5EF4-FFF2-40B4-BE49-F238E27FC236}">
              <a16:creationId xmlns:a16="http://schemas.microsoft.com/office/drawing/2014/main" id="{EAA5560A-6E89-4F0C-8D38-CEB814E8B0BB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5" name="Text 709">
          <a:extLst>
            <a:ext uri="{FF2B5EF4-FFF2-40B4-BE49-F238E27FC236}">
              <a16:creationId xmlns:a16="http://schemas.microsoft.com/office/drawing/2014/main" id="{346FE691-6400-4709-B84C-1D7EBA7DE936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6" name="Text 710">
          <a:extLst>
            <a:ext uri="{FF2B5EF4-FFF2-40B4-BE49-F238E27FC236}">
              <a16:creationId xmlns:a16="http://schemas.microsoft.com/office/drawing/2014/main" id="{B8D7AE5B-FDBD-4A98-885B-5E1BAF38E408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7" name="Text 711">
          <a:extLst>
            <a:ext uri="{FF2B5EF4-FFF2-40B4-BE49-F238E27FC236}">
              <a16:creationId xmlns:a16="http://schemas.microsoft.com/office/drawing/2014/main" id="{15A2FB67-2A0F-46A6-948E-1B1E881ED480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8" name="Text 712">
          <a:extLst>
            <a:ext uri="{FF2B5EF4-FFF2-40B4-BE49-F238E27FC236}">
              <a16:creationId xmlns:a16="http://schemas.microsoft.com/office/drawing/2014/main" id="{2F97F4E8-5AAA-4B57-898E-51130989EBE3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29" name="Text 713">
          <a:extLst>
            <a:ext uri="{FF2B5EF4-FFF2-40B4-BE49-F238E27FC236}">
              <a16:creationId xmlns:a16="http://schemas.microsoft.com/office/drawing/2014/main" id="{CD889129-2226-413A-89A4-19101427176D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0" name="Text 714">
          <a:extLst>
            <a:ext uri="{FF2B5EF4-FFF2-40B4-BE49-F238E27FC236}">
              <a16:creationId xmlns:a16="http://schemas.microsoft.com/office/drawing/2014/main" id="{7D962270-D664-4E49-BA38-FD680EEAC132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1" name="Text 715">
          <a:extLst>
            <a:ext uri="{FF2B5EF4-FFF2-40B4-BE49-F238E27FC236}">
              <a16:creationId xmlns:a16="http://schemas.microsoft.com/office/drawing/2014/main" id="{4E7FEF7A-15F4-4D04-B9D3-8971A29CD036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2" name="Text 716">
          <a:extLst>
            <a:ext uri="{FF2B5EF4-FFF2-40B4-BE49-F238E27FC236}">
              <a16:creationId xmlns:a16="http://schemas.microsoft.com/office/drawing/2014/main" id="{C6DD6AC6-2967-46A5-83B2-C82C3EE03F48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3" name="Text 717">
          <a:extLst>
            <a:ext uri="{FF2B5EF4-FFF2-40B4-BE49-F238E27FC236}">
              <a16:creationId xmlns:a16="http://schemas.microsoft.com/office/drawing/2014/main" id="{C5F0B22A-D5BA-4434-AAB3-4C452D0AF033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4" name="Text 718">
          <a:extLst>
            <a:ext uri="{FF2B5EF4-FFF2-40B4-BE49-F238E27FC236}">
              <a16:creationId xmlns:a16="http://schemas.microsoft.com/office/drawing/2014/main" id="{7B8D341E-0CBF-4EB7-83A1-41910E838F1F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5" name="Text 719">
          <a:extLst>
            <a:ext uri="{FF2B5EF4-FFF2-40B4-BE49-F238E27FC236}">
              <a16:creationId xmlns:a16="http://schemas.microsoft.com/office/drawing/2014/main" id="{57A6E41E-0069-4312-A7BB-71349F436F1B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6" name="Text 720">
          <a:extLst>
            <a:ext uri="{FF2B5EF4-FFF2-40B4-BE49-F238E27FC236}">
              <a16:creationId xmlns:a16="http://schemas.microsoft.com/office/drawing/2014/main" id="{4E3491A0-F9EA-41C0-B839-322DC9003F3B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7" name="Text 721">
          <a:extLst>
            <a:ext uri="{FF2B5EF4-FFF2-40B4-BE49-F238E27FC236}">
              <a16:creationId xmlns:a16="http://schemas.microsoft.com/office/drawing/2014/main" id="{5C861ED7-3B3A-46B0-BA65-286909C1D5CB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8" name="Text 722">
          <a:extLst>
            <a:ext uri="{FF2B5EF4-FFF2-40B4-BE49-F238E27FC236}">
              <a16:creationId xmlns:a16="http://schemas.microsoft.com/office/drawing/2014/main" id="{021299C2-DA64-43E7-AD0C-A4D42BEFEBD7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39" name="Text 723">
          <a:extLst>
            <a:ext uri="{FF2B5EF4-FFF2-40B4-BE49-F238E27FC236}">
              <a16:creationId xmlns:a16="http://schemas.microsoft.com/office/drawing/2014/main" id="{5C548CA1-BF30-4665-A5DC-A6548BF358E6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0" name="Text 724">
          <a:extLst>
            <a:ext uri="{FF2B5EF4-FFF2-40B4-BE49-F238E27FC236}">
              <a16:creationId xmlns:a16="http://schemas.microsoft.com/office/drawing/2014/main" id="{72142FD8-33F5-4608-B220-77E1CE7CF504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1" name="Text 725">
          <a:extLst>
            <a:ext uri="{FF2B5EF4-FFF2-40B4-BE49-F238E27FC236}">
              <a16:creationId xmlns:a16="http://schemas.microsoft.com/office/drawing/2014/main" id="{FD8F78EB-2045-42F7-B77D-340995A8FD49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2" name="Text 726">
          <a:extLst>
            <a:ext uri="{FF2B5EF4-FFF2-40B4-BE49-F238E27FC236}">
              <a16:creationId xmlns:a16="http://schemas.microsoft.com/office/drawing/2014/main" id="{2F149659-C17B-468A-99E4-F53D21D1C327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3" name="Text 727">
          <a:extLst>
            <a:ext uri="{FF2B5EF4-FFF2-40B4-BE49-F238E27FC236}">
              <a16:creationId xmlns:a16="http://schemas.microsoft.com/office/drawing/2014/main" id="{B4B40CE5-1DB2-42FA-85C2-68EA58F13ADB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4" name="Text 728">
          <a:extLst>
            <a:ext uri="{FF2B5EF4-FFF2-40B4-BE49-F238E27FC236}">
              <a16:creationId xmlns:a16="http://schemas.microsoft.com/office/drawing/2014/main" id="{924344B2-37FA-4296-AA61-8CCBE8674595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5" name="Text 729">
          <a:extLst>
            <a:ext uri="{FF2B5EF4-FFF2-40B4-BE49-F238E27FC236}">
              <a16:creationId xmlns:a16="http://schemas.microsoft.com/office/drawing/2014/main" id="{FD0D83AD-4F7C-4859-BE0D-8572E7DFDDB2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6" name="Text 730">
          <a:extLst>
            <a:ext uri="{FF2B5EF4-FFF2-40B4-BE49-F238E27FC236}">
              <a16:creationId xmlns:a16="http://schemas.microsoft.com/office/drawing/2014/main" id="{D6E477B2-9051-4C75-959D-A749B53FF4C9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7" name="Text 731">
          <a:extLst>
            <a:ext uri="{FF2B5EF4-FFF2-40B4-BE49-F238E27FC236}">
              <a16:creationId xmlns:a16="http://schemas.microsoft.com/office/drawing/2014/main" id="{5E92F81D-C6F4-433B-A529-C19D7AE7A354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8" name="Text 732">
          <a:extLst>
            <a:ext uri="{FF2B5EF4-FFF2-40B4-BE49-F238E27FC236}">
              <a16:creationId xmlns:a16="http://schemas.microsoft.com/office/drawing/2014/main" id="{8E0D5F3B-3F58-4DA3-95CE-4D05AEDBA1ED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49" name="Text 733">
          <a:extLst>
            <a:ext uri="{FF2B5EF4-FFF2-40B4-BE49-F238E27FC236}">
              <a16:creationId xmlns:a16="http://schemas.microsoft.com/office/drawing/2014/main" id="{D3DACDAE-D8B3-41E9-A5C2-3659A18EB234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0" name="Text 734">
          <a:extLst>
            <a:ext uri="{FF2B5EF4-FFF2-40B4-BE49-F238E27FC236}">
              <a16:creationId xmlns:a16="http://schemas.microsoft.com/office/drawing/2014/main" id="{3D6AB7AE-EBD1-452B-A53E-633DED128DBF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1" name="Text 735">
          <a:extLst>
            <a:ext uri="{FF2B5EF4-FFF2-40B4-BE49-F238E27FC236}">
              <a16:creationId xmlns:a16="http://schemas.microsoft.com/office/drawing/2014/main" id="{E86A5B9D-E7C4-423B-AB16-F29368B8DB19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2" name="Text 736">
          <a:extLst>
            <a:ext uri="{FF2B5EF4-FFF2-40B4-BE49-F238E27FC236}">
              <a16:creationId xmlns:a16="http://schemas.microsoft.com/office/drawing/2014/main" id="{9C88F824-AA95-49B7-8BC9-FC90F2F454A1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3" name="Text 737">
          <a:extLst>
            <a:ext uri="{FF2B5EF4-FFF2-40B4-BE49-F238E27FC236}">
              <a16:creationId xmlns:a16="http://schemas.microsoft.com/office/drawing/2014/main" id="{B0B06486-4F69-49F9-82C8-FB038FB670F0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4" name="Text 738">
          <a:extLst>
            <a:ext uri="{FF2B5EF4-FFF2-40B4-BE49-F238E27FC236}">
              <a16:creationId xmlns:a16="http://schemas.microsoft.com/office/drawing/2014/main" id="{B29103CE-A776-4B37-B553-278E8589FBEA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5" name="Text 739">
          <a:extLst>
            <a:ext uri="{FF2B5EF4-FFF2-40B4-BE49-F238E27FC236}">
              <a16:creationId xmlns:a16="http://schemas.microsoft.com/office/drawing/2014/main" id="{E3E6B781-370D-4555-9A25-E57D330A653E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6" name="Text 740">
          <a:extLst>
            <a:ext uri="{FF2B5EF4-FFF2-40B4-BE49-F238E27FC236}">
              <a16:creationId xmlns:a16="http://schemas.microsoft.com/office/drawing/2014/main" id="{DCE22587-71AA-4B1C-8E96-374DF5696917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7" name="Text 741">
          <a:extLst>
            <a:ext uri="{FF2B5EF4-FFF2-40B4-BE49-F238E27FC236}">
              <a16:creationId xmlns:a16="http://schemas.microsoft.com/office/drawing/2014/main" id="{EDDE1AD3-8D05-4028-9AD0-26430401B905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8" name="Text 742">
          <a:extLst>
            <a:ext uri="{FF2B5EF4-FFF2-40B4-BE49-F238E27FC236}">
              <a16:creationId xmlns:a16="http://schemas.microsoft.com/office/drawing/2014/main" id="{0E795954-CB04-401B-923D-CAAA99664A70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59" name="Text 743">
          <a:extLst>
            <a:ext uri="{FF2B5EF4-FFF2-40B4-BE49-F238E27FC236}">
              <a16:creationId xmlns:a16="http://schemas.microsoft.com/office/drawing/2014/main" id="{C41CEA57-28BC-42C5-8F90-770B91F18D0C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0" name="Text 744">
          <a:extLst>
            <a:ext uri="{FF2B5EF4-FFF2-40B4-BE49-F238E27FC236}">
              <a16:creationId xmlns:a16="http://schemas.microsoft.com/office/drawing/2014/main" id="{E4AA233C-C131-4FE2-BBE9-7F1200CDD7DF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1" name="Text 745">
          <a:extLst>
            <a:ext uri="{FF2B5EF4-FFF2-40B4-BE49-F238E27FC236}">
              <a16:creationId xmlns:a16="http://schemas.microsoft.com/office/drawing/2014/main" id="{845B1980-9D7D-4C45-BA75-4CA451AF28B2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2" name="Text 746">
          <a:extLst>
            <a:ext uri="{FF2B5EF4-FFF2-40B4-BE49-F238E27FC236}">
              <a16:creationId xmlns:a16="http://schemas.microsoft.com/office/drawing/2014/main" id="{3441E366-D142-4503-959B-C5285832F01C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3" name="Text 747">
          <a:extLst>
            <a:ext uri="{FF2B5EF4-FFF2-40B4-BE49-F238E27FC236}">
              <a16:creationId xmlns:a16="http://schemas.microsoft.com/office/drawing/2014/main" id="{7C32D022-3EFE-4738-90CF-DFBFCB8FF3E1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4" name="Text 748">
          <a:extLst>
            <a:ext uri="{FF2B5EF4-FFF2-40B4-BE49-F238E27FC236}">
              <a16:creationId xmlns:a16="http://schemas.microsoft.com/office/drawing/2014/main" id="{61443587-222F-4678-BC82-19FAF4B0A1E2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5" name="Text 749">
          <a:extLst>
            <a:ext uri="{FF2B5EF4-FFF2-40B4-BE49-F238E27FC236}">
              <a16:creationId xmlns:a16="http://schemas.microsoft.com/office/drawing/2014/main" id="{03AD093D-A1F3-417E-9D8B-C538A71200F0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6" name="Text 750">
          <a:extLst>
            <a:ext uri="{FF2B5EF4-FFF2-40B4-BE49-F238E27FC236}">
              <a16:creationId xmlns:a16="http://schemas.microsoft.com/office/drawing/2014/main" id="{A0DE323F-CA91-43F7-81D1-56CFFBDEA4FA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7" name="Text 751">
          <a:extLst>
            <a:ext uri="{FF2B5EF4-FFF2-40B4-BE49-F238E27FC236}">
              <a16:creationId xmlns:a16="http://schemas.microsoft.com/office/drawing/2014/main" id="{079F9A05-28AA-4C34-AF7C-27EAD50A21F6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8" name="Text 752">
          <a:extLst>
            <a:ext uri="{FF2B5EF4-FFF2-40B4-BE49-F238E27FC236}">
              <a16:creationId xmlns:a16="http://schemas.microsoft.com/office/drawing/2014/main" id="{ADED6401-D5C7-4C53-A67A-6DFCF3237BB4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69" name="Text 753">
          <a:extLst>
            <a:ext uri="{FF2B5EF4-FFF2-40B4-BE49-F238E27FC236}">
              <a16:creationId xmlns:a16="http://schemas.microsoft.com/office/drawing/2014/main" id="{AA52F092-41EA-4C62-8036-0671B3A9B855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0" name="Text 754">
          <a:extLst>
            <a:ext uri="{FF2B5EF4-FFF2-40B4-BE49-F238E27FC236}">
              <a16:creationId xmlns:a16="http://schemas.microsoft.com/office/drawing/2014/main" id="{1E5CBBA6-CD7D-479B-860C-5463FED3E655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1" name="Text 755">
          <a:extLst>
            <a:ext uri="{FF2B5EF4-FFF2-40B4-BE49-F238E27FC236}">
              <a16:creationId xmlns:a16="http://schemas.microsoft.com/office/drawing/2014/main" id="{92E344D0-916E-4924-B109-0373927C0AA5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2" name="Text 756">
          <a:extLst>
            <a:ext uri="{FF2B5EF4-FFF2-40B4-BE49-F238E27FC236}">
              <a16:creationId xmlns:a16="http://schemas.microsoft.com/office/drawing/2014/main" id="{E0EB0A68-D1F7-4C94-AF21-925A115B87CF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3" name="Text 757">
          <a:extLst>
            <a:ext uri="{FF2B5EF4-FFF2-40B4-BE49-F238E27FC236}">
              <a16:creationId xmlns:a16="http://schemas.microsoft.com/office/drawing/2014/main" id="{BECB7C18-52B7-483F-8E51-6EA0003B42F9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4" name="Text 758">
          <a:extLst>
            <a:ext uri="{FF2B5EF4-FFF2-40B4-BE49-F238E27FC236}">
              <a16:creationId xmlns:a16="http://schemas.microsoft.com/office/drawing/2014/main" id="{F98BE5B2-0120-4AC2-AC4B-AD2C3B448023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5" name="Text 759">
          <a:extLst>
            <a:ext uri="{FF2B5EF4-FFF2-40B4-BE49-F238E27FC236}">
              <a16:creationId xmlns:a16="http://schemas.microsoft.com/office/drawing/2014/main" id="{2987E37E-C8C4-490F-9C37-944F0B17F71B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6" name="Text 760">
          <a:extLst>
            <a:ext uri="{FF2B5EF4-FFF2-40B4-BE49-F238E27FC236}">
              <a16:creationId xmlns:a16="http://schemas.microsoft.com/office/drawing/2014/main" id="{8C47E8D5-DC99-4905-8504-E3775F597BD5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7" name="Text 761">
          <a:extLst>
            <a:ext uri="{FF2B5EF4-FFF2-40B4-BE49-F238E27FC236}">
              <a16:creationId xmlns:a16="http://schemas.microsoft.com/office/drawing/2014/main" id="{965F17A4-D337-44DA-B938-05E7DD6D9538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8" name="Text 762">
          <a:extLst>
            <a:ext uri="{FF2B5EF4-FFF2-40B4-BE49-F238E27FC236}">
              <a16:creationId xmlns:a16="http://schemas.microsoft.com/office/drawing/2014/main" id="{30BF27C4-6A86-4F9F-A62C-7E682BBCA35C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79" name="Text 763">
          <a:extLst>
            <a:ext uri="{FF2B5EF4-FFF2-40B4-BE49-F238E27FC236}">
              <a16:creationId xmlns:a16="http://schemas.microsoft.com/office/drawing/2014/main" id="{6B7EEDD8-9D87-48BD-BA8C-A712F58A95D4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0" name="Text 764">
          <a:extLst>
            <a:ext uri="{FF2B5EF4-FFF2-40B4-BE49-F238E27FC236}">
              <a16:creationId xmlns:a16="http://schemas.microsoft.com/office/drawing/2014/main" id="{50990089-44A1-48B1-9984-78CCD8C8B907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1" name="Text 765">
          <a:extLst>
            <a:ext uri="{FF2B5EF4-FFF2-40B4-BE49-F238E27FC236}">
              <a16:creationId xmlns:a16="http://schemas.microsoft.com/office/drawing/2014/main" id="{20A2ADF5-4856-465B-869D-057724B7C0F2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2" name="Text 766">
          <a:extLst>
            <a:ext uri="{FF2B5EF4-FFF2-40B4-BE49-F238E27FC236}">
              <a16:creationId xmlns:a16="http://schemas.microsoft.com/office/drawing/2014/main" id="{286CBDB7-D0E1-4E70-879F-31F44C827DE4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3" name="Text 767">
          <a:extLst>
            <a:ext uri="{FF2B5EF4-FFF2-40B4-BE49-F238E27FC236}">
              <a16:creationId xmlns:a16="http://schemas.microsoft.com/office/drawing/2014/main" id="{2F898733-7164-4A8E-B003-815392414FBA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4" name="Text 768">
          <a:extLst>
            <a:ext uri="{FF2B5EF4-FFF2-40B4-BE49-F238E27FC236}">
              <a16:creationId xmlns:a16="http://schemas.microsoft.com/office/drawing/2014/main" id="{E7BBBA84-5F6E-4375-8B9B-76A3F81EF5E1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5" name="Text 769">
          <a:extLst>
            <a:ext uri="{FF2B5EF4-FFF2-40B4-BE49-F238E27FC236}">
              <a16:creationId xmlns:a16="http://schemas.microsoft.com/office/drawing/2014/main" id="{9E60AB01-ABD6-477D-A573-BC81A2EDF617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6" name="Text 770">
          <a:extLst>
            <a:ext uri="{FF2B5EF4-FFF2-40B4-BE49-F238E27FC236}">
              <a16:creationId xmlns:a16="http://schemas.microsoft.com/office/drawing/2014/main" id="{BD8A47F0-9433-4463-B571-55AEE38453CB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7" name="Text 771">
          <a:extLst>
            <a:ext uri="{FF2B5EF4-FFF2-40B4-BE49-F238E27FC236}">
              <a16:creationId xmlns:a16="http://schemas.microsoft.com/office/drawing/2014/main" id="{A712663B-70B8-4B41-A537-8C68E27B99AD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8" name="Text 772">
          <a:extLst>
            <a:ext uri="{FF2B5EF4-FFF2-40B4-BE49-F238E27FC236}">
              <a16:creationId xmlns:a16="http://schemas.microsoft.com/office/drawing/2014/main" id="{DFB8DC0C-43F8-4F34-B479-D06C40175880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89" name="Text 773">
          <a:extLst>
            <a:ext uri="{FF2B5EF4-FFF2-40B4-BE49-F238E27FC236}">
              <a16:creationId xmlns:a16="http://schemas.microsoft.com/office/drawing/2014/main" id="{2F9DAA9D-D8BC-4B55-A7A1-D58CEA2CD757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90" name="Text 774">
          <a:extLst>
            <a:ext uri="{FF2B5EF4-FFF2-40B4-BE49-F238E27FC236}">
              <a16:creationId xmlns:a16="http://schemas.microsoft.com/office/drawing/2014/main" id="{1103C483-3A4B-4BA6-A4BB-D406BDF9946D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91" name="Text 775">
          <a:extLst>
            <a:ext uri="{FF2B5EF4-FFF2-40B4-BE49-F238E27FC236}">
              <a16:creationId xmlns:a16="http://schemas.microsoft.com/office/drawing/2014/main" id="{0E555009-E93A-413D-852A-A33F496EEFFF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21</xdr:row>
      <xdr:rowOff>57150</xdr:rowOff>
    </xdr:from>
    <xdr:to>
      <xdr:col>6</xdr:col>
      <xdr:colOff>152400</xdr:colOff>
      <xdr:row>22</xdr:row>
      <xdr:rowOff>47625</xdr:rowOff>
    </xdr:to>
    <xdr:sp macro="" textlink="">
      <xdr:nvSpPr>
        <xdr:cNvPr id="2892" name="Text 776">
          <a:extLst>
            <a:ext uri="{FF2B5EF4-FFF2-40B4-BE49-F238E27FC236}">
              <a16:creationId xmlns:a16="http://schemas.microsoft.com/office/drawing/2014/main" id="{DBC5644B-29B5-42CF-9E5D-ACC7C4704CE2}"/>
            </a:ext>
          </a:extLst>
        </xdr:cNvPr>
        <xdr:cNvSpPr txBox="1">
          <a:spLocks noChangeArrowheads="1"/>
        </xdr:cNvSpPr>
      </xdr:nvSpPr>
      <xdr:spPr bwMode="auto">
        <a:xfrm>
          <a:off x="4524375" y="4581525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893" name="Text 777">
          <a:extLst>
            <a:ext uri="{FF2B5EF4-FFF2-40B4-BE49-F238E27FC236}">
              <a16:creationId xmlns:a16="http://schemas.microsoft.com/office/drawing/2014/main" id="{AB4A16EE-612A-4B29-9214-8786F36CD275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894" name="Text 778">
          <a:extLst>
            <a:ext uri="{FF2B5EF4-FFF2-40B4-BE49-F238E27FC236}">
              <a16:creationId xmlns:a16="http://schemas.microsoft.com/office/drawing/2014/main" id="{0ECCC90B-9D55-47B2-A8CD-FE472E3258A0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895" name="Text 779">
          <a:extLst>
            <a:ext uri="{FF2B5EF4-FFF2-40B4-BE49-F238E27FC236}">
              <a16:creationId xmlns:a16="http://schemas.microsoft.com/office/drawing/2014/main" id="{0A58A1C9-89AD-45D2-96DE-3757B3BFFBDA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896" name="Text 780">
          <a:extLst>
            <a:ext uri="{FF2B5EF4-FFF2-40B4-BE49-F238E27FC236}">
              <a16:creationId xmlns:a16="http://schemas.microsoft.com/office/drawing/2014/main" id="{7ECD5D60-66B0-49CA-9BB7-549CC1EF888F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897" name="Text 781">
          <a:extLst>
            <a:ext uri="{FF2B5EF4-FFF2-40B4-BE49-F238E27FC236}">
              <a16:creationId xmlns:a16="http://schemas.microsoft.com/office/drawing/2014/main" id="{2BE719B9-37D7-419E-B5F8-44C20BDE5E6E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898" name="Text 782">
          <a:extLst>
            <a:ext uri="{FF2B5EF4-FFF2-40B4-BE49-F238E27FC236}">
              <a16:creationId xmlns:a16="http://schemas.microsoft.com/office/drawing/2014/main" id="{816A76F4-00F6-4D4D-B4F1-653A93A0BCC8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899" name="Text 783">
          <a:extLst>
            <a:ext uri="{FF2B5EF4-FFF2-40B4-BE49-F238E27FC236}">
              <a16:creationId xmlns:a16="http://schemas.microsoft.com/office/drawing/2014/main" id="{34BDA2A9-4E5D-4C61-AFC8-E6E67C36DC4D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0" name="Text 784">
          <a:extLst>
            <a:ext uri="{FF2B5EF4-FFF2-40B4-BE49-F238E27FC236}">
              <a16:creationId xmlns:a16="http://schemas.microsoft.com/office/drawing/2014/main" id="{A65461FC-B058-404A-9B8B-E7AAD858FC9D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1" name="Text 785">
          <a:extLst>
            <a:ext uri="{FF2B5EF4-FFF2-40B4-BE49-F238E27FC236}">
              <a16:creationId xmlns:a16="http://schemas.microsoft.com/office/drawing/2014/main" id="{FEA77340-E250-4A51-91C3-F1C4D71EBE41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2" name="Text 786">
          <a:extLst>
            <a:ext uri="{FF2B5EF4-FFF2-40B4-BE49-F238E27FC236}">
              <a16:creationId xmlns:a16="http://schemas.microsoft.com/office/drawing/2014/main" id="{A62611EC-66DB-442B-9422-183FD4E96BB2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3" name="Text 787">
          <a:extLst>
            <a:ext uri="{FF2B5EF4-FFF2-40B4-BE49-F238E27FC236}">
              <a16:creationId xmlns:a16="http://schemas.microsoft.com/office/drawing/2014/main" id="{91835565-0AFD-48F2-8957-90A2D96F0679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4" name="Text 788">
          <a:extLst>
            <a:ext uri="{FF2B5EF4-FFF2-40B4-BE49-F238E27FC236}">
              <a16:creationId xmlns:a16="http://schemas.microsoft.com/office/drawing/2014/main" id="{A24CC2AD-594C-4FE0-B453-EDF398B381A3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5" name="Text 789">
          <a:extLst>
            <a:ext uri="{FF2B5EF4-FFF2-40B4-BE49-F238E27FC236}">
              <a16:creationId xmlns:a16="http://schemas.microsoft.com/office/drawing/2014/main" id="{1F436077-F948-49D0-9F95-FEA14FBBD545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6" name="Text 790">
          <a:extLst>
            <a:ext uri="{FF2B5EF4-FFF2-40B4-BE49-F238E27FC236}">
              <a16:creationId xmlns:a16="http://schemas.microsoft.com/office/drawing/2014/main" id="{C9E4A932-6E71-4CA8-B494-349AC12554DA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7" name="Text 791">
          <a:extLst>
            <a:ext uri="{FF2B5EF4-FFF2-40B4-BE49-F238E27FC236}">
              <a16:creationId xmlns:a16="http://schemas.microsoft.com/office/drawing/2014/main" id="{A818CC1F-4BB7-49DF-A38B-E280B4A38736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8" name="Text 792">
          <a:extLst>
            <a:ext uri="{FF2B5EF4-FFF2-40B4-BE49-F238E27FC236}">
              <a16:creationId xmlns:a16="http://schemas.microsoft.com/office/drawing/2014/main" id="{238F95CD-F06B-490F-A8C9-788B350249B0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09" name="Text 793">
          <a:extLst>
            <a:ext uri="{FF2B5EF4-FFF2-40B4-BE49-F238E27FC236}">
              <a16:creationId xmlns:a16="http://schemas.microsoft.com/office/drawing/2014/main" id="{B3D29849-C0BA-482F-B633-B244D7681E0A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0" name="Text 794">
          <a:extLst>
            <a:ext uri="{FF2B5EF4-FFF2-40B4-BE49-F238E27FC236}">
              <a16:creationId xmlns:a16="http://schemas.microsoft.com/office/drawing/2014/main" id="{A768EFA2-03E1-4445-AA9B-FD33047C9F03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1" name="Text 795">
          <a:extLst>
            <a:ext uri="{FF2B5EF4-FFF2-40B4-BE49-F238E27FC236}">
              <a16:creationId xmlns:a16="http://schemas.microsoft.com/office/drawing/2014/main" id="{4D9AD30D-E50F-4F5D-AFDF-1F320B2648BD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2" name="Text 796">
          <a:extLst>
            <a:ext uri="{FF2B5EF4-FFF2-40B4-BE49-F238E27FC236}">
              <a16:creationId xmlns:a16="http://schemas.microsoft.com/office/drawing/2014/main" id="{84529175-3BBF-47AD-9C54-3EB68348EEDB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3" name="Text 797">
          <a:extLst>
            <a:ext uri="{FF2B5EF4-FFF2-40B4-BE49-F238E27FC236}">
              <a16:creationId xmlns:a16="http://schemas.microsoft.com/office/drawing/2014/main" id="{A432745E-6BA9-4561-8674-6DD2197CEC73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4" name="Text 798">
          <a:extLst>
            <a:ext uri="{FF2B5EF4-FFF2-40B4-BE49-F238E27FC236}">
              <a16:creationId xmlns:a16="http://schemas.microsoft.com/office/drawing/2014/main" id="{48A98CD3-30AF-4C53-908A-63BB9EA1E46F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5" name="Text 799">
          <a:extLst>
            <a:ext uri="{FF2B5EF4-FFF2-40B4-BE49-F238E27FC236}">
              <a16:creationId xmlns:a16="http://schemas.microsoft.com/office/drawing/2014/main" id="{05175435-6D40-4B5C-AC49-49F95FB1606F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6" name="Text 800">
          <a:extLst>
            <a:ext uri="{FF2B5EF4-FFF2-40B4-BE49-F238E27FC236}">
              <a16:creationId xmlns:a16="http://schemas.microsoft.com/office/drawing/2014/main" id="{11B924F8-D3CE-4859-BB84-6179CDF91BCF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7" name="Text 801">
          <a:extLst>
            <a:ext uri="{FF2B5EF4-FFF2-40B4-BE49-F238E27FC236}">
              <a16:creationId xmlns:a16="http://schemas.microsoft.com/office/drawing/2014/main" id="{FB5F6F5A-B781-4D68-951B-F8A2708A0637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8" name="Text 802">
          <a:extLst>
            <a:ext uri="{FF2B5EF4-FFF2-40B4-BE49-F238E27FC236}">
              <a16:creationId xmlns:a16="http://schemas.microsoft.com/office/drawing/2014/main" id="{AC7A9F63-64C8-4290-ACA1-A184E8370DD2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19" name="Text 803">
          <a:extLst>
            <a:ext uri="{FF2B5EF4-FFF2-40B4-BE49-F238E27FC236}">
              <a16:creationId xmlns:a16="http://schemas.microsoft.com/office/drawing/2014/main" id="{DA83C027-8619-4C84-B7CB-C2ECBFE2E749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0" name="Text 804">
          <a:extLst>
            <a:ext uri="{FF2B5EF4-FFF2-40B4-BE49-F238E27FC236}">
              <a16:creationId xmlns:a16="http://schemas.microsoft.com/office/drawing/2014/main" id="{CF51E58A-89F1-4812-9FA2-813816C4F277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1" name="Text 805">
          <a:extLst>
            <a:ext uri="{FF2B5EF4-FFF2-40B4-BE49-F238E27FC236}">
              <a16:creationId xmlns:a16="http://schemas.microsoft.com/office/drawing/2014/main" id="{01BA4473-62DA-49B4-A015-DC58AC5FF3C9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2" name="Text 806">
          <a:extLst>
            <a:ext uri="{FF2B5EF4-FFF2-40B4-BE49-F238E27FC236}">
              <a16:creationId xmlns:a16="http://schemas.microsoft.com/office/drawing/2014/main" id="{F97DFB06-A928-4475-B8F1-775F688EA3CC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3" name="Text 807">
          <a:extLst>
            <a:ext uri="{FF2B5EF4-FFF2-40B4-BE49-F238E27FC236}">
              <a16:creationId xmlns:a16="http://schemas.microsoft.com/office/drawing/2014/main" id="{4468880E-0E7A-4444-92A1-8153B131041A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4" name="Text 808">
          <a:extLst>
            <a:ext uri="{FF2B5EF4-FFF2-40B4-BE49-F238E27FC236}">
              <a16:creationId xmlns:a16="http://schemas.microsoft.com/office/drawing/2014/main" id="{67BAF531-D67E-4C6C-AB28-838A5D436177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5" name="Text 809">
          <a:extLst>
            <a:ext uri="{FF2B5EF4-FFF2-40B4-BE49-F238E27FC236}">
              <a16:creationId xmlns:a16="http://schemas.microsoft.com/office/drawing/2014/main" id="{84DC33EF-CA88-4C74-AFC7-E44668243D71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6" name="Text 810">
          <a:extLst>
            <a:ext uri="{FF2B5EF4-FFF2-40B4-BE49-F238E27FC236}">
              <a16:creationId xmlns:a16="http://schemas.microsoft.com/office/drawing/2014/main" id="{50FCA05C-ED1B-43E6-84A7-2831E5225CAE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7" name="Text 811">
          <a:extLst>
            <a:ext uri="{FF2B5EF4-FFF2-40B4-BE49-F238E27FC236}">
              <a16:creationId xmlns:a16="http://schemas.microsoft.com/office/drawing/2014/main" id="{E953AE14-B52B-4D23-AF2F-F51F45B353FE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8" name="Text 812">
          <a:extLst>
            <a:ext uri="{FF2B5EF4-FFF2-40B4-BE49-F238E27FC236}">
              <a16:creationId xmlns:a16="http://schemas.microsoft.com/office/drawing/2014/main" id="{CD2EBD66-1714-4C07-AB50-9C07DEAE897A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29" name="Text 813">
          <a:extLst>
            <a:ext uri="{FF2B5EF4-FFF2-40B4-BE49-F238E27FC236}">
              <a16:creationId xmlns:a16="http://schemas.microsoft.com/office/drawing/2014/main" id="{923ED591-646D-46CA-B2C7-6CD06D149302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0" name="Text 814">
          <a:extLst>
            <a:ext uri="{FF2B5EF4-FFF2-40B4-BE49-F238E27FC236}">
              <a16:creationId xmlns:a16="http://schemas.microsoft.com/office/drawing/2014/main" id="{F0BD7E6D-8C85-463C-84B2-D2C18F34674B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1" name="Text 815">
          <a:extLst>
            <a:ext uri="{FF2B5EF4-FFF2-40B4-BE49-F238E27FC236}">
              <a16:creationId xmlns:a16="http://schemas.microsoft.com/office/drawing/2014/main" id="{469D434F-C834-450B-A038-B015AC97ABAA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2" name="Text 816">
          <a:extLst>
            <a:ext uri="{FF2B5EF4-FFF2-40B4-BE49-F238E27FC236}">
              <a16:creationId xmlns:a16="http://schemas.microsoft.com/office/drawing/2014/main" id="{0A754111-E825-4BE2-9567-A186B46C44AE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3" name="Text 817">
          <a:extLst>
            <a:ext uri="{FF2B5EF4-FFF2-40B4-BE49-F238E27FC236}">
              <a16:creationId xmlns:a16="http://schemas.microsoft.com/office/drawing/2014/main" id="{46451C8C-16A4-451E-942B-16766A12ECAA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4" name="Text 818">
          <a:extLst>
            <a:ext uri="{FF2B5EF4-FFF2-40B4-BE49-F238E27FC236}">
              <a16:creationId xmlns:a16="http://schemas.microsoft.com/office/drawing/2014/main" id="{DE725A8E-40C6-4F6B-B0E3-8624126F5FA5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5" name="Text 819">
          <a:extLst>
            <a:ext uri="{FF2B5EF4-FFF2-40B4-BE49-F238E27FC236}">
              <a16:creationId xmlns:a16="http://schemas.microsoft.com/office/drawing/2014/main" id="{6973342A-9465-4E75-BCB3-8F28E7C590D3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6" name="Text 820">
          <a:extLst>
            <a:ext uri="{FF2B5EF4-FFF2-40B4-BE49-F238E27FC236}">
              <a16:creationId xmlns:a16="http://schemas.microsoft.com/office/drawing/2014/main" id="{6ED174EE-C6D0-409E-9F1C-2756FCF1A164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7" name="Text 821">
          <a:extLst>
            <a:ext uri="{FF2B5EF4-FFF2-40B4-BE49-F238E27FC236}">
              <a16:creationId xmlns:a16="http://schemas.microsoft.com/office/drawing/2014/main" id="{6B56D695-8CC2-4495-B756-2F81F5FAE646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8" name="Text 822">
          <a:extLst>
            <a:ext uri="{FF2B5EF4-FFF2-40B4-BE49-F238E27FC236}">
              <a16:creationId xmlns:a16="http://schemas.microsoft.com/office/drawing/2014/main" id="{8EF8ED21-313C-4FFA-9544-287C84356558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39" name="Text 823">
          <a:extLst>
            <a:ext uri="{FF2B5EF4-FFF2-40B4-BE49-F238E27FC236}">
              <a16:creationId xmlns:a16="http://schemas.microsoft.com/office/drawing/2014/main" id="{E6CDE080-805C-4542-B092-0632AD2C88B6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22</xdr:row>
      <xdr:rowOff>57150</xdr:rowOff>
    </xdr:from>
    <xdr:to>
      <xdr:col>6</xdr:col>
      <xdr:colOff>152400</xdr:colOff>
      <xdr:row>23</xdr:row>
      <xdr:rowOff>47625</xdr:rowOff>
    </xdr:to>
    <xdr:sp macro="" textlink="">
      <xdr:nvSpPr>
        <xdr:cNvPr id="2940" name="Text 824">
          <a:extLst>
            <a:ext uri="{FF2B5EF4-FFF2-40B4-BE49-F238E27FC236}">
              <a16:creationId xmlns:a16="http://schemas.microsoft.com/office/drawing/2014/main" id="{F276635A-851F-4840-B687-F2F3D23E4C34}"/>
            </a:ext>
          </a:extLst>
        </xdr:cNvPr>
        <xdr:cNvSpPr txBox="1">
          <a:spLocks noChangeArrowheads="1"/>
        </xdr:cNvSpPr>
      </xdr:nvSpPr>
      <xdr:spPr bwMode="auto">
        <a:xfrm>
          <a:off x="4524375" y="4781550"/>
          <a:ext cx="952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62880" y="1707486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5</xdr:col>
      <xdr:colOff>97560</xdr:colOff>
      <xdr:row>88</xdr:row>
      <xdr:rowOff>59400</xdr:rowOff>
    </xdr:from>
    <xdr:ext cx="93960" cy="188640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62880" y="17074860"/>
          <a:ext cx="93960" cy="1886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0</xdr:rowOff>
    </xdr:from>
    <xdr:ext cx="90720" cy="19296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4753020" y="7444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39</xdr:row>
      <xdr:rowOff>58320</xdr:rowOff>
    </xdr:from>
    <xdr:ext cx="90720" cy="192960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4753020" y="75030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40</xdr:row>
      <xdr:rowOff>58320</xdr:rowOff>
    </xdr:from>
    <xdr:ext cx="90720" cy="192960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4753020" y="77011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0</xdr:rowOff>
    </xdr:from>
    <xdr:ext cx="90720" cy="196200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4753020" y="139827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288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/>
      </xdr:nvSpPr>
      <xdr:spPr>
        <a:xfrm>
          <a:off x="4753020" y="1404102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72</xdr:row>
      <xdr:rowOff>58320</xdr:rowOff>
    </xdr:from>
    <xdr:ext cx="90720" cy="183600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>
        <a:xfrm>
          <a:off x="4753020" y="14041020"/>
          <a:ext cx="90720" cy="1836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73</xdr:row>
      <xdr:rowOff>58320</xdr:rowOff>
    </xdr:from>
    <xdr:ext cx="90720" cy="196560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>
        <a:xfrm>
          <a:off x="4753020" y="14239140"/>
          <a:ext cx="90720" cy="1965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32</xdr:row>
      <xdr:rowOff>99720</xdr:rowOff>
    </xdr:from>
    <xdr:ext cx="88920" cy="193320"/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/>
      </xdr:nvSpPr>
      <xdr:spPr>
        <a:xfrm>
          <a:off x="4797660" y="6157620"/>
          <a:ext cx="88920" cy="193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33</xdr:row>
      <xdr:rowOff>99000</xdr:rowOff>
    </xdr:from>
    <xdr:ext cx="88920" cy="194400"/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/>
      </xdr:nvSpPr>
      <xdr:spPr>
        <a:xfrm>
          <a:off x="4797660" y="6355020"/>
          <a:ext cx="88920" cy="19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22</xdr:row>
      <xdr:rowOff>58320</xdr:rowOff>
    </xdr:from>
    <xdr:ext cx="90720" cy="192960"/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/>
      </xdr:nvSpPr>
      <xdr:spPr>
        <a:xfrm>
          <a:off x="4753020" y="41350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23</xdr:row>
      <xdr:rowOff>58320</xdr:rowOff>
    </xdr:from>
    <xdr:ext cx="90720" cy="194760"/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/>
      </xdr:nvSpPr>
      <xdr:spPr>
        <a:xfrm>
          <a:off x="4753020" y="433314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6200"/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/>
      </xdr:nvSpPr>
      <xdr:spPr>
        <a:xfrm>
          <a:off x="4753020" y="45312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30</xdr:row>
      <xdr:rowOff>58320</xdr:rowOff>
    </xdr:from>
    <xdr:ext cx="90720" cy="192960"/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>
        <a:xfrm>
          <a:off x="4753020" y="57199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31</xdr:row>
      <xdr:rowOff>57240</xdr:rowOff>
    </xdr:from>
    <xdr:ext cx="90720" cy="194040"/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/>
      </xdr:nvSpPr>
      <xdr:spPr>
        <a:xfrm>
          <a:off x="4753020" y="59170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32</xdr:row>
      <xdr:rowOff>57240</xdr:rowOff>
    </xdr:from>
    <xdr:ext cx="90720" cy="194040"/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/>
      </xdr:nvSpPr>
      <xdr:spPr>
        <a:xfrm>
          <a:off x="4753020" y="61151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33</xdr:row>
      <xdr:rowOff>57240</xdr:rowOff>
    </xdr:from>
    <xdr:ext cx="90720" cy="183960"/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/>
      </xdr:nvSpPr>
      <xdr:spPr>
        <a:xfrm>
          <a:off x="4753020" y="6313260"/>
          <a:ext cx="90720" cy="18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35</xdr:row>
      <xdr:rowOff>58320</xdr:rowOff>
    </xdr:from>
    <xdr:ext cx="90720" cy="192960"/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/>
      </xdr:nvSpPr>
      <xdr:spPr>
        <a:xfrm>
          <a:off x="4753020" y="671058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58320</xdr:rowOff>
    </xdr:from>
    <xdr:ext cx="90720" cy="196200"/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/>
      </xdr:nvSpPr>
      <xdr:spPr>
        <a:xfrm>
          <a:off x="4753020" y="730494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38</xdr:row>
      <xdr:rowOff>191520</xdr:rowOff>
    </xdr:from>
    <xdr:ext cx="90720" cy="185040"/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/>
      </xdr:nvSpPr>
      <xdr:spPr>
        <a:xfrm>
          <a:off x="4753020" y="7438140"/>
          <a:ext cx="90720" cy="185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15</xdr:row>
      <xdr:rowOff>58320</xdr:rowOff>
    </xdr:from>
    <xdr:ext cx="90720" cy="186120"/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/>
      </xdr:nvSpPr>
      <xdr:spPr>
        <a:xfrm>
          <a:off x="4753020" y="2771040"/>
          <a:ext cx="90720" cy="186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16</xdr:row>
      <xdr:rowOff>57240</xdr:rowOff>
    </xdr:from>
    <xdr:ext cx="90720" cy="194040"/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/>
      </xdr:nvSpPr>
      <xdr:spPr>
        <a:xfrm>
          <a:off x="4753020" y="294522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37</xdr:row>
      <xdr:rowOff>58320</xdr:rowOff>
    </xdr:from>
    <xdr:ext cx="90720" cy="196200"/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/>
      </xdr:nvSpPr>
      <xdr:spPr>
        <a:xfrm>
          <a:off x="4753020" y="710682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28</xdr:row>
      <xdr:rowOff>58320</xdr:rowOff>
    </xdr:from>
    <xdr:ext cx="90720" cy="192960"/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/>
      </xdr:nvSpPr>
      <xdr:spPr>
        <a:xfrm>
          <a:off x="4753020" y="532374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27</xdr:row>
      <xdr:rowOff>58320</xdr:rowOff>
    </xdr:from>
    <xdr:ext cx="90720" cy="192960"/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/>
      </xdr:nvSpPr>
      <xdr:spPr>
        <a:xfrm>
          <a:off x="4753020" y="512562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58320</xdr:rowOff>
    </xdr:from>
    <xdr:ext cx="90720" cy="196200"/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>
        <a:xfrm>
          <a:off x="4753020" y="492750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26</xdr:row>
      <xdr:rowOff>194040</xdr:rowOff>
    </xdr:from>
    <xdr:ext cx="90720" cy="196920"/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/>
      </xdr:nvSpPr>
      <xdr:spPr>
        <a:xfrm>
          <a:off x="4753020" y="5063220"/>
          <a:ext cx="90720" cy="1969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192960</xdr:rowOff>
    </xdr:from>
    <xdr:ext cx="90720" cy="195840"/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/>
      </xdr:nvSpPr>
      <xdr:spPr>
        <a:xfrm>
          <a:off x="4753020" y="5656500"/>
          <a:ext cx="90720" cy="195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29</xdr:row>
      <xdr:rowOff>58320</xdr:rowOff>
    </xdr:from>
    <xdr:ext cx="90720" cy="192960"/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/>
      </xdr:nvSpPr>
      <xdr:spPr>
        <a:xfrm>
          <a:off x="4753020" y="5521860"/>
          <a:ext cx="90720" cy="192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100080</xdr:rowOff>
    </xdr:from>
    <xdr:ext cx="88920" cy="184320"/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/>
      </xdr:nvSpPr>
      <xdr:spPr>
        <a:xfrm>
          <a:off x="4797660" y="6554220"/>
          <a:ext cx="88920" cy="1843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141840</xdr:colOff>
      <xdr:row>34</xdr:row>
      <xdr:rowOff>193320</xdr:rowOff>
    </xdr:from>
    <xdr:ext cx="90720" cy="196200"/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/>
      </xdr:nvSpPr>
      <xdr:spPr>
        <a:xfrm>
          <a:off x="479766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58320</xdr:rowOff>
    </xdr:from>
    <xdr:ext cx="90720" cy="182880"/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/>
      </xdr:nvSpPr>
      <xdr:spPr>
        <a:xfrm>
          <a:off x="4753020" y="6512460"/>
          <a:ext cx="90720" cy="182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34</xdr:row>
      <xdr:rowOff>193320</xdr:rowOff>
    </xdr:from>
    <xdr:ext cx="90720" cy="196200"/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/>
      </xdr:nvSpPr>
      <xdr:spPr>
        <a:xfrm>
          <a:off x="4753020" y="664746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58320</xdr:rowOff>
    </xdr:from>
    <xdr:ext cx="90720" cy="194760"/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/>
      </xdr:nvSpPr>
      <xdr:spPr>
        <a:xfrm>
          <a:off x="4753020" y="690870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36</xdr:row>
      <xdr:rowOff>194040</xdr:rowOff>
    </xdr:from>
    <xdr:ext cx="90720" cy="186480"/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/>
      </xdr:nvSpPr>
      <xdr:spPr>
        <a:xfrm>
          <a:off x="4753020" y="7044420"/>
          <a:ext cx="90720" cy="1864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17</xdr:row>
      <xdr:rowOff>57240</xdr:rowOff>
    </xdr:from>
    <xdr:ext cx="90720" cy="194040"/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/>
      </xdr:nvSpPr>
      <xdr:spPr>
        <a:xfrm>
          <a:off x="4753020" y="3143340"/>
          <a:ext cx="90720" cy="194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18</xdr:row>
      <xdr:rowOff>57240</xdr:rowOff>
    </xdr:from>
    <xdr:ext cx="90720" cy="774000"/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/>
      </xdr:nvSpPr>
      <xdr:spPr>
        <a:xfrm>
          <a:off x="4753020" y="3341460"/>
          <a:ext cx="90720" cy="7740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24</xdr:row>
      <xdr:rowOff>58320</xdr:rowOff>
    </xdr:from>
    <xdr:ext cx="90720" cy="194760"/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/>
      </xdr:nvSpPr>
      <xdr:spPr>
        <a:xfrm>
          <a:off x="4753020" y="4531260"/>
          <a:ext cx="90720" cy="1947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97200</xdr:colOff>
      <xdr:row>25</xdr:row>
      <xdr:rowOff>58320</xdr:rowOff>
    </xdr:from>
    <xdr:ext cx="90720" cy="196200"/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/>
      </xdr:nvSpPr>
      <xdr:spPr>
        <a:xfrm>
          <a:off x="4753020" y="4729380"/>
          <a:ext cx="90720" cy="196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de-DE" sz="1200" kern="1200">
            <a:latin typeface="Times New Roman" pitchFamily="18"/>
          </a:endParaRPr>
        </a:p>
      </xdr:txBody>
    </xdr:sp>
    <xdr:clientData/>
  </xdr:one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044" name="Text 3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045" name="Text 4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46" name="Text 5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47" name="Text 7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48" name="Text 8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49" name="Text 9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0" name="Text 10">
          <a:extLs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1" name="Text 11">
          <a:extLs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2" name="Text 12">
          <a:extLs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3" name="Text 13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4" name="Text 14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55" name="Text 15">
          <a:extLs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056" name="Text 16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057" name="Text 17">
          <a:extLs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58" name="Text 18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59" name="Text 20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0" name="Text 21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1" name="Text 22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2" name="Text 23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3" name="Text 24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64" name="Text 25">
          <a:extLs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5" name="Text 26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6" name="Text 27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67" name="Text 28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68" name="Text 29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069" name="Text 30">
          <a:extLs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70" name="Text 31">
          <a:extLs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1" name="Text 33">
          <a:extLs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072" name="Text 34">
          <a:extLs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3" name="Text 35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74" name="Text 37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5" name="Text 38">
          <a:extLs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076" name="Text 39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7" name="Text 40">
          <a:extLs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78" name="Text 41">
          <a:extLs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79" name="Text 42">
          <a:extLs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0" name="Text 43">
          <a:extLs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1" name="Text 44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2" name="Text 45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3" name="Text 46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4" name="Text 47">
          <a:extLs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085" name="Text 48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6" name="Text 49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087" name="Text 51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88" name="Text 52">
          <a:extLs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89" name="Text 53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90" name="Text 54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1" name="Text 55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092" name="Text 56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3" name="Text 57">
          <a:extLs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4" name="Text 58">
          <a:extLs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095" name="Text 59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96" name="Text 60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097" name="Text 61">
          <a:extLs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098" name="Text 62">
          <a:extLs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099" name="Text 64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100" name="Text 65">
          <a:extLs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101" name="Text 66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2" name="Text 67">
          <a:extLs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03" name="Text 69">
          <a:extLs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4" name="Text 70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5" name="Text 71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6" name="Text 72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7" name="Text 73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08" name="Text 74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09" name="Text 75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0" name="Text 76">
          <a:extLs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1" name="Text 77">
          <a:extLs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138023</xdr:rowOff>
    </xdr:from>
    <xdr:to>
      <xdr:col>6</xdr:col>
      <xdr:colOff>198408</xdr:colOff>
      <xdr:row>37</xdr:row>
      <xdr:rowOff>129396</xdr:rowOff>
    </xdr:to>
    <xdr:sp macro="" textlink="">
      <xdr:nvSpPr>
        <xdr:cNvPr id="1112" name="Text 78">
          <a:extLs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 txBox="1">
          <a:spLocks noChangeArrowheads="1"/>
        </xdr:cNvSpPr>
      </xdr:nvSpPr>
      <xdr:spPr bwMode="auto">
        <a:xfrm>
          <a:off x="4767963" y="6988403"/>
          <a:ext cx="86265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112143</xdr:colOff>
      <xdr:row>36</xdr:row>
      <xdr:rowOff>43132</xdr:rowOff>
    </xdr:from>
    <xdr:to>
      <xdr:col>6</xdr:col>
      <xdr:colOff>198408</xdr:colOff>
      <xdr:row>37</xdr:row>
      <xdr:rowOff>34506</xdr:rowOff>
    </xdr:to>
    <xdr:sp macro="" textlink="">
      <xdr:nvSpPr>
        <xdr:cNvPr id="1113" name="Text 79">
          <a:extLs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 txBox="1">
          <a:spLocks noChangeArrowheads="1"/>
        </xdr:cNvSpPr>
      </xdr:nvSpPr>
      <xdr:spPr bwMode="auto">
        <a:xfrm>
          <a:off x="4767963" y="6893512"/>
          <a:ext cx="86265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4" name="Text 80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15" name="Text 82">
          <a:extLs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6" name="Text 83">
          <a:extLs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7" name="Text 84">
          <a:extLs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18" name="Text 85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19" name="Text 86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20" name="Text 87">
          <a:extLs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1" name="Text 88">
          <a:extLs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2" name="Text 89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3" name="Text 90">
          <a:extLs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24" name="Text 91">
          <a:extLs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25" name="Text 92">
          <a:extLs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26" name="Text 93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27" name="Text 95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128" name="Text 96">
          <a:extLs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29" name="Text 97">
          <a:extLs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30" name="Text 99">
          <a:extLs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1" name="Text 100">
          <a:extLs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32" name="Text 101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3" name="Text 102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4" name="Text 103">
          <a:extLs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5" name="Text 104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36" name="Text 105">
          <a:extLs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7" name="Text 106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8" name="Text 107">
          <a:extLs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39" name="Text 108">
          <a:extLs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0" name="Text 109">
          <a:extLs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51758</xdr:rowOff>
    </xdr:from>
    <xdr:to>
      <xdr:col>6</xdr:col>
      <xdr:colOff>207034</xdr:colOff>
      <xdr:row>37</xdr:row>
      <xdr:rowOff>51758</xdr:rowOff>
    </xdr:to>
    <xdr:sp macro="" textlink="">
      <xdr:nvSpPr>
        <xdr:cNvPr id="1141" name="Text 110">
          <a:extLs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 txBox="1">
          <a:spLocks noChangeArrowheads="1"/>
        </xdr:cNvSpPr>
      </xdr:nvSpPr>
      <xdr:spPr bwMode="auto">
        <a:xfrm>
          <a:off x="4776590" y="690213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2" name="Text 111">
          <a:extLs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143" name="Text 113">
          <a:extLs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4" name="Text 114">
          <a:extLs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5" name="Text 115">
          <a:extLs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6" name="Text 116">
          <a:extLs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7" name="Text 117">
          <a:extLs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148" name="Text 118">
          <a:extLs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49" name="Text 119">
          <a:extLs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0" name="Text 120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1" name="Text 121">
          <a:extLs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52" name="Text 122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53" name="Text 123">
          <a:extLs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54" name="Text 124">
          <a:extLs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55" name="Text 126">
          <a:extLs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6" name="Text 127">
          <a:extLs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157" name="Text 128">
          <a:extLs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8" name="Text 129">
          <a:extLs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59" name="Text 130">
          <a:extLs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0" name="Text 131">
          <a:extLs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61" name="Text 132">
          <a:extLs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2" name="Text 133">
          <a:extLs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163" name="Text 134">
          <a:extLs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4" name="Text 135">
          <a:extLs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5" name="Text 136">
          <a:extLs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6" name="Text 137">
          <a:extLs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67" name="Text 138">
          <a:extLs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8" name="Text 139">
          <a:extLs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69" name="Text 140">
          <a:extLs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0" name="Text 141">
          <a:extLs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1" name="Text 142">
          <a:extLs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2" name="Text 143">
          <a:extLs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3" name="Text 144">
          <a:extLs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74" name="Text 145">
          <a:extLs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5" name="Text 146">
          <a:extLs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6" name="Text 147">
          <a:extLs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7" name="Text 148">
          <a:extLs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78" name="Text 149">
          <a:extLs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79" name="Text 150">
          <a:extLs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0" name="Text 151">
          <a:extLs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1" name="Text 152">
          <a:extLs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182" name="Text 153">
          <a:extLs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83" name="Text 154">
          <a:extLs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184" name="Text 155">
          <a:extLs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85" name="Text 156">
          <a:extLs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6" name="Text 157">
          <a:extLs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7" name="Text 159">
          <a:extLs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188" name="Text 161">
          <a:extLs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189" name="Text 162">
          <a:extLs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0" name="Text 163">
          <a:extLs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191" name="Text 164">
          <a:extLs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192" name="Text 165">
          <a:extLs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193" name="Text 166">
          <a:extLst>
            <a:ext uri="{FF2B5EF4-FFF2-40B4-BE49-F238E27FC236}">
              <a16:creationId xmlns:a16="http://schemas.microsoft.com/office/drawing/2014/main" id="{00000000-0008-0000-0300-0000A9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194" name="Text 167">
          <a:extLst>
            <a:ext uri="{FF2B5EF4-FFF2-40B4-BE49-F238E27FC236}">
              <a16:creationId xmlns:a16="http://schemas.microsoft.com/office/drawing/2014/main" id="{00000000-0008-0000-0300-0000AA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195" name="Text 168">
          <a:extLst>
            <a:ext uri="{FF2B5EF4-FFF2-40B4-BE49-F238E27FC236}">
              <a16:creationId xmlns:a16="http://schemas.microsoft.com/office/drawing/2014/main" id="{00000000-0008-0000-0300-0000AB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96" name="Text 169">
          <a:extLst>
            <a:ext uri="{FF2B5EF4-FFF2-40B4-BE49-F238E27FC236}">
              <a16:creationId xmlns:a16="http://schemas.microsoft.com/office/drawing/2014/main" id="{00000000-0008-0000-0300-0000AC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197" name="Text 170">
          <a:extLst>
            <a:ext uri="{FF2B5EF4-FFF2-40B4-BE49-F238E27FC236}">
              <a16:creationId xmlns:a16="http://schemas.microsoft.com/office/drawing/2014/main" id="{00000000-0008-0000-0300-0000AD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98" name="Text 171">
          <a:extLst>
            <a:ext uri="{FF2B5EF4-FFF2-40B4-BE49-F238E27FC236}">
              <a16:creationId xmlns:a16="http://schemas.microsoft.com/office/drawing/2014/main" id="{00000000-0008-0000-0300-0000AE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199" name="Text 172">
          <a:extLst>
            <a:ext uri="{FF2B5EF4-FFF2-40B4-BE49-F238E27FC236}">
              <a16:creationId xmlns:a16="http://schemas.microsoft.com/office/drawing/2014/main" id="{00000000-0008-0000-0300-0000A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00" name="Text 173">
          <a:extLst>
            <a:ext uri="{FF2B5EF4-FFF2-40B4-BE49-F238E27FC236}">
              <a16:creationId xmlns:a16="http://schemas.microsoft.com/office/drawing/2014/main" id="{00000000-0008-0000-0300-0000B0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01" name="Text 174">
          <a:extLst>
            <a:ext uri="{FF2B5EF4-FFF2-40B4-BE49-F238E27FC236}">
              <a16:creationId xmlns:a16="http://schemas.microsoft.com/office/drawing/2014/main" id="{00000000-0008-0000-0300-0000B1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2" name="Text 175">
          <a:extLst>
            <a:ext uri="{FF2B5EF4-FFF2-40B4-BE49-F238E27FC236}">
              <a16:creationId xmlns:a16="http://schemas.microsoft.com/office/drawing/2014/main" id="{00000000-0008-0000-0300-0000B2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03" name="Text 176">
          <a:extLst>
            <a:ext uri="{FF2B5EF4-FFF2-40B4-BE49-F238E27FC236}">
              <a16:creationId xmlns:a16="http://schemas.microsoft.com/office/drawing/2014/main" id="{00000000-0008-0000-0300-0000B3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4" name="Text 177">
          <a:extLst>
            <a:ext uri="{FF2B5EF4-FFF2-40B4-BE49-F238E27FC236}">
              <a16:creationId xmlns:a16="http://schemas.microsoft.com/office/drawing/2014/main" id="{00000000-0008-0000-0300-0000B4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05" name="Text 178">
          <a:extLs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6" name="Text 179">
          <a:extLst>
            <a:ext uri="{FF2B5EF4-FFF2-40B4-BE49-F238E27FC236}">
              <a16:creationId xmlns:a16="http://schemas.microsoft.com/office/drawing/2014/main" id="{00000000-0008-0000-0300-0000B6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07" name="Text 180">
          <a:extLst>
            <a:ext uri="{FF2B5EF4-FFF2-40B4-BE49-F238E27FC236}">
              <a16:creationId xmlns:a16="http://schemas.microsoft.com/office/drawing/2014/main" id="{00000000-0008-0000-0300-0000B7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08" name="Text 181">
          <a:extLst>
            <a:ext uri="{FF2B5EF4-FFF2-40B4-BE49-F238E27FC236}">
              <a16:creationId xmlns:a16="http://schemas.microsoft.com/office/drawing/2014/main" id="{00000000-0008-0000-0300-0000B8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09" name="Text 182">
          <a:extLst>
            <a:ext uri="{FF2B5EF4-FFF2-40B4-BE49-F238E27FC236}">
              <a16:creationId xmlns:a16="http://schemas.microsoft.com/office/drawing/2014/main" id="{00000000-0008-0000-0300-0000B9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0" name="Text 183">
          <a:extLst>
            <a:ext uri="{FF2B5EF4-FFF2-40B4-BE49-F238E27FC236}">
              <a16:creationId xmlns:a16="http://schemas.microsoft.com/office/drawing/2014/main" id="{00000000-0008-0000-0300-0000B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1" name="Text 184">
          <a:extLst>
            <a:ext uri="{FF2B5EF4-FFF2-40B4-BE49-F238E27FC236}">
              <a16:creationId xmlns:a16="http://schemas.microsoft.com/office/drawing/2014/main" id="{00000000-0008-0000-0300-0000B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2" name="Text 185">
          <a:extLst>
            <a:ext uri="{FF2B5EF4-FFF2-40B4-BE49-F238E27FC236}">
              <a16:creationId xmlns:a16="http://schemas.microsoft.com/office/drawing/2014/main" id="{00000000-0008-0000-0300-0000B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3" name="Text 186">
          <a:extLst>
            <a:ext uri="{FF2B5EF4-FFF2-40B4-BE49-F238E27FC236}">
              <a16:creationId xmlns:a16="http://schemas.microsoft.com/office/drawing/2014/main" id="{00000000-0008-0000-0300-0000B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4" name="Text 187">
          <a:extLst>
            <a:ext uri="{FF2B5EF4-FFF2-40B4-BE49-F238E27FC236}">
              <a16:creationId xmlns:a16="http://schemas.microsoft.com/office/drawing/2014/main" id="{00000000-0008-0000-0300-0000BE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15" name="Text 188">
          <a:extLst>
            <a:ext uri="{FF2B5EF4-FFF2-40B4-BE49-F238E27FC236}">
              <a16:creationId xmlns:a16="http://schemas.microsoft.com/office/drawing/2014/main" id="{00000000-0008-0000-0300-0000B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6" name="Text 189">
          <a:extLst>
            <a:ext uri="{FF2B5EF4-FFF2-40B4-BE49-F238E27FC236}">
              <a16:creationId xmlns:a16="http://schemas.microsoft.com/office/drawing/2014/main" id="{00000000-0008-0000-0300-0000C0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17" name="Text 190">
          <a:extLst>
            <a:ext uri="{FF2B5EF4-FFF2-40B4-BE49-F238E27FC236}">
              <a16:creationId xmlns:a16="http://schemas.microsoft.com/office/drawing/2014/main" id="{00000000-0008-0000-0300-0000C104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18" name="Text 191">
          <a:extLst>
            <a:ext uri="{FF2B5EF4-FFF2-40B4-BE49-F238E27FC236}">
              <a16:creationId xmlns:a16="http://schemas.microsoft.com/office/drawing/2014/main" id="{00000000-0008-0000-0300-0000C2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19" name="Text 192">
          <a:extLst>
            <a:ext uri="{FF2B5EF4-FFF2-40B4-BE49-F238E27FC236}">
              <a16:creationId xmlns:a16="http://schemas.microsoft.com/office/drawing/2014/main" id="{00000000-0008-0000-0300-0000C304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20" name="Text 193">
          <a:extLst>
            <a:ext uri="{FF2B5EF4-FFF2-40B4-BE49-F238E27FC236}">
              <a16:creationId xmlns:a16="http://schemas.microsoft.com/office/drawing/2014/main" id="{00000000-0008-0000-0300-0000C404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21" name="Text 194">
          <a:extLst>
            <a:ext uri="{FF2B5EF4-FFF2-40B4-BE49-F238E27FC236}">
              <a16:creationId xmlns:a16="http://schemas.microsoft.com/office/drawing/2014/main" id="{00000000-0008-0000-0300-0000C504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22" name="Text 195">
          <a:extLst>
            <a:ext uri="{FF2B5EF4-FFF2-40B4-BE49-F238E27FC236}">
              <a16:creationId xmlns:a16="http://schemas.microsoft.com/office/drawing/2014/main" id="{00000000-0008-0000-0300-0000C6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23" name="Text 196">
          <a:extLst>
            <a:ext uri="{FF2B5EF4-FFF2-40B4-BE49-F238E27FC236}">
              <a16:creationId xmlns:a16="http://schemas.microsoft.com/office/drawing/2014/main" id="{00000000-0008-0000-0300-0000C704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4" name="Text 197">
          <a:extLst>
            <a:ext uri="{FF2B5EF4-FFF2-40B4-BE49-F238E27FC236}">
              <a16:creationId xmlns:a16="http://schemas.microsoft.com/office/drawing/2014/main" id="{00000000-0008-0000-0300-0000C8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5" name="Text 198">
          <a:extLst>
            <a:ext uri="{FF2B5EF4-FFF2-40B4-BE49-F238E27FC236}">
              <a16:creationId xmlns:a16="http://schemas.microsoft.com/office/drawing/2014/main" id="{00000000-0008-0000-0300-0000C904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6" name="Text 199">
          <a:extLst>
            <a:ext uri="{FF2B5EF4-FFF2-40B4-BE49-F238E27FC236}">
              <a16:creationId xmlns:a16="http://schemas.microsoft.com/office/drawing/2014/main" id="{00000000-0008-0000-0300-0000CA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227" name="Text 200">
          <a:extLst>
            <a:ext uri="{FF2B5EF4-FFF2-40B4-BE49-F238E27FC236}">
              <a16:creationId xmlns:a16="http://schemas.microsoft.com/office/drawing/2014/main" id="{00000000-0008-0000-0300-0000CB04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8" name="Text 201">
          <a:extLst>
            <a:ext uri="{FF2B5EF4-FFF2-40B4-BE49-F238E27FC236}">
              <a16:creationId xmlns:a16="http://schemas.microsoft.com/office/drawing/2014/main" id="{00000000-0008-0000-0300-0000CC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29" name="Text 202">
          <a:extLst>
            <a:ext uri="{FF2B5EF4-FFF2-40B4-BE49-F238E27FC236}">
              <a16:creationId xmlns:a16="http://schemas.microsoft.com/office/drawing/2014/main" id="{00000000-0008-0000-0300-0000CD04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0" name="Text 211">
          <a:extLst>
            <a:ext uri="{FF2B5EF4-FFF2-40B4-BE49-F238E27FC236}">
              <a16:creationId xmlns:a16="http://schemas.microsoft.com/office/drawing/2014/main" id="{00000000-0008-0000-0300-0000CE04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231" name="Text 212">
          <a:extLst>
            <a:ext uri="{FF2B5EF4-FFF2-40B4-BE49-F238E27FC236}">
              <a16:creationId xmlns:a16="http://schemas.microsoft.com/office/drawing/2014/main" id="{00000000-0008-0000-0300-0000CF04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2" name="Text 213">
          <a:extLst>
            <a:ext uri="{FF2B5EF4-FFF2-40B4-BE49-F238E27FC236}">
              <a16:creationId xmlns:a16="http://schemas.microsoft.com/office/drawing/2014/main" id="{00000000-0008-0000-0300-0000D0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233" name="Text 214">
          <a:extLst>
            <a:ext uri="{FF2B5EF4-FFF2-40B4-BE49-F238E27FC236}">
              <a16:creationId xmlns:a16="http://schemas.microsoft.com/office/drawing/2014/main" id="{00000000-0008-0000-0300-0000D104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234" name="Text 215">
          <a:extLst>
            <a:ext uri="{FF2B5EF4-FFF2-40B4-BE49-F238E27FC236}">
              <a16:creationId xmlns:a16="http://schemas.microsoft.com/office/drawing/2014/main" id="{00000000-0008-0000-0300-0000D2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21</xdr:row>
      <xdr:rowOff>172528</xdr:rowOff>
    </xdr:from>
    <xdr:to>
      <xdr:col>6</xdr:col>
      <xdr:colOff>129396</xdr:colOff>
      <xdr:row>22</xdr:row>
      <xdr:rowOff>172528</xdr:rowOff>
    </xdr:to>
    <xdr:sp macro="" textlink="">
      <xdr:nvSpPr>
        <xdr:cNvPr id="1235" name="Text 216">
          <a:extLst>
            <a:ext uri="{FF2B5EF4-FFF2-40B4-BE49-F238E27FC236}">
              <a16:creationId xmlns:a16="http://schemas.microsoft.com/office/drawing/2014/main" id="{00000000-0008-0000-0300-0000D3040000}"/>
            </a:ext>
          </a:extLst>
        </xdr:cNvPr>
        <xdr:cNvSpPr txBox="1">
          <a:spLocks noChangeArrowheads="1"/>
        </xdr:cNvSpPr>
      </xdr:nvSpPr>
      <xdr:spPr bwMode="auto">
        <a:xfrm>
          <a:off x="4698952" y="4051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6" name="Text 217">
          <a:extLst>
            <a:ext uri="{FF2B5EF4-FFF2-40B4-BE49-F238E27FC236}">
              <a16:creationId xmlns:a16="http://schemas.microsoft.com/office/drawing/2014/main" id="{00000000-0008-0000-0300-0000D4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7" name="Text 218">
          <a:extLst>
            <a:ext uri="{FF2B5EF4-FFF2-40B4-BE49-F238E27FC236}">
              <a16:creationId xmlns:a16="http://schemas.microsoft.com/office/drawing/2014/main" id="{00000000-0008-0000-0300-0000D5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8" name="Text 219">
          <a:extLst>
            <a:ext uri="{FF2B5EF4-FFF2-40B4-BE49-F238E27FC236}">
              <a16:creationId xmlns:a16="http://schemas.microsoft.com/office/drawing/2014/main" id="{00000000-0008-0000-0300-0000D6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26</xdr:row>
      <xdr:rowOff>172528</xdr:rowOff>
    </xdr:from>
    <xdr:to>
      <xdr:col>6</xdr:col>
      <xdr:colOff>129396</xdr:colOff>
      <xdr:row>27</xdr:row>
      <xdr:rowOff>172528</xdr:rowOff>
    </xdr:to>
    <xdr:sp macro="" textlink="">
      <xdr:nvSpPr>
        <xdr:cNvPr id="1239" name="Text 220">
          <a:extLst>
            <a:ext uri="{FF2B5EF4-FFF2-40B4-BE49-F238E27FC236}">
              <a16:creationId xmlns:a16="http://schemas.microsoft.com/office/drawing/2014/main" id="{00000000-0008-0000-0300-0000D7040000}"/>
            </a:ext>
          </a:extLst>
        </xdr:cNvPr>
        <xdr:cNvSpPr txBox="1">
          <a:spLocks noChangeArrowheads="1"/>
        </xdr:cNvSpPr>
      </xdr:nvSpPr>
      <xdr:spPr bwMode="auto">
        <a:xfrm>
          <a:off x="4698952" y="50417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0" name="Text 221">
          <a:extLst>
            <a:ext uri="{FF2B5EF4-FFF2-40B4-BE49-F238E27FC236}">
              <a16:creationId xmlns:a16="http://schemas.microsoft.com/office/drawing/2014/main" id="{00000000-0008-0000-0300-0000D8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1" name="Text 222">
          <a:extLst>
            <a:ext uri="{FF2B5EF4-FFF2-40B4-BE49-F238E27FC236}">
              <a16:creationId xmlns:a16="http://schemas.microsoft.com/office/drawing/2014/main" id="{00000000-0008-0000-0300-0000D9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2" name="Text 223">
          <a:extLst>
            <a:ext uri="{FF2B5EF4-FFF2-40B4-BE49-F238E27FC236}">
              <a16:creationId xmlns:a16="http://schemas.microsoft.com/office/drawing/2014/main" id="{00000000-0008-0000-0300-0000DA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27</xdr:row>
      <xdr:rowOff>172528</xdr:rowOff>
    </xdr:from>
    <xdr:to>
      <xdr:col>6</xdr:col>
      <xdr:colOff>129396</xdr:colOff>
      <xdr:row>28</xdr:row>
      <xdr:rowOff>163902</xdr:rowOff>
    </xdr:to>
    <xdr:sp macro="" textlink="">
      <xdr:nvSpPr>
        <xdr:cNvPr id="1243" name="Text 224">
          <a:extLst>
            <a:ext uri="{FF2B5EF4-FFF2-40B4-BE49-F238E27FC236}">
              <a16:creationId xmlns:a16="http://schemas.microsoft.com/office/drawing/2014/main" id="{00000000-0008-0000-0300-0000DB040000}"/>
            </a:ext>
          </a:extLst>
        </xdr:cNvPr>
        <xdr:cNvSpPr txBox="1">
          <a:spLocks noChangeArrowheads="1"/>
        </xdr:cNvSpPr>
      </xdr:nvSpPr>
      <xdr:spPr bwMode="auto">
        <a:xfrm>
          <a:off x="4698952" y="523982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4" name="Text 225">
          <a:extLs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5" name="Text 226">
          <a:extLst>
            <a:ext uri="{FF2B5EF4-FFF2-40B4-BE49-F238E27FC236}">
              <a16:creationId xmlns:a16="http://schemas.microsoft.com/office/drawing/2014/main" id="{00000000-0008-0000-0300-0000DD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6" name="Text 227">
          <a:extLst>
            <a:ext uri="{FF2B5EF4-FFF2-40B4-BE49-F238E27FC236}">
              <a16:creationId xmlns:a16="http://schemas.microsoft.com/office/drawing/2014/main" id="{00000000-0008-0000-0300-0000DE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28</xdr:row>
      <xdr:rowOff>172528</xdr:rowOff>
    </xdr:from>
    <xdr:to>
      <xdr:col>6</xdr:col>
      <xdr:colOff>129396</xdr:colOff>
      <xdr:row>29</xdr:row>
      <xdr:rowOff>172528</xdr:rowOff>
    </xdr:to>
    <xdr:sp macro="" textlink="">
      <xdr:nvSpPr>
        <xdr:cNvPr id="1247" name="Text 228">
          <a:extLst>
            <a:ext uri="{FF2B5EF4-FFF2-40B4-BE49-F238E27FC236}">
              <a16:creationId xmlns:a16="http://schemas.microsoft.com/office/drawing/2014/main" id="{00000000-0008-0000-0300-0000DF040000}"/>
            </a:ext>
          </a:extLst>
        </xdr:cNvPr>
        <xdr:cNvSpPr txBox="1">
          <a:spLocks noChangeArrowheads="1"/>
        </xdr:cNvSpPr>
      </xdr:nvSpPr>
      <xdr:spPr bwMode="auto">
        <a:xfrm>
          <a:off x="4698952" y="54379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48" name="Text 229">
          <a:extLst>
            <a:ext uri="{FF2B5EF4-FFF2-40B4-BE49-F238E27FC236}">
              <a16:creationId xmlns:a16="http://schemas.microsoft.com/office/drawing/2014/main" id="{00000000-0008-0000-0300-0000E0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49" name="Text 230">
          <a:extLst>
            <a:ext uri="{FF2B5EF4-FFF2-40B4-BE49-F238E27FC236}">
              <a16:creationId xmlns:a16="http://schemas.microsoft.com/office/drawing/2014/main" id="{00000000-0008-0000-0300-0000E1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50" name="Text 231">
          <a:extLst>
            <a:ext uri="{FF2B5EF4-FFF2-40B4-BE49-F238E27FC236}">
              <a16:creationId xmlns:a16="http://schemas.microsoft.com/office/drawing/2014/main" id="{00000000-0008-0000-0300-0000E2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251" name="Text 232">
          <a:extLst>
            <a:ext uri="{FF2B5EF4-FFF2-40B4-BE49-F238E27FC236}">
              <a16:creationId xmlns:a16="http://schemas.microsoft.com/office/drawing/2014/main" id="{00000000-0008-0000-0300-0000E304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2" name="Text 233">
          <a:extLst>
            <a:ext uri="{FF2B5EF4-FFF2-40B4-BE49-F238E27FC236}">
              <a16:creationId xmlns:a16="http://schemas.microsoft.com/office/drawing/2014/main" id="{00000000-0008-0000-0300-0000E4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3" name="Text 234">
          <a:extLst>
            <a:ext uri="{FF2B5EF4-FFF2-40B4-BE49-F238E27FC236}">
              <a16:creationId xmlns:a16="http://schemas.microsoft.com/office/drawing/2014/main" id="{00000000-0008-0000-0300-0000E5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4" name="Text 235">
          <a:extLst>
            <a:ext uri="{FF2B5EF4-FFF2-40B4-BE49-F238E27FC236}">
              <a16:creationId xmlns:a16="http://schemas.microsoft.com/office/drawing/2014/main" id="{00000000-0008-0000-0300-0000E6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33</xdr:row>
      <xdr:rowOff>172528</xdr:rowOff>
    </xdr:to>
    <xdr:sp macro="" textlink="">
      <xdr:nvSpPr>
        <xdr:cNvPr id="1255" name="Text 236">
          <a:extLst>
            <a:ext uri="{FF2B5EF4-FFF2-40B4-BE49-F238E27FC236}">
              <a16:creationId xmlns:a16="http://schemas.microsoft.com/office/drawing/2014/main" id="{00000000-0008-0000-0300-0000E704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6" name="Text 237">
          <a:extLst>
            <a:ext uri="{FF2B5EF4-FFF2-40B4-BE49-F238E27FC236}">
              <a16:creationId xmlns:a16="http://schemas.microsoft.com/office/drawing/2014/main" id="{00000000-0008-0000-0300-0000E8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7" name="Text 238">
          <a:extLst>
            <a:ext uri="{FF2B5EF4-FFF2-40B4-BE49-F238E27FC236}">
              <a16:creationId xmlns:a16="http://schemas.microsoft.com/office/drawing/2014/main" id="{00000000-0008-0000-0300-0000E9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8" name="Text 239">
          <a:extLst>
            <a:ext uri="{FF2B5EF4-FFF2-40B4-BE49-F238E27FC236}">
              <a16:creationId xmlns:a16="http://schemas.microsoft.com/office/drawing/2014/main" id="{00000000-0008-0000-0300-0000EA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33</xdr:row>
      <xdr:rowOff>172528</xdr:rowOff>
    </xdr:from>
    <xdr:to>
      <xdr:col>6</xdr:col>
      <xdr:colOff>129396</xdr:colOff>
      <xdr:row>34</xdr:row>
      <xdr:rowOff>172528</xdr:rowOff>
    </xdr:to>
    <xdr:sp macro="" textlink="">
      <xdr:nvSpPr>
        <xdr:cNvPr id="1259" name="Text 240">
          <a:extLst>
            <a:ext uri="{FF2B5EF4-FFF2-40B4-BE49-F238E27FC236}">
              <a16:creationId xmlns:a16="http://schemas.microsoft.com/office/drawing/2014/main" id="{00000000-0008-0000-0300-0000EB040000}"/>
            </a:ext>
          </a:extLst>
        </xdr:cNvPr>
        <xdr:cNvSpPr txBox="1">
          <a:spLocks noChangeArrowheads="1"/>
        </xdr:cNvSpPr>
      </xdr:nvSpPr>
      <xdr:spPr bwMode="auto">
        <a:xfrm>
          <a:off x="4698952" y="64285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0" name="Text 241">
          <a:extLst>
            <a:ext uri="{FF2B5EF4-FFF2-40B4-BE49-F238E27FC236}">
              <a16:creationId xmlns:a16="http://schemas.microsoft.com/office/drawing/2014/main" id="{00000000-0008-0000-0300-0000EC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1" name="Text 242">
          <a:extLst>
            <a:ext uri="{FF2B5EF4-FFF2-40B4-BE49-F238E27FC236}">
              <a16:creationId xmlns:a16="http://schemas.microsoft.com/office/drawing/2014/main" id="{00000000-0008-0000-0300-0000ED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2" name="Text 243">
          <a:extLst>
            <a:ext uri="{FF2B5EF4-FFF2-40B4-BE49-F238E27FC236}">
              <a16:creationId xmlns:a16="http://schemas.microsoft.com/office/drawing/2014/main" id="{00000000-0008-0000-0300-0000EE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34</xdr:row>
      <xdr:rowOff>172528</xdr:rowOff>
    </xdr:from>
    <xdr:to>
      <xdr:col>6</xdr:col>
      <xdr:colOff>129396</xdr:colOff>
      <xdr:row>35</xdr:row>
      <xdr:rowOff>172528</xdr:rowOff>
    </xdr:to>
    <xdr:sp macro="" textlink="">
      <xdr:nvSpPr>
        <xdr:cNvPr id="1263" name="Text 244">
          <a:extLst>
            <a:ext uri="{FF2B5EF4-FFF2-40B4-BE49-F238E27FC236}">
              <a16:creationId xmlns:a16="http://schemas.microsoft.com/office/drawing/2014/main" id="{00000000-0008-0000-0300-0000EF040000}"/>
            </a:ext>
          </a:extLst>
        </xdr:cNvPr>
        <xdr:cNvSpPr txBox="1">
          <a:spLocks noChangeArrowheads="1"/>
        </xdr:cNvSpPr>
      </xdr:nvSpPr>
      <xdr:spPr bwMode="auto">
        <a:xfrm>
          <a:off x="4698952" y="66266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4" name="Text 245">
          <a:extLst>
            <a:ext uri="{FF2B5EF4-FFF2-40B4-BE49-F238E27FC236}">
              <a16:creationId xmlns:a16="http://schemas.microsoft.com/office/drawing/2014/main" id="{00000000-0008-0000-0300-0000F0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5" name="Text 246">
          <a:extLst>
            <a:ext uri="{FF2B5EF4-FFF2-40B4-BE49-F238E27FC236}">
              <a16:creationId xmlns:a16="http://schemas.microsoft.com/office/drawing/2014/main" id="{00000000-0008-0000-0300-0000F1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6" name="Text 247">
          <a:extLst>
            <a:ext uri="{FF2B5EF4-FFF2-40B4-BE49-F238E27FC236}">
              <a16:creationId xmlns:a16="http://schemas.microsoft.com/office/drawing/2014/main" id="{00000000-0008-0000-0300-0000F2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35</xdr:row>
      <xdr:rowOff>172528</xdr:rowOff>
    </xdr:from>
    <xdr:to>
      <xdr:col>6</xdr:col>
      <xdr:colOff>129396</xdr:colOff>
      <xdr:row>36</xdr:row>
      <xdr:rowOff>172528</xdr:rowOff>
    </xdr:to>
    <xdr:sp macro="" textlink="">
      <xdr:nvSpPr>
        <xdr:cNvPr id="1267" name="Text 248">
          <a:extLst>
            <a:ext uri="{FF2B5EF4-FFF2-40B4-BE49-F238E27FC236}">
              <a16:creationId xmlns:a16="http://schemas.microsoft.com/office/drawing/2014/main" id="{00000000-0008-0000-0300-0000F3040000}"/>
            </a:ext>
          </a:extLst>
        </xdr:cNvPr>
        <xdr:cNvSpPr txBox="1">
          <a:spLocks noChangeArrowheads="1"/>
        </xdr:cNvSpPr>
      </xdr:nvSpPr>
      <xdr:spPr bwMode="auto">
        <a:xfrm>
          <a:off x="4698952" y="68247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68" name="Text 249">
          <a:extLst>
            <a:ext uri="{FF2B5EF4-FFF2-40B4-BE49-F238E27FC236}">
              <a16:creationId xmlns:a16="http://schemas.microsoft.com/office/drawing/2014/main" id="{00000000-0008-0000-0300-0000F4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69" name="Text 250">
          <a:extLst>
            <a:ext uri="{FF2B5EF4-FFF2-40B4-BE49-F238E27FC236}">
              <a16:creationId xmlns:a16="http://schemas.microsoft.com/office/drawing/2014/main" id="{00000000-0008-0000-0300-0000F5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0" name="Text 251">
          <a:extLst>
            <a:ext uri="{FF2B5EF4-FFF2-40B4-BE49-F238E27FC236}">
              <a16:creationId xmlns:a16="http://schemas.microsoft.com/office/drawing/2014/main" id="{00000000-0008-0000-0300-0000F6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1" name="Text 252">
          <a:extLst>
            <a:ext uri="{FF2B5EF4-FFF2-40B4-BE49-F238E27FC236}">
              <a16:creationId xmlns:a16="http://schemas.microsoft.com/office/drawing/2014/main" id="{00000000-0008-0000-0300-0000F7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2" name="Text 253">
          <a:extLst>
            <a:ext uri="{FF2B5EF4-FFF2-40B4-BE49-F238E27FC236}">
              <a16:creationId xmlns:a16="http://schemas.microsoft.com/office/drawing/2014/main" id="{00000000-0008-0000-0300-0000F8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3" name="Text 254">
          <a:extLst>
            <a:ext uri="{FF2B5EF4-FFF2-40B4-BE49-F238E27FC236}">
              <a16:creationId xmlns:a16="http://schemas.microsoft.com/office/drawing/2014/main" id="{00000000-0008-0000-0300-0000F9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4" name="Text 255">
          <a:extLst>
            <a:ext uri="{FF2B5EF4-FFF2-40B4-BE49-F238E27FC236}">
              <a16:creationId xmlns:a16="http://schemas.microsoft.com/office/drawing/2014/main" id="{00000000-0008-0000-0300-0000FA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5" name="Text 256">
          <a:extLst>
            <a:ext uri="{FF2B5EF4-FFF2-40B4-BE49-F238E27FC236}">
              <a16:creationId xmlns:a16="http://schemas.microsoft.com/office/drawing/2014/main" id="{00000000-0008-0000-0300-0000FB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6" name="Text 257">
          <a:extLst>
            <a:ext uri="{FF2B5EF4-FFF2-40B4-BE49-F238E27FC236}">
              <a16:creationId xmlns:a16="http://schemas.microsoft.com/office/drawing/2014/main" id="{00000000-0008-0000-0300-0000FC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7" name="Text 258">
          <a:extLst>
            <a:ext uri="{FF2B5EF4-FFF2-40B4-BE49-F238E27FC236}">
              <a16:creationId xmlns:a16="http://schemas.microsoft.com/office/drawing/2014/main" id="{00000000-0008-0000-0300-0000FD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8" name="Text 259">
          <a:extLst>
            <a:ext uri="{FF2B5EF4-FFF2-40B4-BE49-F238E27FC236}">
              <a16:creationId xmlns:a16="http://schemas.microsoft.com/office/drawing/2014/main" id="{00000000-0008-0000-0300-0000FE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279" name="Text 260">
          <a:extLst>
            <a:ext uri="{FF2B5EF4-FFF2-40B4-BE49-F238E27FC236}">
              <a16:creationId xmlns:a16="http://schemas.microsoft.com/office/drawing/2014/main" id="{00000000-0008-0000-0300-0000FF04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0" name="Text 261">
          <a:extLst>
            <a:ext uri="{FF2B5EF4-FFF2-40B4-BE49-F238E27FC236}">
              <a16:creationId xmlns:a16="http://schemas.microsoft.com/office/drawing/2014/main" id="{00000000-0008-0000-0300-000000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1" name="Text 262">
          <a:extLst>
            <a:ext uri="{FF2B5EF4-FFF2-40B4-BE49-F238E27FC236}">
              <a16:creationId xmlns:a16="http://schemas.microsoft.com/office/drawing/2014/main" id="{00000000-0008-0000-0300-000001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2" name="Text 263">
          <a:extLst>
            <a:ext uri="{FF2B5EF4-FFF2-40B4-BE49-F238E27FC236}">
              <a16:creationId xmlns:a16="http://schemas.microsoft.com/office/drawing/2014/main" id="{00000000-0008-0000-0300-000002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283" name="Text 264">
          <a:extLst>
            <a:ext uri="{FF2B5EF4-FFF2-40B4-BE49-F238E27FC236}">
              <a16:creationId xmlns:a16="http://schemas.microsoft.com/office/drawing/2014/main" id="{00000000-0008-0000-0300-000003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4" name="Text 265">
          <a:extLst>
            <a:ext uri="{FF2B5EF4-FFF2-40B4-BE49-F238E27FC236}">
              <a16:creationId xmlns:a16="http://schemas.microsoft.com/office/drawing/2014/main" id="{00000000-0008-0000-0300-000004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5" name="Text 266">
          <a:extLst>
            <a:ext uri="{FF2B5EF4-FFF2-40B4-BE49-F238E27FC236}">
              <a16:creationId xmlns:a16="http://schemas.microsoft.com/office/drawing/2014/main" id="{00000000-0008-0000-0300-000005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6" name="Text 267">
          <a:extLst>
            <a:ext uri="{FF2B5EF4-FFF2-40B4-BE49-F238E27FC236}">
              <a16:creationId xmlns:a16="http://schemas.microsoft.com/office/drawing/2014/main" id="{00000000-0008-0000-0300-000006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287" name="Text 268">
          <a:extLst>
            <a:ext uri="{FF2B5EF4-FFF2-40B4-BE49-F238E27FC236}">
              <a16:creationId xmlns:a16="http://schemas.microsoft.com/office/drawing/2014/main" id="{00000000-0008-0000-0300-000007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88" name="Text 269">
          <a:extLst>
            <a:ext uri="{FF2B5EF4-FFF2-40B4-BE49-F238E27FC236}">
              <a16:creationId xmlns:a16="http://schemas.microsoft.com/office/drawing/2014/main" id="{00000000-0008-0000-0300-000008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89" name="Text 270">
          <a:extLst>
            <a:ext uri="{FF2B5EF4-FFF2-40B4-BE49-F238E27FC236}">
              <a16:creationId xmlns:a16="http://schemas.microsoft.com/office/drawing/2014/main" id="{00000000-0008-0000-0300-000009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90" name="Text 271">
          <a:extLst>
            <a:ext uri="{FF2B5EF4-FFF2-40B4-BE49-F238E27FC236}">
              <a16:creationId xmlns:a16="http://schemas.microsoft.com/office/drawing/2014/main" id="{00000000-0008-0000-0300-00000A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40</xdr:row>
      <xdr:rowOff>172528</xdr:rowOff>
    </xdr:from>
    <xdr:to>
      <xdr:col>6</xdr:col>
      <xdr:colOff>129396</xdr:colOff>
      <xdr:row>41</xdr:row>
      <xdr:rowOff>163902</xdr:rowOff>
    </xdr:to>
    <xdr:sp macro="" textlink="">
      <xdr:nvSpPr>
        <xdr:cNvPr id="1291" name="Text 272">
          <a:extLst>
            <a:ext uri="{FF2B5EF4-FFF2-40B4-BE49-F238E27FC236}">
              <a16:creationId xmlns:a16="http://schemas.microsoft.com/office/drawing/2014/main" id="{00000000-0008-0000-0300-00000B050000}"/>
            </a:ext>
          </a:extLst>
        </xdr:cNvPr>
        <xdr:cNvSpPr txBox="1">
          <a:spLocks noChangeArrowheads="1"/>
        </xdr:cNvSpPr>
      </xdr:nvSpPr>
      <xdr:spPr bwMode="auto">
        <a:xfrm>
          <a:off x="4698952" y="7815388"/>
          <a:ext cx="86264" cy="1894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2" name="Text 273">
          <a:extLst>
            <a:ext uri="{FF2B5EF4-FFF2-40B4-BE49-F238E27FC236}">
              <a16:creationId xmlns:a16="http://schemas.microsoft.com/office/drawing/2014/main" id="{00000000-0008-0000-0300-00000C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3" name="Text 274">
          <a:extLst>
            <a:ext uri="{FF2B5EF4-FFF2-40B4-BE49-F238E27FC236}">
              <a16:creationId xmlns:a16="http://schemas.microsoft.com/office/drawing/2014/main" id="{00000000-0008-0000-0300-00000D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4" name="Text 275">
          <a:extLst>
            <a:ext uri="{FF2B5EF4-FFF2-40B4-BE49-F238E27FC236}">
              <a16:creationId xmlns:a16="http://schemas.microsoft.com/office/drawing/2014/main" id="{00000000-0008-0000-0300-00000E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295" name="Text 276">
          <a:extLst>
            <a:ext uri="{FF2B5EF4-FFF2-40B4-BE49-F238E27FC236}">
              <a16:creationId xmlns:a16="http://schemas.microsoft.com/office/drawing/2014/main" id="{00000000-0008-0000-0300-00000F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6" name="Text 277">
          <a:extLst>
            <a:ext uri="{FF2B5EF4-FFF2-40B4-BE49-F238E27FC236}">
              <a16:creationId xmlns:a16="http://schemas.microsoft.com/office/drawing/2014/main" id="{00000000-0008-0000-0300-000010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7" name="Text 278">
          <a:extLst>
            <a:ext uri="{FF2B5EF4-FFF2-40B4-BE49-F238E27FC236}">
              <a16:creationId xmlns:a16="http://schemas.microsoft.com/office/drawing/2014/main" id="{00000000-0008-0000-0300-000011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8" name="Text 279">
          <a:extLst>
            <a:ext uri="{FF2B5EF4-FFF2-40B4-BE49-F238E27FC236}">
              <a16:creationId xmlns:a16="http://schemas.microsoft.com/office/drawing/2014/main" id="{00000000-0008-0000-0300-000012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299" name="Text 280">
          <a:extLst>
            <a:ext uri="{FF2B5EF4-FFF2-40B4-BE49-F238E27FC236}">
              <a16:creationId xmlns:a16="http://schemas.microsoft.com/office/drawing/2014/main" id="{00000000-0008-0000-0300-000013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0" name="Text 281">
          <a:extLst>
            <a:ext uri="{FF2B5EF4-FFF2-40B4-BE49-F238E27FC236}">
              <a16:creationId xmlns:a16="http://schemas.microsoft.com/office/drawing/2014/main" id="{00000000-0008-0000-0300-000014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1" name="Text 282">
          <a:extLst>
            <a:ext uri="{FF2B5EF4-FFF2-40B4-BE49-F238E27FC236}">
              <a16:creationId xmlns:a16="http://schemas.microsoft.com/office/drawing/2014/main" id="{00000000-0008-0000-0300-000015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2" name="Text 283">
          <a:extLst>
            <a:ext uri="{FF2B5EF4-FFF2-40B4-BE49-F238E27FC236}">
              <a16:creationId xmlns:a16="http://schemas.microsoft.com/office/drawing/2014/main" id="{00000000-0008-0000-0300-000016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303" name="Text 284">
          <a:extLs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4" name="Text 285">
          <a:extLst>
            <a:ext uri="{FF2B5EF4-FFF2-40B4-BE49-F238E27FC236}">
              <a16:creationId xmlns:a16="http://schemas.microsoft.com/office/drawing/2014/main" id="{00000000-0008-0000-0300-000018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5" name="Text 286">
          <a:extLst>
            <a:ext uri="{FF2B5EF4-FFF2-40B4-BE49-F238E27FC236}">
              <a16:creationId xmlns:a16="http://schemas.microsoft.com/office/drawing/2014/main" id="{00000000-0008-0000-0300-000019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6" name="Text 287">
          <a:extLst>
            <a:ext uri="{FF2B5EF4-FFF2-40B4-BE49-F238E27FC236}">
              <a16:creationId xmlns:a16="http://schemas.microsoft.com/office/drawing/2014/main" id="{00000000-0008-0000-0300-00001A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307" name="Text 288">
          <a:extLst>
            <a:ext uri="{FF2B5EF4-FFF2-40B4-BE49-F238E27FC236}">
              <a16:creationId xmlns:a16="http://schemas.microsoft.com/office/drawing/2014/main" id="{00000000-0008-0000-0300-00001B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8" name="Text 307">
          <a:extLst>
            <a:ext uri="{FF2B5EF4-FFF2-40B4-BE49-F238E27FC236}">
              <a16:creationId xmlns:a16="http://schemas.microsoft.com/office/drawing/2014/main" id="{00000000-0008-0000-0300-00001C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09" name="Text 308">
          <a:extLst>
            <a:ext uri="{FF2B5EF4-FFF2-40B4-BE49-F238E27FC236}">
              <a16:creationId xmlns:a16="http://schemas.microsoft.com/office/drawing/2014/main" id="{00000000-0008-0000-0300-00001D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0" name="Text 309">
          <a:extLst>
            <a:ext uri="{FF2B5EF4-FFF2-40B4-BE49-F238E27FC236}">
              <a16:creationId xmlns:a16="http://schemas.microsoft.com/office/drawing/2014/main" id="{00000000-0008-0000-0300-00001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1" name="Text 310">
          <a:extLst>
            <a:ext uri="{FF2B5EF4-FFF2-40B4-BE49-F238E27FC236}">
              <a16:creationId xmlns:a16="http://schemas.microsoft.com/office/drawing/2014/main" id="{00000000-0008-0000-0300-00001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2" name="Text 311">
          <a:extLst>
            <a:ext uri="{FF2B5EF4-FFF2-40B4-BE49-F238E27FC236}">
              <a16:creationId xmlns:a16="http://schemas.microsoft.com/office/drawing/2014/main" id="{00000000-0008-0000-0300-000020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3" name="Text 312">
          <a:extLst>
            <a:ext uri="{FF2B5EF4-FFF2-40B4-BE49-F238E27FC236}">
              <a16:creationId xmlns:a16="http://schemas.microsoft.com/office/drawing/2014/main" id="{00000000-0008-0000-0300-000021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4" name="Text 313">
          <a:extLst>
            <a:ext uri="{FF2B5EF4-FFF2-40B4-BE49-F238E27FC236}">
              <a16:creationId xmlns:a16="http://schemas.microsoft.com/office/drawing/2014/main" id="{00000000-0008-0000-0300-000022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15" name="Text 314">
          <a:extLst>
            <a:ext uri="{FF2B5EF4-FFF2-40B4-BE49-F238E27FC236}">
              <a16:creationId xmlns:a16="http://schemas.microsoft.com/office/drawing/2014/main" id="{00000000-0008-0000-0300-000023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6" name="Text 315">
          <a:extLst>
            <a:ext uri="{FF2B5EF4-FFF2-40B4-BE49-F238E27FC236}">
              <a16:creationId xmlns:a16="http://schemas.microsoft.com/office/drawing/2014/main" id="{00000000-0008-0000-0300-000024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7" name="Text 316">
          <a:extLst>
            <a:ext uri="{FF2B5EF4-FFF2-40B4-BE49-F238E27FC236}">
              <a16:creationId xmlns:a16="http://schemas.microsoft.com/office/drawing/2014/main" id="{00000000-0008-0000-0300-000025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8" name="Text 317">
          <a:extLst>
            <a:ext uri="{FF2B5EF4-FFF2-40B4-BE49-F238E27FC236}">
              <a16:creationId xmlns:a16="http://schemas.microsoft.com/office/drawing/2014/main" id="{00000000-0008-0000-0300-000026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19" name="Text 318">
          <a:extLst>
            <a:ext uri="{FF2B5EF4-FFF2-40B4-BE49-F238E27FC236}">
              <a16:creationId xmlns:a16="http://schemas.microsoft.com/office/drawing/2014/main" id="{00000000-0008-0000-0300-000027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0" name="Text 349">
          <a:extLst>
            <a:ext uri="{FF2B5EF4-FFF2-40B4-BE49-F238E27FC236}">
              <a16:creationId xmlns:a16="http://schemas.microsoft.com/office/drawing/2014/main" id="{00000000-0008-0000-0300-000028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1" name="Text 350">
          <a:extLst>
            <a:ext uri="{FF2B5EF4-FFF2-40B4-BE49-F238E27FC236}">
              <a16:creationId xmlns:a16="http://schemas.microsoft.com/office/drawing/2014/main" id="{00000000-0008-0000-0300-000029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2" name="Text 351">
          <a:extLst>
            <a:ext uri="{FF2B5EF4-FFF2-40B4-BE49-F238E27FC236}">
              <a16:creationId xmlns:a16="http://schemas.microsoft.com/office/drawing/2014/main" id="{00000000-0008-0000-0300-00002A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3" name="Text 352">
          <a:extLst>
            <a:ext uri="{FF2B5EF4-FFF2-40B4-BE49-F238E27FC236}">
              <a16:creationId xmlns:a16="http://schemas.microsoft.com/office/drawing/2014/main" id="{00000000-0008-0000-0300-00002B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4" name="Text 353">
          <a:extLst>
            <a:ext uri="{FF2B5EF4-FFF2-40B4-BE49-F238E27FC236}">
              <a16:creationId xmlns:a16="http://schemas.microsoft.com/office/drawing/2014/main" id="{00000000-0008-0000-0300-00002C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25" name="Text 354">
          <a:extLst>
            <a:ext uri="{FF2B5EF4-FFF2-40B4-BE49-F238E27FC236}">
              <a16:creationId xmlns:a16="http://schemas.microsoft.com/office/drawing/2014/main" id="{00000000-0008-0000-0300-00002D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6" name="Text 355">
          <a:extLst>
            <a:ext uri="{FF2B5EF4-FFF2-40B4-BE49-F238E27FC236}">
              <a16:creationId xmlns:a16="http://schemas.microsoft.com/office/drawing/2014/main" id="{00000000-0008-0000-0300-00002E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7" name="Text 356">
          <a:extLst>
            <a:ext uri="{FF2B5EF4-FFF2-40B4-BE49-F238E27FC236}">
              <a16:creationId xmlns:a16="http://schemas.microsoft.com/office/drawing/2014/main" id="{00000000-0008-0000-0300-00002F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8" name="Text 357">
          <a:extLst>
            <a:ext uri="{FF2B5EF4-FFF2-40B4-BE49-F238E27FC236}">
              <a16:creationId xmlns:a16="http://schemas.microsoft.com/office/drawing/2014/main" id="{00000000-0008-0000-0300-000030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37</xdr:row>
      <xdr:rowOff>172528</xdr:rowOff>
    </xdr:from>
    <xdr:to>
      <xdr:col>6</xdr:col>
      <xdr:colOff>129396</xdr:colOff>
      <xdr:row>38</xdr:row>
      <xdr:rowOff>172528</xdr:rowOff>
    </xdr:to>
    <xdr:sp macro="" textlink="">
      <xdr:nvSpPr>
        <xdr:cNvPr id="1329" name="Text 358">
          <a:extLst>
            <a:ext uri="{FF2B5EF4-FFF2-40B4-BE49-F238E27FC236}">
              <a16:creationId xmlns:a16="http://schemas.microsoft.com/office/drawing/2014/main" id="{00000000-0008-0000-0300-000031050000}"/>
            </a:ext>
          </a:extLst>
        </xdr:cNvPr>
        <xdr:cNvSpPr txBox="1">
          <a:spLocks noChangeArrowheads="1"/>
        </xdr:cNvSpPr>
      </xdr:nvSpPr>
      <xdr:spPr bwMode="auto">
        <a:xfrm>
          <a:off x="4698952" y="72210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0" name="Text 359">
          <a:extLst>
            <a:ext uri="{FF2B5EF4-FFF2-40B4-BE49-F238E27FC236}">
              <a16:creationId xmlns:a16="http://schemas.microsoft.com/office/drawing/2014/main" id="{00000000-0008-0000-0300-000032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1" name="Text 360">
          <a:extLst>
            <a:ext uri="{FF2B5EF4-FFF2-40B4-BE49-F238E27FC236}">
              <a16:creationId xmlns:a16="http://schemas.microsoft.com/office/drawing/2014/main" id="{00000000-0008-0000-0300-000033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2" name="Text 361">
          <a:extLst>
            <a:ext uri="{FF2B5EF4-FFF2-40B4-BE49-F238E27FC236}">
              <a16:creationId xmlns:a16="http://schemas.microsoft.com/office/drawing/2014/main" id="{00000000-0008-0000-0300-000034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333" name="Text 362">
          <a:extLst>
            <a:ext uri="{FF2B5EF4-FFF2-40B4-BE49-F238E27FC236}">
              <a16:creationId xmlns:a16="http://schemas.microsoft.com/office/drawing/2014/main" id="{00000000-0008-0000-0300-00003505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31</xdr:row>
      <xdr:rowOff>189781</xdr:rowOff>
    </xdr:from>
    <xdr:to>
      <xdr:col>6</xdr:col>
      <xdr:colOff>146649</xdr:colOff>
      <xdr:row>33</xdr:row>
      <xdr:rowOff>189781</xdr:rowOff>
    </xdr:to>
    <xdr:sp macro="" textlink="">
      <xdr:nvSpPr>
        <xdr:cNvPr id="1334" name="Text 363">
          <a:extLst>
            <a:ext uri="{FF2B5EF4-FFF2-40B4-BE49-F238E27FC236}">
              <a16:creationId xmlns:a16="http://schemas.microsoft.com/office/drawing/2014/main" id="{00000000-0008-0000-0300-000036050000}"/>
            </a:ext>
          </a:extLst>
        </xdr:cNvPr>
        <xdr:cNvSpPr txBox="1">
          <a:spLocks noChangeArrowheads="1"/>
        </xdr:cNvSpPr>
      </xdr:nvSpPr>
      <xdr:spPr bwMode="auto">
        <a:xfrm>
          <a:off x="4716205" y="6049561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29</xdr:row>
      <xdr:rowOff>189781</xdr:rowOff>
    </xdr:from>
    <xdr:to>
      <xdr:col>6</xdr:col>
      <xdr:colOff>146649</xdr:colOff>
      <xdr:row>30</xdr:row>
      <xdr:rowOff>189781</xdr:rowOff>
    </xdr:to>
    <xdr:sp macro="" textlink="">
      <xdr:nvSpPr>
        <xdr:cNvPr id="1335" name="Text 364">
          <a:extLst>
            <a:ext uri="{FF2B5EF4-FFF2-40B4-BE49-F238E27FC236}">
              <a16:creationId xmlns:a16="http://schemas.microsoft.com/office/drawing/2014/main" id="{00000000-0008-0000-0300-000037050000}"/>
            </a:ext>
          </a:extLst>
        </xdr:cNvPr>
        <xdr:cNvSpPr txBox="1">
          <a:spLocks noChangeArrowheads="1"/>
        </xdr:cNvSpPr>
      </xdr:nvSpPr>
      <xdr:spPr bwMode="auto">
        <a:xfrm>
          <a:off x="4716205" y="565332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36" name="Text 365">
          <a:extLst>
            <a:ext uri="{FF2B5EF4-FFF2-40B4-BE49-F238E27FC236}">
              <a16:creationId xmlns:a16="http://schemas.microsoft.com/office/drawing/2014/main" id="{00000000-0008-0000-0300-000038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37" name="Text 366">
          <a:extLst>
            <a:ext uri="{FF2B5EF4-FFF2-40B4-BE49-F238E27FC236}">
              <a16:creationId xmlns:a16="http://schemas.microsoft.com/office/drawing/2014/main" id="{00000000-0008-0000-0300-000039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8" name="Text 367">
          <a:extLst>
            <a:ext uri="{FF2B5EF4-FFF2-40B4-BE49-F238E27FC236}">
              <a16:creationId xmlns:a16="http://schemas.microsoft.com/office/drawing/2014/main" id="{00000000-0008-0000-0300-00003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39" name="Text 368">
          <a:extLst>
            <a:ext uri="{FF2B5EF4-FFF2-40B4-BE49-F238E27FC236}">
              <a16:creationId xmlns:a16="http://schemas.microsoft.com/office/drawing/2014/main" id="{00000000-0008-0000-0300-00003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0" name="Text 369">
          <a:extLst>
            <a:ext uri="{FF2B5EF4-FFF2-40B4-BE49-F238E27FC236}">
              <a16:creationId xmlns:a16="http://schemas.microsoft.com/office/drawing/2014/main" id="{00000000-0008-0000-0300-00003C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1" name="Text 370">
          <a:extLst>
            <a:ext uri="{FF2B5EF4-FFF2-40B4-BE49-F238E27FC236}">
              <a16:creationId xmlns:a16="http://schemas.microsoft.com/office/drawing/2014/main" id="{00000000-0008-0000-0300-00003D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2" name="Text 371">
          <a:extLst>
            <a:ext uri="{FF2B5EF4-FFF2-40B4-BE49-F238E27FC236}">
              <a16:creationId xmlns:a16="http://schemas.microsoft.com/office/drawing/2014/main" id="{00000000-0008-0000-0300-00003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43" name="Text 372">
          <a:extLst>
            <a:ext uri="{FF2B5EF4-FFF2-40B4-BE49-F238E27FC236}">
              <a16:creationId xmlns:a16="http://schemas.microsoft.com/office/drawing/2014/main" id="{00000000-0008-0000-0300-00003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4" name="Text 373">
          <a:extLst>
            <a:ext uri="{FF2B5EF4-FFF2-40B4-BE49-F238E27FC236}">
              <a16:creationId xmlns:a16="http://schemas.microsoft.com/office/drawing/2014/main" id="{00000000-0008-0000-0300-000040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5" name="Text 374">
          <a:extLst>
            <a:ext uri="{FF2B5EF4-FFF2-40B4-BE49-F238E27FC236}">
              <a16:creationId xmlns:a16="http://schemas.microsoft.com/office/drawing/2014/main" id="{00000000-0008-0000-0300-000041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6" name="Text 375">
          <a:extLst>
            <a:ext uri="{FF2B5EF4-FFF2-40B4-BE49-F238E27FC236}">
              <a16:creationId xmlns:a16="http://schemas.microsoft.com/office/drawing/2014/main" id="{00000000-0008-0000-0300-000042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7" name="Text 376">
          <a:extLst>
            <a:ext uri="{FF2B5EF4-FFF2-40B4-BE49-F238E27FC236}">
              <a16:creationId xmlns:a16="http://schemas.microsoft.com/office/drawing/2014/main" id="{00000000-0008-0000-0300-000043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8" name="Text 377">
          <a:extLst>
            <a:ext uri="{FF2B5EF4-FFF2-40B4-BE49-F238E27FC236}">
              <a16:creationId xmlns:a16="http://schemas.microsoft.com/office/drawing/2014/main" id="{00000000-0008-0000-0300-000044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20</xdr:row>
      <xdr:rowOff>172528</xdr:rowOff>
    </xdr:from>
    <xdr:to>
      <xdr:col>6</xdr:col>
      <xdr:colOff>129396</xdr:colOff>
      <xdr:row>21</xdr:row>
      <xdr:rowOff>172528</xdr:rowOff>
    </xdr:to>
    <xdr:sp macro="" textlink="">
      <xdr:nvSpPr>
        <xdr:cNvPr id="1349" name="Text 378">
          <a:extLst>
            <a:ext uri="{FF2B5EF4-FFF2-40B4-BE49-F238E27FC236}">
              <a16:creationId xmlns:a16="http://schemas.microsoft.com/office/drawing/2014/main" id="{00000000-0008-0000-0300-000045050000}"/>
            </a:ext>
          </a:extLst>
        </xdr:cNvPr>
        <xdr:cNvSpPr txBox="1">
          <a:spLocks noChangeArrowheads="1"/>
        </xdr:cNvSpPr>
      </xdr:nvSpPr>
      <xdr:spPr bwMode="auto">
        <a:xfrm>
          <a:off x="4698952" y="3852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0" name="Text 379">
          <a:extLst>
            <a:ext uri="{FF2B5EF4-FFF2-40B4-BE49-F238E27FC236}">
              <a16:creationId xmlns:a16="http://schemas.microsoft.com/office/drawing/2014/main" id="{00000000-0008-0000-0300-000046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1" name="Text 380">
          <a:extLst>
            <a:ext uri="{FF2B5EF4-FFF2-40B4-BE49-F238E27FC236}">
              <a16:creationId xmlns:a16="http://schemas.microsoft.com/office/drawing/2014/main" id="{00000000-0008-0000-0300-000047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2" name="Text 381">
          <a:extLst>
            <a:ext uri="{FF2B5EF4-FFF2-40B4-BE49-F238E27FC236}">
              <a16:creationId xmlns:a16="http://schemas.microsoft.com/office/drawing/2014/main" id="{00000000-0008-0000-0300-000048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3" name="Text 382">
          <a:extLst>
            <a:ext uri="{FF2B5EF4-FFF2-40B4-BE49-F238E27FC236}">
              <a16:creationId xmlns:a16="http://schemas.microsoft.com/office/drawing/2014/main" id="{00000000-0008-0000-0300-000049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4" name="Text 383">
          <a:extLst>
            <a:ext uri="{FF2B5EF4-FFF2-40B4-BE49-F238E27FC236}">
              <a16:creationId xmlns:a16="http://schemas.microsoft.com/office/drawing/2014/main" id="{00000000-0008-0000-0300-00004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5" name="Text 384">
          <a:extLst>
            <a:ext uri="{FF2B5EF4-FFF2-40B4-BE49-F238E27FC236}">
              <a16:creationId xmlns:a16="http://schemas.microsoft.com/office/drawing/2014/main" id="{00000000-0008-0000-0300-00004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6" name="Text 385">
          <a:extLst>
            <a:ext uri="{FF2B5EF4-FFF2-40B4-BE49-F238E27FC236}">
              <a16:creationId xmlns:a16="http://schemas.microsoft.com/office/drawing/2014/main" id="{00000000-0008-0000-0300-00004C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16</xdr:row>
      <xdr:rowOff>198408</xdr:rowOff>
    </xdr:from>
    <xdr:to>
      <xdr:col>6</xdr:col>
      <xdr:colOff>129396</xdr:colOff>
      <xdr:row>17</xdr:row>
      <xdr:rowOff>181155</xdr:rowOff>
    </xdr:to>
    <xdr:sp macro="" textlink="">
      <xdr:nvSpPr>
        <xdr:cNvPr id="1357" name="Text 386">
          <a:extLst>
            <a:ext uri="{FF2B5EF4-FFF2-40B4-BE49-F238E27FC236}">
              <a16:creationId xmlns:a16="http://schemas.microsoft.com/office/drawing/2014/main" id="{00000000-0008-0000-0300-00004D050000}"/>
            </a:ext>
          </a:extLst>
        </xdr:cNvPr>
        <xdr:cNvSpPr txBox="1">
          <a:spLocks noChangeArrowheads="1"/>
        </xdr:cNvSpPr>
      </xdr:nvSpPr>
      <xdr:spPr bwMode="auto">
        <a:xfrm>
          <a:off x="4698952" y="308638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8" name="Text 387">
          <a:extLst>
            <a:ext uri="{FF2B5EF4-FFF2-40B4-BE49-F238E27FC236}">
              <a16:creationId xmlns:a16="http://schemas.microsoft.com/office/drawing/2014/main" id="{00000000-0008-0000-0300-00004E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59" name="Text 388">
          <a:extLst>
            <a:ext uri="{FF2B5EF4-FFF2-40B4-BE49-F238E27FC236}">
              <a16:creationId xmlns:a16="http://schemas.microsoft.com/office/drawing/2014/main" id="{00000000-0008-0000-0300-00004F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0" name="Text 389">
          <a:extLst>
            <a:ext uri="{FF2B5EF4-FFF2-40B4-BE49-F238E27FC236}">
              <a16:creationId xmlns:a16="http://schemas.microsoft.com/office/drawing/2014/main" id="{00000000-0008-0000-0300-000050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1" name="Text 390">
          <a:extLst>
            <a:ext uri="{FF2B5EF4-FFF2-40B4-BE49-F238E27FC236}">
              <a16:creationId xmlns:a16="http://schemas.microsoft.com/office/drawing/2014/main" id="{00000000-0008-0000-0300-000051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2" name="Text 391">
          <a:extLst>
            <a:ext uri="{FF2B5EF4-FFF2-40B4-BE49-F238E27FC236}">
              <a16:creationId xmlns:a16="http://schemas.microsoft.com/office/drawing/2014/main" id="{00000000-0008-0000-0300-000052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63" name="Text 392">
          <a:extLst>
            <a:ext uri="{FF2B5EF4-FFF2-40B4-BE49-F238E27FC236}">
              <a16:creationId xmlns:a16="http://schemas.microsoft.com/office/drawing/2014/main" id="{00000000-0008-0000-0300-000053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4" name="Text 393">
          <a:extLst>
            <a:ext uri="{FF2B5EF4-FFF2-40B4-BE49-F238E27FC236}">
              <a16:creationId xmlns:a16="http://schemas.microsoft.com/office/drawing/2014/main" id="{00000000-0008-0000-0300-000054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5" name="Text 394">
          <a:extLst>
            <a:ext uri="{FF2B5EF4-FFF2-40B4-BE49-F238E27FC236}">
              <a16:creationId xmlns:a16="http://schemas.microsoft.com/office/drawing/2014/main" id="{00000000-0008-0000-0300-000055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6" name="Text 395">
          <a:extLst>
            <a:ext uri="{FF2B5EF4-FFF2-40B4-BE49-F238E27FC236}">
              <a16:creationId xmlns:a16="http://schemas.microsoft.com/office/drawing/2014/main" id="{00000000-0008-0000-0300-000056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67" name="Text 396">
          <a:extLst>
            <a:ext uri="{FF2B5EF4-FFF2-40B4-BE49-F238E27FC236}">
              <a16:creationId xmlns:a16="http://schemas.microsoft.com/office/drawing/2014/main" id="{00000000-0008-0000-0300-000057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68" name="Text 397">
          <a:extLst>
            <a:ext uri="{FF2B5EF4-FFF2-40B4-BE49-F238E27FC236}">
              <a16:creationId xmlns:a16="http://schemas.microsoft.com/office/drawing/2014/main" id="{00000000-0008-0000-0300-000058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69" name="Text 398">
          <a:extLst>
            <a:ext uri="{FF2B5EF4-FFF2-40B4-BE49-F238E27FC236}">
              <a16:creationId xmlns:a16="http://schemas.microsoft.com/office/drawing/2014/main" id="{00000000-0008-0000-0300-000059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0" name="Text 399">
          <a:extLst>
            <a:ext uri="{FF2B5EF4-FFF2-40B4-BE49-F238E27FC236}">
              <a16:creationId xmlns:a16="http://schemas.microsoft.com/office/drawing/2014/main" id="{00000000-0008-0000-0300-00005A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1" name="Text 400">
          <a:extLst>
            <a:ext uri="{FF2B5EF4-FFF2-40B4-BE49-F238E27FC236}">
              <a16:creationId xmlns:a16="http://schemas.microsoft.com/office/drawing/2014/main" id="{00000000-0008-0000-0300-00005B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2" name="Text 401">
          <a:extLst>
            <a:ext uri="{FF2B5EF4-FFF2-40B4-BE49-F238E27FC236}">
              <a16:creationId xmlns:a16="http://schemas.microsoft.com/office/drawing/2014/main" id="{00000000-0008-0000-0300-00005C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3" name="Text 402">
          <a:extLst>
            <a:ext uri="{FF2B5EF4-FFF2-40B4-BE49-F238E27FC236}">
              <a16:creationId xmlns:a16="http://schemas.microsoft.com/office/drawing/2014/main" id="{00000000-0008-0000-0300-00005D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4" name="Text 403">
          <a:extLst>
            <a:ext uri="{FF2B5EF4-FFF2-40B4-BE49-F238E27FC236}">
              <a16:creationId xmlns:a16="http://schemas.microsoft.com/office/drawing/2014/main" id="{00000000-0008-0000-0300-00005E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41</xdr:row>
      <xdr:rowOff>172528</xdr:rowOff>
    </xdr:from>
    <xdr:to>
      <xdr:col>6</xdr:col>
      <xdr:colOff>129396</xdr:colOff>
      <xdr:row>42</xdr:row>
      <xdr:rowOff>172528</xdr:rowOff>
    </xdr:to>
    <xdr:sp macro="" textlink="">
      <xdr:nvSpPr>
        <xdr:cNvPr id="1375" name="Text 404">
          <a:extLst>
            <a:ext uri="{FF2B5EF4-FFF2-40B4-BE49-F238E27FC236}">
              <a16:creationId xmlns:a16="http://schemas.microsoft.com/office/drawing/2014/main" id="{00000000-0008-0000-0300-00005F050000}"/>
            </a:ext>
          </a:extLst>
        </xdr:cNvPr>
        <xdr:cNvSpPr txBox="1">
          <a:spLocks noChangeArrowheads="1"/>
        </xdr:cNvSpPr>
      </xdr:nvSpPr>
      <xdr:spPr bwMode="auto">
        <a:xfrm>
          <a:off x="4698952" y="80135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6" name="Text 405">
          <a:extLst>
            <a:ext uri="{FF2B5EF4-FFF2-40B4-BE49-F238E27FC236}">
              <a16:creationId xmlns:a16="http://schemas.microsoft.com/office/drawing/2014/main" id="{00000000-0008-0000-0300-000060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7" name="Text 406">
          <a:extLst>
            <a:ext uri="{FF2B5EF4-FFF2-40B4-BE49-F238E27FC236}">
              <a16:creationId xmlns:a16="http://schemas.microsoft.com/office/drawing/2014/main" id="{00000000-0008-0000-0300-000061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8" name="Text 407">
          <a:extLst>
            <a:ext uri="{FF2B5EF4-FFF2-40B4-BE49-F238E27FC236}">
              <a16:creationId xmlns:a16="http://schemas.microsoft.com/office/drawing/2014/main" id="{00000000-0008-0000-0300-000062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48</xdr:row>
      <xdr:rowOff>172528</xdr:rowOff>
    </xdr:from>
    <xdr:to>
      <xdr:col>6</xdr:col>
      <xdr:colOff>129396</xdr:colOff>
      <xdr:row>49</xdr:row>
      <xdr:rowOff>172528</xdr:rowOff>
    </xdr:to>
    <xdr:sp macro="" textlink="">
      <xdr:nvSpPr>
        <xdr:cNvPr id="1379" name="Text 408">
          <a:extLst>
            <a:ext uri="{FF2B5EF4-FFF2-40B4-BE49-F238E27FC236}">
              <a16:creationId xmlns:a16="http://schemas.microsoft.com/office/drawing/2014/main" id="{00000000-0008-0000-0300-000063050000}"/>
            </a:ext>
          </a:extLst>
        </xdr:cNvPr>
        <xdr:cNvSpPr txBox="1">
          <a:spLocks noChangeArrowheads="1"/>
        </xdr:cNvSpPr>
      </xdr:nvSpPr>
      <xdr:spPr bwMode="auto">
        <a:xfrm>
          <a:off x="4698952" y="9400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0" name="Text 409">
          <a:extLst>
            <a:ext uri="{FF2B5EF4-FFF2-40B4-BE49-F238E27FC236}">
              <a16:creationId xmlns:a16="http://schemas.microsoft.com/office/drawing/2014/main" id="{00000000-0008-0000-0300-000064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1" name="Text 410">
          <a:extLst>
            <a:ext uri="{FF2B5EF4-FFF2-40B4-BE49-F238E27FC236}">
              <a16:creationId xmlns:a16="http://schemas.microsoft.com/office/drawing/2014/main" id="{00000000-0008-0000-0300-000065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2" name="Text 411">
          <a:extLst>
            <a:ext uri="{FF2B5EF4-FFF2-40B4-BE49-F238E27FC236}">
              <a16:creationId xmlns:a16="http://schemas.microsoft.com/office/drawing/2014/main" id="{00000000-0008-0000-0300-000066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3" name="Text 412">
          <a:extLst>
            <a:ext uri="{FF2B5EF4-FFF2-40B4-BE49-F238E27FC236}">
              <a16:creationId xmlns:a16="http://schemas.microsoft.com/office/drawing/2014/main" id="{00000000-0008-0000-0300-000067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4" name="Text 413">
          <a:extLst>
            <a:ext uri="{FF2B5EF4-FFF2-40B4-BE49-F238E27FC236}">
              <a16:creationId xmlns:a16="http://schemas.microsoft.com/office/drawing/2014/main" id="{00000000-0008-0000-0300-000068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5" name="Text 414">
          <a:extLst>
            <a:ext uri="{FF2B5EF4-FFF2-40B4-BE49-F238E27FC236}">
              <a16:creationId xmlns:a16="http://schemas.microsoft.com/office/drawing/2014/main" id="{00000000-0008-0000-0300-000069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6" name="Text 415">
          <a:extLst>
            <a:ext uri="{FF2B5EF4-FFF2-40B4-BE49-F238E27FC236}">
              <a16:creationId xmlns:a16="http://schemas.microsoft.com/office/drawing/2014/main" id="{00000000-0008-0000-0300-00006A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387" name="Text 416">
          <a:extLst>
            <a:ext uri="{FF2B5EF4-FFF2-40B4-BE49-F238E27FC236}">
              <a16:creationId xmlns:a16="http://schemas.microsoft.com/office/drawing/2014/main" id="{00000000-0008-0000-0300-00006B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8" name="Text 417">
          <a:extLst>
            <a:ext uri="{FF2B5EF4-FFF2-40B4-BE49-F238E27FC236}">
              <a16:creationId xmlns:a16="http://schemas.microsoft.com/office/drawing/2014/main" id="{00000000-0008-0000-0300-00006C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89" name="Text 418">
          <a:extLst>
            <a:ext uri="{FF2B5EF4-FFF2-40B4-BE49-F238E27FC236}">
              <a16:creationId xmlns:a16="http://schemas.microsoft.com/office/drawing/2014/main" id="{00000000-0008-0000-0300-00006D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0" name="Text 419">
          <a:extLst>
            <a:ext uri="{FF2B5EF4-FFF2-40B4-BE49-F238E27FC236}">
              <a16:creationId xmlns:a16="http://schemas.microsoft.com/office/drawing/2014/main" id="{00000000-0008-0000-0300-00006E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1" name="Text 420">
          <a:extLst>
            <a:ext uri="{FF2B5EF4-FFF2-40B4-BE49-F238E27FC236}">
              <a16:creationId xmlns:a16="http://schemas.microsoft.com/office/drawing/2014/main" id="{00000000-0008-0000-0300-00006F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2" name="Text 421">
          <a:extLst>
            <a:ext uri="{FF2B5EF4-FFF2-40B4-BE49-F238E27FC236}">
              <a16:creationId xmlns:a16="http://schemas.microsoft.com/office/drawing/2014/main" id="{00000000-0008-0000-0300-000070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3" name="Text 422">
          <a:extLst>
            <a:ext uri="{FF2B5EF4-FFF2-40B4-BE49-F238E27FC236}">
              <a16:creationId xmlns:a16="http://schemas.microsoft.com/office/drawing/2014/main" id="{00000000-0008-0000-0300-000071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4" name="Text 423">
          <a:extLst>
            <a:ext uri="{FF2B5EF4-FFF2-40B4-BE49-F238E27FC236}">
              <a16:creationId xmlns:a16="http://schemas.microsoft.com/office/drawing/2014/main" id="{00000000-0008-0000-0300-000072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5" name="Text 424">
          <a:extLst>
            <a:ext uri="{FF2B5EF4-FFF2-40B4-BE49-F238E27FC236}">
              <a16:creationId xmlns:a16="http://schemas.microsoft.com/office/drawing/2014/main" id="{00000000-0008-0000-0300-000073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6" name="Text 425">
          <a:extLst>
            <a:ext uri="{FF2B5EF4-FFF2-40B4-BE49-F238E27FC236}">
              <a16:creationId xmlns:a16="http://schemas.microsoft.com/office/drawing/2014/main" id="{00000000-0008-0000-0300-000074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7" name="Text 426">
          <a:extLst>
            <a:ext uri="{FF2B5EF4-FFF2-40B4-BE49-F238E27FC236}">
              <a16:creationId xmlns:a16="http://schemas.microsoft.com/office/drawing/2014/main" id="{00000000-0008-0000-0300-000075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8" name="Text 427">
          <a:extLst>
            <a:ext uri="{FF2B5EF4-FFF2-40B4-BE49-F238E27FC236}">
              <a16:creationId xmlns:a16="http://schemas.microsoft.com/office/drawing/2014/main" id="{00000000-0008-0000-0300-000076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399" name="Text 428">
          <a:extLst>
            <a:ext uri="{FF2B5EF4-FFF2-40B4-BE49-F238E27FC236}">
              <a16:creationId xmlns:a16="http://schemas.microsoft.com/office/drawing/2014/main" id="{00000000-0008-0000-0300-000077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0" name="Text 429">
          <a:extLst>
            <a:ext uri="{FF2B5EF4-FFF2-40B4-BE49-F238E27FC236}">
              <a16:creationId xmlns:a16="http://schemas.microsoft.com/office/drawing/2014/main" id="{00000000-0008-0000-0300-000078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1" name="Text 430">
          <a:extLst>
            <a:ext uri="{FF2B5EF4-FFF2-40B4-BE49-F238E27FC236}">
              <a16:creationId xmlns:a16="http://schemas.microsoft.com/office/drawing/2014/main" id="{00000000-0008-0000-0300-000079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2" name="Text 431">
          <a:extLst>
            <a:ext uri="{FF2B5EF4-FFF2-40B4-BE49-F238E27FC236}">
              <a16:creationId xmlns:a16="http://schemas.microsoft.com/office/drawing/2014/main" id="{00000000-0008-0000-0300-00007A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3" name="Text 432">
          <a:extLst>
            <a:ext uri="{FF2B5EF4-FFF2-40B4-BE49-F238E27FC236}">
              <a16:creationId xmlns:a16="http://schemas.microsoft.com/office/drawing/2014/main" id="{00000000-0008-0000-0300-00007B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4" name="Text 433">
          <a:extLst>
            <a:ext uri="{FF2B5EF4-FFF2-40B4-BE49-F238E27FC236}">
              <a16:creationId xmlns:a16="http://schemas.microsoft.com/office/drawing/2014/main" id="{00000000-0008-0000-0300-00007C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17</xdr:row>
      <xdr:rowOff>172528</xdr:rowOff>
    </xdr:from>
    <xdr:to>
      <xdr:col>6</xdr:col>
      <xdr:colOff>129396</xdr:colOff>
      <xdr:row>19</xdr:row>
      <xdr:rowOff>172528</xdr:rowOff>
    </xdr:to>
    <xdr:sp macro="" textlink="">
      <xdr:nvSpPr>
        <xdr:cNvPr id="1405" name="Text 434">
          <a:extLst>
            <a:ext uri="{FF2B5EF4-FFF2-40B4-BE49-F238E27FC236}">
              <a16:creationId xmlns:a16="http://schemas.microsoft.com/office/drawing/2014/main" id="{00000000-0008-0000-0300-00007D050000}"/>
            </a:ext>
          </a:extLst>
        </xdr:cNvPr>
        <xdr:cNvSpPr txBox="1">
          <a:spLocks noChangeArrowheads="1"/>
        </xdr:cNvSpPr>
      </xdr:nvSpPr>
      <xdr:spPr bwMode="auto">
        <a:xfrm>
          <a:off x="4698952" y="3258628"/>
          <a:ext cx="86264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6" name="Text 435">
          <a:extLst>
            <a:ext uri="{FF2B5EF4-FFF2-40B4-BE49-F238E27FC236}">
              <a16:creationId xmlns:a16="http://schemas.microsoft.com/office/drawing/2014/main" id="{00000000-0008-0000-0300-00007E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7" name="Text 436">
          <a:extLst>
            <a:ext uri="{FF2B5EF4-FFF2-40B4-BE49-F238E27FC236}">
              <a16:creationId xmlns:a16="http://schemas.microsoft.com/office/drawing/2014/main" id="{00000000-0008-0000-0300-00007F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8" name="Text 437">
          <a:extLst>
            <a:ext uri="{FF2B5EF4-FFF2-40B4-BE49-F238E27FC236}">
              <a16:creationId xmlns:a16="http://schemas.microsoft.com/office/drawing/2014/main" id="{00000000-0008-0000-0300-000080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09" name="Text 438">
          <a:extLst>
            <a:ext uri="{FF2B5EF4-FFF2-40B4-BE49-F238E27FC236}">
              <a16:creationId xmlns:a16="http://schemas.microsoft.com/office/drawing/2014/main" id="{00000000-0008-0000-0300-000081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10" name="Text 439">
          <a:extLst>
            <a:ext uri="{FF2B5EF4-FFF2-40B4-BE49-F238E27FC236}">
              <a16:creationId xmlns:a16="http://schemas.microsoft.com/office/drawing/2014/main" id="{00000000-0008-0000-0300-000082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19</xdr:row>
      <xdr:rowOff>172528</xdr:rowOff>
    </xdr:from>
    <xdr:to>
      <xdr:col>6</xdr:col>
      <xdr:colOff>129396</xdr:colOff>
      <xdr:row>20</xdr:row>
      <xdr:rowOff>172528</xdr:rowOff>
    </xdr:to>
    <xdr:sp macro="" textlink="">
      <xdr:nvSpPr>
        <xdr:cNvPr id="1411" name="Text 440">
          <a:extLst>
            <a:ext uri="{FF2B5EF4-FFF2-40B4-BE49-F238E27FC236}">
              <a16:creationId xmlns:a16="http://schemas.microsoft.com/office/drawing/2014/main" id="{00000000-0008-0000-0300-000083050000}"/>
            </a:ext>
          </a:extLst>
        </xdr:cNvPr>
        <xdr:cNvSpPr txBox="1">
          <a:spLocks noChangeArrowheads="1"/>
        </xdr:cNvSpPr>
      </xdr:nvSpPr>
      <xdr:spPr bwMode="auto">
        <a:xfrm>
          <a:off x="4698952" y="3654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2" name="Text 441">
          <a:extLst>
            <a:ext uri="{FF2B5EF4-FFF2-40B4-BE49-F238E27FC236}">
              <a16:creationId xmlns:a16="http://schemas.microsoft.com/office/drawing/2014/main" id="{00000000-0008-0000-0300-000084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3" name="Text 442">
          <a:extLst>
            <a:ext uri="{FF2B5EF4-FFF2-40B4-BE49-F238E27FC236}">
              <a16:creationId xmlns:a16="http://schemas.microsoft.com/office/drawing/2014/main" id="{00000000-0008-0000-0300-000085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4" name="Text 443">
          <a:extLst>
            <a:ext uri="{FF2B5EF4-FFF2-40B4-BE49-F238E27FC236}">
              <a16:creationId xmlns:a16="http://schemas.microsoft.com/office/drawing/2014/main" id="{00000000-0008-0000-0300-000086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5" name="Text 444">
          <a:extLst>
            <a:ext uri="{FF2B5EF4-FFF2-40B4-BE49-F238E27FC236}">
              <a16:creationId xmlns:a16="http://schemas.microsoft.com/office/drawing/2014/main" id="{00000000-0008-0000-0300-000087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6" name="Text 445">
          <a:extLst>
            <a:ext uri="{FF2B5EF4-FFF2-40B4-BE49-F238E27FC236}">
              <a16:creationId xmlns:a16="http://schemas.microsoft.com/office/drawing/2014/main" id="{00000000-0008-0000-0300-000088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22</xdr:row>
      <xdr:rowOff>172528</xdr:rowOff>
    </xdr:from>
    <xdr:to>
      <xdr:col>6</xdr:col>
      <xdr:colOff>129396</xdr:colOff>
      <xdr:row>23</xdr:row>
      <xdr:rowOff>172528</xdr:rowOff>
    </xdr:to>
    <xdr:sp macro="" textlink="">
      <xdr:nvSpPr>
        <xdr:cNvPr id="1417" name="Text 446">
          <a:extLst>
            <a:ext uri="{FF2B5EF4-FFF2-40B4-BE49-F238E27FC236}">
              <a16:creationId xmlns:a16="http://schemas.microsoft.com/office/drawing/2014/main" id="{00000000-0008-0000-0300-000089050000}"/>
            </a:ext>
          </a:extLst>
        </xdr:cNvPr>
        <xdr:cNvSpPr txBox="1">
          <a:spLocks noChangeArrowheads="1"/>
        </xdr:cNvSpPr>
      </xdr:nvSpPr>
      <xdr:spPr bwMode="auto">
        <a:xfrm>
          <a:off x="4698952" y="4249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18" name="Text 447">
          <a:extLst>
            <a:ext uri="{FF2B5EF4-FFF2-40B4-BE49-F238E27FC236}">
              <a16:creationId xmlns:a16="http://schemas.microsoft.com/office/drawing/2014/main" id="{00000000-0008-0000-0300-00008A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19" name="Text 448">
          <a:extLst>
            <a:ext uri="{FF2B5EF4-FFF2-40B4-BE49-F238E27FC236}">
              <a16:creationId xmlns:a16="http://schemas.microsoft.com/office/drawing/2014/main" id="{00000000-0008-0000-0300-00008B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0" name="Text 449">
          <a:extLst>
            <a:ext uri="{FF2B5EF4-FFF2-40B4-BE49-F238E27FC236}">
              <a16:creationId xmlns:a16="http://schemas.microsoft.com/office/drawing/2014/main" id="{00000000-0008-0000-0300-00008C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1" name="Text 450">
          <a:extLst>
            <a:ext uri="{FF2B5EF4-FFF2-40B4-BE49-F238E27FC236}">
              <a16:creationId xmlns:a16="http://schemas.microsoft.com/office/drawing/2014/main" id="{00000000-0008-0000-0300-00008D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2" name="Text 451">
          <a:extLst>
            <a:ext uri="{FF2B5EF4-FFF2-40B4-BE49-F238E27FC236}">
              <a16:creationId xmlns:a16="http://schemas.microsoft.com/office/drawing/2014/main" id="{00000000-0008-0000-0300-00008E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3" name="Text 452">
          <a:extLst>
            <a:ext uri="{FF2B5EF4-FFF2-40B4-BE49-F238E27FC236}">
              <a16:creationId xmlns:a16="http://schemas.microsoft.com/office/drawing/2014/main" id="{00000000-0008-0000-0300-00008F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4" name="Text 453">
          <a:extLst>
            <a:ext uri="{FF2B5EF4-FFF2-40B4-BE49-F238E27FC236}">
              <a16:creationId xmlns:a16="http://schemas.microsoft.com/office/drawing/2014/main" id="{00000000-0008-0000-0300-000090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5" name="Text 454">
          <a:extLst>
            <a:ext uri="{FF2B5EF4-FFF2-40B4-BE49-F238E27FC236}">
              <a16:creationId xmlns:a16="http://schemas.microsoft.com/office/drawing/2014/main" id="{00000000-0008-0000-0300-000091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6" name="Text 455">
          <a:extLst>
            <a:ext uri="{FF2B5EF4-FFF2-40B4-BE49-F238E27FC236}">
              <a16:creationId xmlns:a16="http://schemas.microsoft.com/office/drawing/2014/main" id="{00000000-0008-0000-0300-000092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29</xdr:row>
      <xdr:rowOff>172528</xdr:rowOff>
    </xdr:from>
    <xdr:to>
      <xdr:col>6</xdr:col>
      <xdr:colOff>129396</xdr:colOff>
      <xdr:row>30</xdr:row>
      <xdr:rowOff>172528</xdr:rowOff>
    </xdr:to>
    <xdr:sp macro="" textlink="">
      <xdr:nvSpPr>
        <xdr:cNvPr id="1427" name="Text 456">
          <a:extLst>
            <a:ext uri="{FF2B5EF4-FFF2-40B4-BE49-F238E27FC236}">
              <a16:creationId xmlns:a16="http://schemas.microsoft.com/office/drawing/2014/main" id="{00000000-0008-0000-0300-000093050000}"/>
            </a:ext>
          </a:extLst>
        </xdr:cNvPr>
        <xdr:cNvSpPr txBox="1">
          <a:spLocks noChangeArrowheads="1"/>
        </xdr:cNvSpPr>
      </xdr:nvSpPr>
      <xdr:spPr bwMode="auto">
        <a:xfrm>
          <a:off x="4698952" y="56360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8" name="Text 457">
          <a:extLst>
            <a:ext uri="{FF2B5EF4-FFF2-40B4-BE49-F238E27FC236}">
              <a16:creationId xmlns:a16="http://schemas.microsoft.com/office/drawing/2014/main" id="{00000000-0008-0000-0300-000094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29" name="Text 458">
          <a:extLst>
            <a:ext uri="{FF2B5EF4-FFF2-40B4-BE49-F238E27FC236}">
              <a16:creationId xmlns:a16="http://schemas.microsoft.com/office/drawing/2014/main" id="{00000000-0008-0000-0300-000095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30" name="Text 459">
          <a:extLst>
            <a:ext uri="{FF2B5EF4-FFF2-40B4-BE49-F238E27FC236}">
              <a16:creationId xmlns:a16="http://schemas.microsoft.com/office/drawing/2014/main" id="{00000000-0008-0000-0300-000096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30</xdr:row>
      <xdr:rowOff>172528</xdr:rowOff>
    </xdr:from>
    <xdr:to>
      <xdr:col>6</xdr:col>
      <xdr:colOff>129396</xdr:colOff>
      <xdr:row>31</xdr:row>
      <xdr:rowOff>172528</xdr:rowOff>
    </xdr:to>
    <xdr:sp macro="" textlink="">
      <xdr:nvSpPr>
        <xdr:cNvPr id="1431" name="Text 460">
          <a:extLst>
            <a:ext uri="{FF2B5EF4-FFF2-40B4-BE49-F238E27FC236}">
              <a16:creationId xmlns:a16="http://schemas.microsoft.com/office/drawing/2014/main" id="{00000000-0008-0000-0300-000097050000}"/>
            </a:ext>
          </a:extLst>
        </xdr:cNvPr>
        <xdr:cNvSpPr txBox="1">
          <a:spLocks noChangeArrowheads="1"/>
        </xdr:cNvSpPr>
      </xdr:nvSpPr>
      <xdr:spPr bwMode="auto">
        <a:xfrm>
          <a:off x="4698952" y="58341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30</xdr:row>
      <xdr:rowOff>189781</xdr:rowOff>
    </xdr:from>
    <xdr:to>
      <xdr:col>6</xdr:col>
      <xdr:colOff>146649</xdr:colOff>
      <xdr:row>31</xdr:row>
      <xdr:rowOff>189781</xdr:rowOff>
    </xdr:to>
    <xdr:sp macro="" textlink="">
      <xdr:nvSpPr>
        <xdr:cNvPr id="1432" name="Text 461">
          <a:extLst>
            <a:ext uri="{FF2B5EF4-FFF2-40B4-BE49-F238E27FC236}">
              <a16:creationId xmlns:a16="http://schemas.microsoft.com/office/drawing/2014/main" id="{00000000-0008-0000-0300-000098050000}"/>
            </a:ext>
          </a:extLst>
        </xdr:cNvPr>
        <xdr:cNvSpPr txBox="1">
          <a:spLocks noChangeArrowheads="1"/>
        </xdr:cNvSpPr>
      </xdr:nvSpPr>
      <xdr:spPr bwMode="auto">
        <a:xfrm>
          <a:off x="4716205" y="585144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33" name="Text 462">
          <a:extLst>
            <a:ext uri="{FF2B5EF4-FFF2-40B4-BE49-F238E27FC236}">
              <a16:creationId xmlns:a16="http://schemas.microsoft.com/office/drawing/2014/main" id="{00000000-0008-0000-0300-000099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4" name="Text 463">
          <a:extLst>
            <a:ext uri="{FF2B5EF4-FFF2-40B4-BE49-F238E27FC236}">
              <a16:creationId xmlns:a16="http://schemas.microsoft.com/office/drawing/2014/main" id="{00000000-0008-0000-0300-00009A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5" name="Text 464">
          <a:extLst>
            <a:ext uri="{FF2B5EF4-FFF2-40B4-BE49-F238E27FC236}">
              <a16:creationId xmlns:a16="http://schemas.microsoft.com/office/drawing/2014/main" id="{00000000-0008-0000-0300-00009B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6" name="Text 465">
          <a:extLst>
            <a:ext uri="{FF2B5EF4-FFF2-40B4-BE49-F238E27FC236}">
              <a16:creationId xmlns:a16="http://schemas.microsoft.com/office/drawing/2014/main" id="{00000000-0008-0000-0300-00009C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7" name="Text 466">
          <a:extLst>
            <a:ext uri="{FF2B5EF4-FFF2-40B4-BE49-F238E27FC236}">
              <a16:creationId xmlns:a16="http://schemas.microsoft.com/office/drawing/2014/main" id="{00000000-0008-0000-0300-00009D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8" name="Text 467">
          <a:extLst>
            <a:ext uri="{FF2B5EF4-FFF2-40B4-BE49-F238E27FC236}">
              <a16:creationId xmlns:a16="http://schemas.microsoft.com/office/drawing/2014/main" id="{00000000-0008-0000-0300-00009E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39" name="Text 468">
          <a:extLst>
            <a:ext uri="{FF2B5EF4-FFF2-40B4-BE49-F238E27FC236}">
              <a16:creationId xmlns:a16="http://schemas.microsoft.com/office/drawing/2014/main" id="{00000000-0008-0000-0300-00009F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0" name="Text 469">
          <a:extLst>
            <a:ext uri="{FF2B5EF4-FFF2-40B4-BE49-F238E27FC236}">
              <a16:creationId xmlns:a16="http://schemas.microsoft.com/office/drawing/2014/main" id="{00000000-0008-0000-0300-0000A0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1" name="Text 470">
          <a:extLst>
            <a:ext uri="{FF2B5EF4-FFF2-40B4-BE49-F238E27FC236}">
              <a16:creationId xmlns:a16="http://schemas.microsoft.com/office/drawing/2014/main" id="{00000000-0008-0000-0300-0000A1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2" name="Text 471">
          <a:extLst>
            <a:ext uri="{FF2B5EF4-FFF2-40B4-BE49-F238E27FC236}">
              <a16:creationId xmlns:a16="http://schemas.microsoft.com/office/drawing/2014/main" id="{00000000-0008-0000-0300-0000A2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3" name="Text 472">
          <a:extLst>
            <a:ext uri="{FF2B5EF4-FFF2-40B4-BE49-F238E27FC236}">
              <a16:creationId xmlns:a16="http://schemas.microsoft.com/office/drawing/2014/main" id="{00000000-0008-0000-0300-0000A3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4" name="Text 473">
          <a:extLst>
            <a:ext uri="{FF2B5EF4-FFF2-40B4-BE49-F238E27FC236}">
              <a16:creationId xmlns:a16="http://schemas.microsoft.com/office/drawing/2014/main" id="{00000000-0008-0000-0300-0000A4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120770</xdr:colOff>
      <xdr:row>36</xdr:row>
      <xdr:rowOff>138023</xdr:rowOff>
    </xdr:from>
    <xdr:to>
      <xdr:col>6</xdr:col>
      <xdr:colOff>207034</xdr:colOff>
      <xdr:row>37</xdr:row>
      <xdr:rowOff>129396</xdr:rowOff>
    </xdr:to>
    <xdr:sp macro="" textlink="">
      <xdr:nvSpPr>
        <xdr:cNvPr id="1445" name="Text 474">
          <a:extLst>
            <a:ext uri="{FF2B5EF4-FFF2-40B4-BE49-F238E27FC236}">
              <a16:creationId xmlns:a16="http://schemas.microsoft.com/office/drawing/2014/main" id="{00000000-0008-0000-0300-0000A5050000}"/>
            </a:ext>
          </a:extLst>
        </xdr:cNvPr>
        <xdr:cNvSpPr txBox="1">
          <a:spLocks noChangeArrowheads="1"/>
        </xdr:cNvSpPr>
      </xdr:nvSpPr>
      <xdr:spPr bwMode="auto">
        <a:xfrm>
          <a:off x="4776590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6" name="Text 475">
          <a:extLst>
            <a:ext uri="{FF2B5EF4-FFF2-40B4-BE49-F238E27FC236}">
              <a16:creationId xmlns:a16="http://schemas.microsoft.com/office/drawing/2014/main" id="{00000000-0008-0000-0300-0000A6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7" name="Text 476">
          <a:extLst>
            <a:ext uri="{FF2B5EF4-FFF2-40B4-BE49-F238E27FC236}">
              <a16:creationId xmlns:a16="http://schemas.microsoft.com/office/drawing/2014/main" id="{00000000-0008-0000-0300-0000A7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48" name="Text 477">
          <a:extLst>
            <a:ext uri="{FF2B5EF4-FFF2-40B4-BE49-F238E27FC236}">
              <a16:creationId xmlns:a16="http://schemas.microsoft.com/office/drawing/2014/main" id="{00000000-0008-0000-0300-0000A8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49" name="Text 478">
          <a:extLst>
            <a:ext uri="{FF2B5EF4-FFF2-40B4-BE49-F238E27FC236}">
              <a16:creationId xmlns:a16="http://schemas.microsoft.com/office/drawing/2014/main" id="{00000000-0008-0000-0300-0000A9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0" name="Text 479">
          <a:extLst>
            <a:ext uri="{FF2B5EF4-FFF2-40B4-BE49-F238E27FC236}">
              <a16:creationId xmlns:a16="http://schemas.microsoft.com/office/drawing/2014/main" id="{00000000-0008-0000-0300-0000AA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1" name="Text 480">
          <a:extLst>
            <a:ext uri="{FF2B5EF4-FFF2-40B4-BE49-F238E27FC236}">
              <a16:creationId xmlns:a16="http://schemas.microsoft.com/office/drawing/2014/main" id="{00000000-0008-0000-0300-0000AB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2" name="Text 481">
          <a:extLst>
            <a:ext uri="{FF2B5EF4-FFF2-40B4-BE49-F238E27FC236}">
              <a16:creationId xmlns:a16="http://schemas.microsoft.com/office/drawing/2014/main" id="{00000000-0008-0000-0300-0000AC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3" name="Text 482">
          <a:extLst>
            <a:ext uri="{FF2B5EF4-FFF2-40B4-BE49-F238E27FC236}">
              <a16:creationId xmlns:a16="http://schemas.microsoft.com/office/drawing/2014/main" id="{00000000-0008-0000-0300-0000AD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138023</xdr:rowOff>
    </xdr:from>
    <xdr:to>
      <xdr:col>6</xdr:col>
      <xdr:colOff>129396</xdr:colOff>
      <xdr:row>37</xdr:row>
      <xdr:rowOff>129396</xdr:rowOff>
    </xdr:to>
    <xdr:sp macro="" textlink="">
      <xdr:nvSpPr>
        <xdr:cNvPr id="1454" name="Text 483">
          <a:extLst>
            <a:ext uri="{FF2B5EF4-FFF2-40B4-BE49-F238E27FC236}">
              <a16:creationId xmlns:a16="http://schemas.microsoft.com/office/drawing/2014/main" id="{00000000-0008-0000-0300-0000AE050000}"/>
            </a:ext>
          </a:extLst>
        </xdr:cNvPr>
        <xdr:cNvSpPr txBox="1">
          <a:spLocks noChangeArrowheads="1"/>
        </xdr:cNvSpPr>
      </xdr:nvSpPr>
      <xdr:spPr bwMode="auto">
        <a:xfrm>
          <a:off x="4698952" y="698840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5" name="Text 484">
          <a:extLst>
            <a:ext uri="{FF2B5EF4-FFF2-40B4-BE49-F238E27FC236}">
              <a16:creationId xmlns:a16="http://schemas.microsoft.com/office/drawing/2014/main" id="{00000000-0008-0000-0300-0000AF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6" name="Text 485">
          <a:extLst>
            <a:ext uri="{FF2B5EF4-FFF2-40B4-BE49-F238E27FC236}">
              <a16:creationId xmlns:a16="http://schemas.microsoft.com/office/drawing/2014/main" id="{00000000-0008-0000-0300-0000B0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7" name="Text 486">
          <a:extLst>
            <a:ext uri="{FF2B5EF4-FFF2-40B4-BE49-F238E27FC236}">
              <a16:creationId xmlns:a16="http://schemas.microsoft.com/office/drawing/2014/main" id="{00000000-0008-0000-0300-0000B1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36</xdr:row>
      <xdr:rowOff>172528</xdr:rowOff>
    </xdr:from>
    <xdr:to>
      <xdr:col>6</xdr:col>
      <xdr:colOff>129396</xdr:colOff>
      <xdr:row>37</xdr:row>
      <xdr:rowOff>172528</xdr:rowOff>
    </xdr:to>
    <xdr:sp macro="" textlink="">
      <xdr:nvSpPr>
        <xdr:cNvPr id="1458" name="Text 487">
          <a:extLst>
            <a:ext uri="{FF2B5EF4-FFF2-40B4-BE49-F238E27FC236}">
              <a16:creationId xmlns:a16="http://schemas.microsoft.com/office/drawing/2014/main" id="{00000000-0008-0000-0300-0000B2050000}"/>
            </a:ext>
          </a:extLst>
        </xdr:cNvPr>
        <xdr:cNvSpPr txBox="1">
          <a:spLocks noChangeArrowheads="1"/>
        </xdr:cNvSpPr>
      </xdr:nvSpPr>
      <xdr:spPr bwMode="auto">
        <a:xfrm>
          <a:off x="4698952" y="70229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59" name="Text 488">
          <a:extLst>
            <a:ext uri="{FF2B5EF4-FFF2-40B4-BE49-F238E27FC236}">
              <a16:creationId xmlns:a16="http://schemas.microsoft.com/office/drawing/2014/main" id="{00000000-0008-0000-0300-0000B3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0" name="Text 489">
          <a:extLst>
            <a:ext uri="{FF2B5EF4-FFF2-40B4-BE49-F238E27FC236}">
              <a16:creationId xmlns:a16="http://schemas.microsoft.com/office/drawing/2014/main" id="{00000000-0008-0000-0300-0000B4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1" name="Text 490">
          <a:extLst>
            <a:ext uri="{FF2B5EF4-FFF2-40B4-BE49-F238E27FC236}">
              <a16:creationId xmlns:a16="http://schemas.microsoft.com/office/drawing/2014/main" id="{00000000-0008-0000-0300-0000B5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2" name="Text 491">
          <a:extLst>
            <a:ext uri="{FF2B5EF4-FFF2-40B4-BE49-F238E27FC236}">
              <a16:creationId xmlns:a16="http://schemas.microsoft.com/office/drawing/2014/main" id="{00000000-0008-0000-0300-0000B6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3" name="Text 492">
          <a:extLst>
            <a:ext uri="{FF2B5EF4-FFF2-40B4-BE49-F238E27FC236}">
              <a16:creationId xmlns:a16="http://schemas.microsoft.com/office/drawing/2014/main" id="{00000000-0008-0000-0300-0000B7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4" name="Text 493">
          <a:extLst>
            <a:ext uri="{FF2B5EF4-FFF2-40B4-BE49-F238E27FC236}">
              <a16:creationId xmlns:a16="http://schemas.microsoft.com/office/drawing/2014/main" id="{00000000-0008-0000-0300-0000B8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5" name="Text 494">
          <a:extLst>
            <a:ext uri="{FF2B5EF4-FFF2-40B4-BE49-F238E27FC236}">
              <a16:creationId xmlns:a16="http://schemas.microsoft.com/office/drawing/2014/main" id="{00000000-0008-0000-0300-0000B9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6" name="Text 495">
          <a:extLst>
            <a:ext uri="{FF2B5EF4-FFF2-40B4-BE49-F238E27FC236}">
              <a16:creationId xmlns:a16="http://schemas.microsoft.com/office/drawing/2014/main" id="{00000000-0008-0000-0300-0000BA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7" name="Text 496">
          <a:extLst>
            <a:ext uri="{FF2B5EF4-FFF2-40B4-BE49-F238E27FC236}">
              <a16:creationId xmlns:a16="http://schemas.microsoft.com/office/drawing/2014/main" id="{00000000-0008-0000-0300-0000B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68" name="Text 497">
          <a:extLst>
            <a:ext uri="{FF2B5EF4-FFF2-40B4-BE49-F238E27FC236}">
              <a16:creationId xmlns:a16="http://schemas.microsoft.com/office/drawing/2014/main" id="{00000000-0008-0000-0300-0000B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69" name="Text 498">
          <a:extLst>
            <a:ext uri="{FF2B5EF4-FFF2-40B4-BE49-F238E27FC236}">
              <a16:creationId xmlns:a16="http://schemas.microsoft.com/office/drawing/2014/main" id="{00000000-0008-0000-0300-0000BD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0" name="Text 499">
          <a:extLst>
            <a:ext uri="{FF2B5EF4-FFF2-40B4-BE49-F238E27FC236}">
              <a16:creationId xmlns:a16="http://schemas.microsoft.com/office/drawing/2014/main" id="{00000000-0008-0000-0300-0000BE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1" name="Text 500">
          <a:extLst>
            <a:ext uri="{FF2B5EF4-FFF2-40B4-BE49-F238E27FC236}">
              <a16:creationId xmlns:a16="http://schemas.microsoft.com/office/drawing/2014/main" id="{00000000-0008-0000-0300-0000BF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2" name="Text 501">
          <a:extLst>
            <a:ext uri="{FF2B5EF4-FFF2-40B4-BE49-F238E27FC236}">
              <a16:creationId xmlns:a16="http://schemas.microsoft.com/office/drawing/2014/main" id="{00000000-0008-0000-0300-0000C0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3" name="Text 502">
          <a:extLst>
            <a:ext uri="{FF2B5EF4-FFF2-40B4-BE49-F238E27FC236}">
              <a16:creationId xmlns:a16="http://schemas.microsoft.com/office/drawing/2014/main" id="{00000000-0008-0000-0300-0000C1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4" name="Text 503">
          <a:extLst>
            <a:ext uri="{FF2B5EF4-FFF2-40B4-BE49-F238E27FC236}">
              <a16:creationId xmlns:a16="http://schemas.microsoft.com/office/drawing/2014/main" id="{00000000-0008-0000-0300-0000C2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5" name="Text 504">
          <a:extLst>
            <a:ext uri="{FF2B5EF4-FFF2-40B4-BE49-F238E27FC236}">
              <a16:creationId xmlns:a16="http://schemas.microsoft.com/office/drawing/2014/main" id="{00000000-0008-0000-0300-0000C3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6" name="Text 505">
          <a:extLst>
            <a:ext uri="{FF2B5EF4-FFF2-40B4-BE49-F238E27FC236}">
              <a16:creationId xmlns:a16="http://schemas.microsoft.com/office/drawing/2014/main" id="{00000000-0008-0000-0300-0000C4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7" name="Text 506">
          <a:extLst>
            <a:ext uri="{FF2B5EF4-FFF2-40B4-BE49-F238E27FC236}">
              <a16:creationId xmlns:a16="http://schemas.microsoft.com/office/drawing/2014/main" id="{00000000-0008-0000-0300-0000C5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49</xdr:row>
      <xdr:rowOff>172528</xdr:rowOff>
    </xdr:from>
    <xdr:to>
      <xdr:col>6</xdr:col>
      <xdr:colOff>129396</xdr:colOff>
      <xdr:row>50</xdr:row>
      <xdr:rowOff>172528</xdr:rowOff>
    </xdr:to>
    <xdr:sp macro="" textlink="">
      <xdr:nvSpPr>
        <xdr:cNvPr id="1478" name="Text 507">
          <a:extLst>
            <a:ext uri="{FF2B5EF4-FFF2-40B4-BE49-F238E27FC236}">
              <a16:creationId xmlns:a16="http://schemas.microsoft.com/office/drawing/2014/main" id="{00000000-0008-0000-0300-0000C6050000}"/>
            </a:ext>
          </a:extLst>
        </xdr:cNvPr>
        <xdr:cNvSpPr txBox="1">
          <a:spLocks noChangeArrowheads="1"/>
        </xdr:cNvSpPr>
      </xdr:nvSpPr>
      <xdr:spPr bwMode="auto">
        <a:xfrm>
          <a:off x="4698952" y="9598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79" name="Text 508">
          <a:extLst>
            <a:ext uri="{FF2B5EF4-FFF2-40B4-BE49-F238E27FC236}">
              <a16:creationId xmlns:a16="http://schemas.microsoft.com/office/drawing/2014/main" id="{00000000-0008-0000-0300-0000C7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0" name="Text 509">
          <a:extLst>
            <a:ext uri="{FF2B5EF4-FFF2-40B4-BE49-F238E27FC236}">
              <a16:creationId xmlns:a16="http://schemas.microsoft.com/office/drawing/2014/main" id="{00000000-0008-0000-0300-0000C8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1" name="Text 510">
          <a:extLst>
            <a:ext uri="{FF2B5EF4-FFF2-40B4-BE49-F238E27FC236}">
              <a16:creationId xmlns:a16="http://schemas.microsoft.com/office/drawing/2014/main" id="{00000000-0008-0000-0300-0000C9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2" name="Text 511">
          <a:extLst>
            <a:ext uri="{FF2B5EF4-FFF2-40B4-BE49-F238E27FC236}">
              <a16:creationId xmlns:a16="http://schemas.microsoft.com/office/drawing/2014/main" id="{00000000-0008-0000-0300-0000CA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3" name="Text 512">
          <a:extLst>
            <a:ext uri="{FF2B5EF4-FFF2-40B4-BE49-F238E27FC236}">
              <a16:creationId xmlns:a16="http://schemas.microsoft.com/office/drawing/2014/main" id="{00000000-0008-0000-0300-0000C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4" name="Text 513">
          <a:extLst>
            <a:ext uri="{FF2B5EF4-FFF2-40B4-BE49-F238E27FC236}">
              <a16:creationId xmlns:a16="http://schemas.microsoft.com/office/drawing/2014/main" id="{00000000-0008-0000-0300-0000C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5" name="Text 514">
          <a:extLst>
            <a:ext uri="{FF2B5EF4-FFF2-40B4-BE49-F238E27FC236}">
              <a16:creationId xmlns:a16="http://schemas.microsoft.com/office/drawing/2014/main" id="{00000000-0008-0000-0300-0000CD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6" name="Text 515">
          <a:extLst>
            <a:ext uri="{FF2B5EF4-FFF2-40B4-BE49-F238E27FC236}">
              <a16:creationId xmlns:a16="http://schemas.microsoft.com/office/drawing/2014/main" id="{00000000-0008-0000-0300-0000CE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7" name="Text 516">
          <a:extLst>
            <a:ext uri="{FF2B5EF4-FFF2-40B4-BE49-F238E27FC236}">
              <a16:creationId xmlns:a16="http://schemas.microsoft.com/office/drawing/2014/main" id="{00000000-0008-0000-0300-0000CF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88" name="Text 517">
          <a:extLst>
            <a:ext uri="{FF2B5EF4-FFF2-40B4-BE49-F238E27FC236}">
              <a16:creationId xmlns:a16="http://schemas.microsoft.com/office/drawing/2014/main" id="{00000000-0008-0000-0300-0000D0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89" name="Text 518">
          <a:extLst>
            <a:ext uri="{FF2B5EF4-FFF2-40B4-BE49-F238E27FC236}">
              <a16:creationId xmlns:a16="http://schemas.microsoft.com/office/drawing/2014/main" id="{00000000-0008-0000-0300-0000D1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0" name="Text 519">
          <a:extLst>
            <a:ext uri="{FF2B5EF4-FFF2-40B4-BE49-F238E27FC236}">
              <a16:creationId xmlns:a16="http://schemas.microsoft.com/office/drawing/2014/main" id="{00000000-0008-0000-0300-0000D2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1" name="Text 520">
          <a:extLst>
            <a:ext uri="{FF2B5EF4-FFF2-40B4-BE49-F238E27FC236}">
              <a16:creationId xmlns:a16="http://schemas.microsoft.com/office/drawing/2014/main" id="{00000000-0008-0000-0300-0000D3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2" name="Text 521">
          <a:extLst>
            <a:ext uri="{FF2B5EF4-FFF2-40B4-BE49-F238E27FC236}">
              <a16:creationId xmlns:a16="http://schemas.microsoft.com/office/drawing/2014/main" id="{00000000-0008-0000-0300-0000D4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3" name="Text 522">
          <a:extLst>
            <a:ext uri="{FF2B5EF4-FFF2-40B4-BE49-F238E27FC236}">
              <a16:creationId xmlns:a16="http://schemas.microsoft.com/office/drawing/2014/main" id="{00000000-0008-0000-0300-0000D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4" name="Text 523">
          <a:extLst>
            <a:ext uri="{FF2B5EF4-FFF2-40B4-BE49-F238E27FC236}">
              <a16:creationId xmlns:a16="http://schemas.microsoft.com/office/drawing/2014/main" id="{00000000-0008-0000-0300-0000D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5" name="Text 524">
          <a:extLst>
            <a:ext uri="{FF2B5EF4-FFF2-40B4-BE49-F238E27FC236}">
              <a16:creationId xmlns:a16="http://schemas.microsoft.com/office/drawing/2014/main" id="{00000000-0008-0000-0300-0000D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6" name="Text 525">
          <a:extLst>
            <a:ext uri="{FF2B5EF4-FFF2-40B4-BE49-F238E27FC236}">
              <a16:creationId xmlns:a16="http://schemas.microsoft.com/office/drawing/2014/main" id="{00000000-0008-0000-0300-0000D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7" name="Text 526">
          <a:extLst>
            <a:ext uri="{FF2B5EF4-FFF2-40B4-BE49-F238E27FC236}">
              <a16:creationId xmlns:a16="http://schemas.microsoft.com/office/drawing/2014/main" id="{00000000-0008-0000-0300-0000D9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498" name="Text 527">
          <a:extLst>
            <a:ext uri="{FF2B5EF4-FFF2-40B4-BE49-F238E27FC236}">
              <a16:creationId xmlns:a16="http://schemas.microsoft.com/office/drawing/2014/main" id="{00000000-0008-0000-0300-0000DA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499" name="Text 528">
          <a:extLst>
            <a:ext uri="{FF2B5EF4-FFF2-40B4-BE49-F238E27FC236}">
              <a16:creationId xmlns:a16="http://schemas.microsoft.com/office/drawing/2014/main" id="{00000000-0008-0000-0300-0000DB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0" name="Text 529">
          <a:extLst>
            <a:ext uri="{FF2B5EF4-FFF2-40B4-BE49-F238E27FC236}">
              <a16:creationId xmlns:a16="http://schemas.microsoft.com/office/drawing/2014/main" id="{00000000-0008-0000-0300-0000DC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1" name="Text 530">
          <a:extLst>
            <a:ext uri="{FF2B5EF4-FFF2-40B4-BE49-F238E27FC236}">
              <a16:creationId xmlns:a16="http://schemas.microsoft.com/office/drawing/2014/main" id="{00000000-0008-0000-0300-0000DD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2" name="Text 531">
          <a:extLst>
            <a:ext uri="{FF2B5EF4-FFF2-40B4-BE49-F238E27FC236}">
              <a16:creationId xmlns:a16="http://schemas.microsoft.com/office/drawing/2014/main" id="{00000000-0008-0000-0300-0000DE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3" name="Text 532">
          <a:extLst>
            <a:ext uri="{FF2B5EF4-FFF2-40B4-BE49-F238E27FC236}">
              <a16:creationId xmlns:a16="http://schemas.microsoft.com/office/drawing/2014/main" id="{00000000-0008-0000-0300-0000DF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4" name="Text 533">
          <a:extLst>
            <a:ext uri="{FF2B5EF4-FFF2-40B4-BE49-F238E27FC236}">
              <a16:creationId xmlns:a16="http://schemas.microsoft.com/office/drawing/2014/main" id="{00000000-0008-0000-0300-0000E0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5" name="Text 534">
          <a:extLst>
            <a:ext uri="{FF2B5EF4-FFF2-40B4-BE49-F238E27FC236}">
              <a16:creationId xmlns:a16="http://schemas.microsoft.com/office/drawing/2014/main" id="{00000000-0008-0000-0300-0000E1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6" name="Text 535">
          <a:extLst>
            <a:ext uri="{FF2B5EF4-FFF2-40B4-BE49-F238E27FC236}">
              <a16:creationId xmlns:a16="http://schemas.microsoft.com/office/drawing/2014/main" id="{00000000-0008-0000-0300-0000E2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7" name="Text 536">
          <a:extLst>
            <a:ext uri="{FF2B5EF4-FFF2-40B4-BE49-F238E27FC236}">
              <a16:creationId xmlns:a16="http://schemas.microsoft.com/office/drawing/2014/main" id="{00000000-0008-0000-0300-0000E3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43</xdr:row>
      <xdr:rowOff>172528</xdr:rowOff>
    </xdr:from>
    <xdr:to>
      <xdr:col>6</xdr:col>
      <xdr:colOff>129396</xdr:colOff>
      <xdr:row>44</xdr:row>
      <xdr:rowOff>172528</xdr:rowOff>
    </xdr:to>
    <xdr:sp macro="" textlink="">
      <xdr:nvSpPr>
        <xdr:cNvPr id="1508" name="Text 537">
          <a:extLst>
            <a:ext uri="{FF2B5EF4-FFF2-40B4-BE49-F238E27FC236}">
              <a16:creationId xmlns:a16="http://schemas.microsoft.com/office/drawing/2014/main" id="{00000000-0008-0000-0300-0000E4050000}"/>
            </a:ext>
          </a:extLst>
        </xdr:cNvPr>
        <xdr:cNvSpPr txBox="1">
          <a:spLocks noChangeArrowheads="1"/>
        </xdr:cNvSpPr>
      </xdr:nvSpPr>
      <xdr:spPr bwMode="auto">
        <a:xfrm>
          <a:off x="4698952" y="84097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09" name="Text 538">
          <a:extLst>
            <a:ext uri="{FF2B5EF4-FFF2-40B4-BE49-F238E27FC236}">
              <a16:creationId xmlns:a16="http://schemas.microsoft.com/office/drawing/2014/main" id="{00000000-0008-0000-0300-0000E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0" name="Text 539">
          <a:extLst>
            <a:ext uri="{FF2B5EF4-FFF2-40B4-BE49-F238E27FC236}">
              <a16:creationId xmlns:a16="http://schemas.microsoft.com/office/drawing/2014/main" id="{00000000-0008-0000-0300-0000E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1" name="Text 540">
          <a:extLst>
            <a:ext uri="{FF2B5EF4-FFF2-40B4-BE49-F238E27FC236}">
              <a16:creationId xmlns:a16="http://schemas.microsoft.com/office/drawing/2014/main" id="{00000000-0008-0000-0300-0000E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2" name="Text 541">
          <a:extLst>
            <a:ext uri="{FF2B5EF4-FFF2-40B4-BE49-F238E27FC236}">
              <a16:creationId xmlns:a16="http://schemas.microsoft.com/office/drawing/2014/main" id="{00000000-0008-0000-0300-0000E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3" name="Text 542">
          <a:extLst>
            <a:ext uri="{FF2B5EF4-FFF2-40B4-BE49-F238E27FC236}">
              <a16:creationId xmlns:a16="http://schemas.microsoft.com/office/drawing/2014/main" id="{00000000-0008-0000-0300-0000E9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4" name="Text 543">
          <a:extLst>
            <a:ext uri="{FF2B5EF4-FFF2-40B4-BE49-F238E27FC236}">
              <a16:creationId xmlns:a16="http://schemas.microsoft.com/office/drawing/2014/main" id="{00000000-0008-0000-0300-0000EA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5" name="Text 544">
          <a:extLst>
            <a:ext uri="{FF2B5EF4-FFF2-40B4-BE49-F238E27FC236}">
              <a16:creationId xmlns:a16="http://schemas.microsoft.com/office/drawing/2014/main" id="{00000000-0008-0000-0300-0000EB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6" name="Text 545">
          <a:extLst>
            <a:ext uri="{FF2B5EF4-FFF2-40B4-BE49-F238E27FC236}">
              <a16:creationId xmlns:a16="http://schemas.microsoft.com/office/drawing/2014/main" id="{00000000-0008-0000-0300-0000EC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7" name="Text 546">
          <a:extLst>
            <a:ext uri="{FF2B5EF4-FFF2-40B4-BE49-F238E27FC236}">
              <a16:creationId xmlns:a16="http://schemas.microsoft.com/office/drawing/2014/main" id="{00000000-0008-0000-0300-0000ED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8" name="Text 547">
          <a:extLst>
            <a:ext uri="{FF2B5EF4-FFF2-40B4-BE49-F238E27FC236}">
              <a16:creationId xmlns:a16="http://schemas.microsoft.com/office/drawing/2014/main" id="{00000000-0008-0000-0300-0000EE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19" name="Text 548">
          <a:extLst>
            <a:ext uri="{FF2B5EF4-FFF2-40B4-BE49-F238E27FC236}">
              <a16:creationId xmlns:a16="http://schemas.microsoft.com/office/drawing/2014/main" id="{00000000-0008-0000-0300-0000EF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0" name="Text 549">
          <a:extLst>
            <a:ext uri="{FF2B5EF4-FFF2-40B4-BE49-F238E27FC236}">
              <a16:creationId xmlns:a16="http://schemas.microsoft.com/office/drawing/2014/main" id="{00000000-0008-0000-0300-0000F0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1" name="Text 550">
          <a:extLst>
            <a:ext uri="{FF2B5EF4-FFF2-40B4-BE49-F238E27FC236}">
              <a16:creationId xmlns:a16="http://schemas.microsoft.com/office/drawing/2014/main" id="{00000000-0008-0000-0300-0000F1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2" name="Text 551">
          <a:extLst>
            <a:ext uri="{FF2B5EF4-FFF2-40B4-BE49-F238E27FC236}">
              <a16:creationId xmlns:a16="http://schemas.microsoft.com/office/drawing/2014/main" id="{00000000-0008-0000-0300-0000F2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3" name="Text 552">
          <a:extLst>
            <a:ext uri="{FF2B5EF4-FFF2-40B4-BE49-F238E27FC236}">
              <a16:creationId xmlns:a16="http://schemas.microsoft.com/office/drawing/2014/main" id="{00000000-0008-0000-0300-0000F3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4" name="Text 553">
          <a:extLst>
            <a:ext uri="{FF2B5EF4-FFF2-40B4-BE49-F238E27FC236}">
              <a16:creationId xmlns:a16="http://schemas.microsoft.com/office/drawing/2014/main" id="{00000000-0008-0000-0300-0000F4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5" name="Text 554">
          <a:extLst>
            <a:ext uri="{FF2B5EF4-FFF2-40B4-BE49-F238E27FC236}">
              <a16:creationId xmlns:a16="http://schemas.microsoft.com/office/drawing/2014/main" id="{00000000-0008-0000-0300-0000F5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6" name="Text 555">
          <a:extLst>
            <a:ext uri="{FF2B5EF4-FFF2-40B4-BE49-F238E27FC236}">
              <a16:creationId xmlns:a16="http://schemas.microsoft.com/office/drawing/2014/main" id="{00000000-0008-0000-0300-0000F6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7" name="Text 556">
          <a:extLst>
            <a:ext uri="{FF2B5EF4-FFF2-40B4-BE49-F238E27FC236}">
              <a16:creationId xmlns:a16="http://schemas.microsoft.com/office/drawing/2014/main" id="{00000000-0008-0000-0300-0000F7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28" name="Text 557">
          <a:extLst>
            <a:ext uri="{FF2B5EF4-FFF2-40B4-BE49-F238E27FC236}">
              <a16:creationId xmlns:a16="http://schemas.microsoft.com/office/drawing/2014/main" id="{00000000-0008-0000-0300-0000F805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29" name="Text 558">
          <a:extLst>
            <a:ext uri="{FF2B5EF4-FFF2-40B4-BE49-F238E27FC236}">
              <a16:creationId xmlns:a16="http://schemas.microsoft.com/office/drawing/2014/main" id="{00000000-0008-0000-0300-0000F9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0" name="Text 559">
          <a:extLst>
            <a:ext uri="{FF2B5EF4-FFF2-40B4-BE49-F238E27FC236}">
              <a16:creationId xmlns:a16="http://schemas.microsoft.com/office/drawing/2014/main" id="{00000000-0008-0000-0300-0000FA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1" name="Text 560">
          <a:extLst>
            <a:ext uri="{FF2B5EF4-FFF2-40B4-BE49-F238E27FC236}">
              <a16:creationId xmlns:a16="http://schemas.microsoft.com/office/drawing/2014/main" id="{00000000-0008-0000-0300-0000FB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2" name="Text 561">
          <a:extLst>
            <a:ext uri="{FF2B5EF4-FFF2-40B4-BE49-F238E27FC236}">
              <a16:creationId xmlns:a16="http://schemas.microsoft.com/office/drawing/2014/main" id="{00000000-0008-0000-0300-0000FC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3" name="Text 562">
          <a:extLst>
            <a:ext uri="{FF2B5EF4-FFF2-40B4-BE49-F238E27FC236}">
              <a16:creationId xmlns:a16="http://schemas.microsoft.com/office/drawing/2014/main" id="{00000000-0008-0000-0300-0000FD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4" name="Text 563">
          <a:extLst>
            <a:ext uri="{FF2B5EF4-FFF2-40B4-BE49-F238E27FC236}">
              <a16:creationId xmlns:a16="http://schemas.microsoft.com/office/drawing/2014/main" id="{00000000-0008-0000-0300-0000FE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5" name="Text 564">
          <a:extLst>
            <a:ext uri="{FF2B5EF4-FFF2-40B4-BE49-F238E27FC236}">
              <a16:creationId xmlns:a16="http://schemas.microsoft.com/office/drawing/2014/main" id="{00000000-0008-0000-0300-0000FF05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6" name="Text 565">
          <a:extLst>
            <a:ext uri="{FF2B5EF4-FFF2-40B4-BE49-F238E27FC236}">
              <a16:creationId xmlns:a16="http://schemas.microsoft.com/office/drawing/2014/main" id="{00000000-0008-0000-0300-000000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7" name="Text 566">
          <a:extLst>
            <a:ext uri="{FF2B5EF4-FFF2-40B4-BE49-F238E27FC236}">
              <a16:creationId xmlns:a16="http://schemas.microsoft.com/office/drawing/2014/main" id="{00000000-0008-0000-0300-000001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172528</xdr:rowOff>
    </xdr:from>
    <xdr:to>
      <xdr:col>6</xdr:col>
      <xdr:colOff>129396</xdr:colOff>
      <xdr:row>45</xdr:row>
      <xdr:rowOff>172528</xdr:rowOff>
    </xdr:to>
    <xdr:sp macro="" textlink="">
      <xdr:nvSpPr>
        <xdr:cNvPr id="1538" name="Text 567">
          <a:extLst>
            <a:ext uri="{FF2B5EF4-FFF2-40B4-BE49-F238E27FC236}">
              <a16:creationId xmlns:a16="http://schemas.microsoft.com/office/drawing/2014/main" id="{00000000-0008-0000-0300-000002060000}"/>
            </a:ext>
          </a:extLst>
        </xdr:cNvPr>
        <xdr:cNvSpPr txBox="1">
          <a:spLocks noChangeArrowheads="1"/>
        </xdr:cNvSpPr>
      </xdr:nvSpPr>
      <xdr:spPr bwMode="auto">
        <a:xfrm>
          <a:off x="4698952" y="86078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39" name="Text 568">
          <a:extLst>
            <a:ext uri="{FF2B5EF4-FFF2-40B4-BE49-F238E27FC236}">
              <a16:creationId xmlns:a16="http://schemas.microsoft.com/office/drawing/2014/main" id="{00000000-0008-0000-0300-000003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0" name="Text 569">
          <a:extLst>
            <a:ext uri="{FF2B5EF4-FFF2-40B4-BE49-F238E27FC236}">
              <a16:creationId xmlns:a16="http://schemas.microsoft.com/office/drawing/2014/main" id="{00000000-0008-0000-0300-000004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1" name="Text 570">
          <a:extLst>
            <a:ext uri="{FF2B5EF4-FFF2-40B4-BE49-F238E27FC236}">
              <a16:creationId xmlns:a16="http://schemas.microsoft.com/office/drawing/2014/main" id="{00000000-0008-0000-0300-000005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2" name="Text 571">
          <a:extLst>
            <a:ext uri="{FF2B5EF4-FFF2-40B4-BE49-F238E27FC236}">
              <a16:creationId xmlns:a16="http://schemas.microsoft.com/office/drawing/2014/main" id="{00000000-0008-0000-0300-000006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3" name="Text 572">
          <a:extLst>
            <a:ext uri="{FF2B5EF4-FFF2-40B4-BE49-F238E27FC236}">
              <a16:creationId xmlns:a16="http://schemas.microsoft.com/office/drawing/2014/main" id="{00000000-0008-0000-0300-000007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4" name="Text 573">
          <a:extLst>
            <a:ext uri="{FF2B5EF4-FFF2-40B4-BE49-F238E27FC236}">
              <a16:creationId xmlns:a16="http://schemas.microsoft.com/office/drawing/2014/main" id="{00000000-0008-0000-0300-000008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5" name="Text 574">
          <a:extLst>
            <a:ext uri="{FF2B5EF4-FFF2-40B4-BE49-F238E27FC236}">
              <a16:creationId xmlns:a16="http://schemas.microsoft.com/office/drawing/2014/main" id="{00000000-0008-0000-0300-000009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6" name="Text 575">
          <a:extLst>
            <a:ext uri="{FF2B5EF4-FFF2-40B4-BE49-F238E27FC236}">
              <a16:creationId xmlns:a16="http://schemas.microsoft.com/office/drawing/2014/main" id="{00000000-0008-0000-0300-00000A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7" name="Text 576">
          <a:extLst>
            <a:ext uri="{FF2B5EF4-FFF2-40B4-BE49-F238E27FC236}">
              <a16:creationId xmlns:a16="http://schemas.microsoft.com/office/drawing/2014/main" id="{00000000-0008-0000-0300-00000B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44</xdr:row>
      <xdr:rowOff>138023</xdr:rowOff>
    </xdr:from>
    <xdr:to>
      <xdr:col>6</xdr:col>
      <xdr:colOff>129396</xdr:colOff>
      <xdr:row>45</xdr:row>
      <xdr:rowOff>129396</xdr:rowOff>
    </xdr:to>
    <xdr:sp macro="" textlink="">
      <xdr:nvSpPr>
        <xdr:cNvPr id="1548" name="Text 577">
          <a:extLst>
            <a:ext uri="{FF2B5EF4-FFF2-40B4-BE49-F238E27FC236}">
              <a16:creationId xmlns:a16="http://schemas.microsoft.com/office/drawing/2014/main" id="{00000000-0008-0000-0300-00000C060000}"/>
            </a:ext>
          </a:extLst>
        </xdr:cNvPr>
        <xdr:cNvSpPr txBox="1">
          <a:spLocks noChangeArrowheads="1"/>
        </xdr:cNvSpPr>
      </xdr:nvSpPr>
      <xdr:spPr bwMode="auto">
        <a:xfrm>
          <a:off x="4698952" y="8573363"/>
          <a:ext cx="86264" cy="1894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49" name="Text 578">
          <a:extLst>
            <a:ext uri="{FF2B5EF4-FFF2-40B4-BE49-F238E27FC236}">
              <a16:creationId xmlns:a16="http://schemas.microsoft.com/office/drawing/2014/main" id="{00000000-0008-0000-0300-00000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0" name="Text 579">
          <a:extLst>
            <a:ext uri="{FF2B5EF4-FFF2-40B4-BE49-F238E27FC236}">
              <a16:creationId xmlns:a16="http://schemas.microsoft.com/office/drawing/2014/main" id="{00000000-0008-0000-0300-00000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1" name="Text 580">
          <a:extLst>
            <a:ext uri="{FF2B5EF4-FFF2-40B4-BE49-F238E27FC236}">
              <a16:creationId xmlns:a16="http://schemas.microsoft.com/office/drawing/2014/main" id="{00000000-0008-0000-0300-00000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2" name="Text 581">
          <a:extLst>
            <a:ext uri="{FF2B5EF4-FFF2-40B4-BE49-F238E27FC236}">
              <a16:creationId xmlns:a16="http://schemas.microsoft.com/office/drawing/2014/main" id="{00000000-0008-0000-0300-00001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3" name="Text 582">
          <a:extLst>
            <a:ext uri="{FF2B5EF4-FFF2-40B4-BE49-F238E27FC236}">
              <a16:creationId xmlns:a16="http://schemas.microsoft.com/office/drawing/2014/main" id="{00000000-0008-0000-0300-000011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4" name="Text 583">
          <a:extLst>
            <a:ext uri="{FF2B5EF4-FFF2-40B4-BE49-F238E27FC236}">
              <a16:creationId xmlns:a16="http://schemas.microsoft.com/office/drawing/2014/main" id="{00000000-0008-0000-0300-000012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5" name="Text 584">
          <a:extLst>
            <a:ext uri="{FF2B5EF4-FFF2-40B4-BE49-F238E27FC236}">
              <a16:creationId xmlns:a16="http://schemas.microsoft.com/office/drawing/2014/main" id="{00000000-0008-0000-0300-000013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6" name="Text 585">
          <a:extLst>
            <a:ext uri="{FF2B5EF4-FFF2-40B4-BE49-F238E27FC236}">
              <a16:creationId xmlns:a16="http://schemas.microsoft.com/office/drawing/2014/main" id="{00000000-0008-0000-0300-000014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7" name="Text 586">
          <a:extLst>
            <a:ext uri="{FF2B5EF4-FFF2-40B4-BE49-F238E27FC236}">
              <a16:creationId xmlns:a16="http://schemas.microsoft.com/office/drawing/2014/main" id="{00000000-0008-0000-0300-000015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8" name="Text 587">
          <a:extLst>
            <a:ext uri="{FF2B5EF4-FFF2-40B4-BE49-F238E27FC236}">
              <a16:creationId xmlns:a16="http://schemas.microsoft.com/office/drawing/2014/main" id="{00000000-0008-0000-0300-000016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59" name="Text 588">
          <a:extLst>
            <a:ext uri="{FF2B5EF4-FFF2-40B4-BE49-F238E27FC236}">
              <a16:creationId xmlns:a16="http://schemas.microsoft.com/office/drawing/2014/main" id="{00000000-0008-0000-0300-000017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0" name="Text 589">
          <a:extLst>
            <a:ext uri="{FF2B5EF4-FFF2-40B4-BE49-F238E27FC236}">
              <a16:creationId xmlns:a16="http://schemas.microsoft.com/office/drawing/2014/main" id="{00000000-0008-0000-0300-000018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1" name="Text 590">
          <a:extLst>
            <a:ext uri="{FF2B5EF4-FFF2-40B4-BE49-F238E27FC236}">
              <a16:creationId xmlns:a16="http://schemas.microsoft.com/office/drawing/2014/main" id="{00000000-0008-0000-0300-000019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2" name="Text 591">
          <a:extLst>
            <a:ext uri="{FF2B5EF4-FFF2-40B4-BE49-F238E27FC236}">
              <a16:creationId xmlns:a16="http://schemas.microsoft.com/office/drawing/2014/main" id="{00000000-0008-0000-0300-00001A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3" name="Text 592">
          <a:extLst>
            <a:ext uri="{FF2B5EF4-FFF2-40B4-BE49-F238E27FC236}">
              <a16:creationId xmlns:a16="http://schemas.microsoft.com/office/drawing/2014/main" id="{00000000-0008-0000-0300-00001B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4" name="Text 593">
          <a:extLst>
            <a:ext uri="{FF2B5EF4-FFF2-40B4-BE49-F238E27FC236}">
              <a16:creationId xmlns:a16="http://schemas.microsoft.com/office/drawing/2014/main" id="{00000000-0008-0000-0300-00001C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5" name="Text 594">
          <a:extLst>
            <a:ext uri="{FF2B5EF4-FFF2-40B4-BE49-F238E27FC236}">
              <a16:creationId xmlns:a16="http://schemas.microsoft.com/office/drawing/2014/main" id="{00000000-0008-0000-0300-00001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6" name="Text 595">
          <a:extLst>
            <a:ext uri="{FF2B5EF4-FFF2-40B4-BE49-F238E27FC236}">
              <a16:creationId xmlns:a16="http://schemas.microsoft.com/office/drawing/2014/main" id="{00000000-0008-0000-0300-00001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7" name="Text 596">
          <a:extLst>
            <a:ext uri="{FF2B5EF4-FFF2-40B4-BE49-F238E27FC236}">
              <a16:creationId xmlns:a16="http://schemas.microsoft.com/office/drawing/2014/main" id="{00000000-0008-0000-0300-00001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68" name="Text 597">
          <a:extLst>
            <a:ext uri="{FF2B5EF4-FFF2-40B4-BE49-F238E27FC236}">
              <a16:creationId xmlns:a16="http://schemas.microsoft.com/office/drawing/2014/main" id="{00000000-0008-0000-0300-00002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69" name="Text 598">
          <a:extLst>
            <a:ext uri="{FF2B5EF4-FFF2-40B4-BE49-F238E27FC236}">
              <a16:creationId xmlns:a16="http://schemas.microsoft.com/office/drawing/2014/main" id="{00000000-0008-0000-0300-00002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0" name="Text 599">
          <a:extLst>
            <a:ext uri="{FF2B5EF4-FFF2-40B4-BE49-F238E27FC236}">
              <a16:creationId xmlns:a16="http://schemas.microsoft.com/office/drawing/2014/main" id="{00000000-0008-0000-0300-00002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1" name="Text 600">
          <a:extLst>
            <a:ext uri="{FF2B5EF4-FFF2-40B4-BE49-F238E27FC236}">
              <a16:creationId xmlns:a16="http://schemas.microsoft.com/office/drawing/2014/main" id="{00000000-0008-0000-0300-00002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2" name="Text 601">
          <a:extLst>
            <a:ext uri="{FF2B5EF4-FFF2-40B4-BE49-F238E27FC236}">
              <a16:creationId xmlns:a16="http://schemas.microsoft.com/office/drawing/2014/main" id="{00000000-0008-0000-0300-00002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3" name="Text 602">
          <a:extLst>
            <a:ext uri="{FF2B5EF4-FFF2-40B4-BE49-F238E27FC236}">
              <a16:creationId xmlns:a16="http://schemas.microsoft.com/office/drawing/2014/main" id="{00000000-0008-0000-0300-00002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4" name="Text 603">
          <a:extLst>
            <a:ext uri="{FF2B5EF4-FFF2-40B4-BE49-F238E27FC236}">
              <a16:creationId xmlns:a16="http://schemas.microsoft.com/office/drawing/2014/main" id="{00000000-0008-0000-0300-00002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5" name="Text 604">
          <a:extLst>
            <a:ext uri="{FF2B5EF4-FFF2-40B4-BE49-F238E27FC236}">
              <a16:creationId xmlns:a16="http://schemas.microsoft.com/office/drawing/2014/main" id="{00000000-0008-0000-0300-00002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6" name="Text 605">
          <a:extLst>
            <a:ext uri="{FF2B5EF4-FFF2-40B4-BE49-F238E27FC236}">
              <a16:creationId xmlns:a16="http://schemas.microsoft.com/office/drawing/2014/main" id="{00000000-0008-0000-0300-00002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7" name="Text 606">
          <a:extLst>
            <a:ext uri="{FF2B5EF4-FFF2-40B4-BE49-F238E27FC236}">
              <a16:creationId xmlns:a16="http://schemas.microsoft.com/office/drawing/2014/main" id="{00000000-0008-0000-0300-00002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78" name="Text 607">
          <a:extLst>
            <a:ext uri="{FF2B5EF4-FFF2-40B4-BE49-F238E27FC236}">
              <a16:creationId xmlns:a16="http://schemas.microsoft.com/office/drawing/2014/main" id="{00000000-0008-0000-0300-00002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79" name="Text 608">
          <a:extLst>
            <a:ext uri="{FF2B5EF4-FFF2-40B4-BE49-F238E27FC236}">
              <a16:creationId xmlns:a16="http://schemas.microsoft.com/office/drawing/2014/main" id="{00000000-0008-0000-0300-00002B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0" name="Text 609">
          <a:extLst>
            <a:ext uri="{FF2B5EF4-FFF2-40B4-BE49-F238E27FC236}">
              <a16:creationId xmlns:a16="http://schemas.microsoft.com/office/drawing/2014/main" id="{00000000-0008-0000-0300-00002C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1" name="Text 610">
          <a:extLst>
            <a:ext uri="{FF2B5EF4-FFF2-40B4-BE49-F238E27FC236}">
              <a16:creationId xmlns:a16="http://schemas.microsoft.com/office/drawing/2014/main" id="{00000000-0008-0000-0300-00002D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2" name="Text 611">
          <a:extLst>
            <a:ext uri="{FF2B5EF4-FFF2-40B4-BE49-F238E27FC236}">
              <a16:creationId xmlns:a16="http://schemas.microsoft.com/office/drawing/2014/main" id="{00000000-0008-0000-0300-00002E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3" name="Text 612">
          <a:extLst>
            <a:ext uri="{FF2B5EF4-FFF2-40B4-BE49-F238E27FC236}">
              <a16:creationId xmlns:a16="http://schemas.microsoft.com/office/drawing/2014/main" id="{00000000-0008-0000-0300-00002F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4" name="Text 613">
          <a:extLst>
            <a:ext uri="{FF2B5EF4-FFF2-40B4-BE49-F238E27FC236}">
              <a16:creationId xmlns:a16="http://schemas.microsoft.com/office/drawing/2014/main" id="{00000000-0008-0000-0300-000030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5" name="Text 614">
          <a:extLst>
            <a:ext uri="{FF2B5EF4-FFF2-40B4-BE49-F238E27FC236}">
              <a16:creationId xmlns:a16="http://schemas.microsoft.com/office/drawing/2014/main" id="{00000000-0008-0000-0300-000031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6" name="Text 615">
          <a:extLst>
            <a:ext uri="{FF2B5EF4-FFF2-40B4-BE49-F238E27FC236}">
              <a16:creationId xmlns:a16="http://schemas.microsoft.com/office/drawing/2014/main" id="{00000000-0008-0000-0300-000032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7" name="Text 616">
          <a:extLst>
            <a:ext uri="{FF2B5EF4-FFF2-40B4-BE49-F238E27FC236}">
              <a16:creationId xmlns:a16="http://schemas.microsoft.com/office/drawing/2014/main" id="{00000000-0008-0000-0300-000033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45</xdr:row>
      <xdr:rowOff>172528</xdr:rowOff>
    </xdr:from>
    <xdr:to>
      <xdr:col>6</xdr:col>
      <xdr:colOff>129396</xdr:colOff>
      <xdr:row>46</xdr:row>
      <xdr:rowOff>172528</xdr:rowOff>
    </xdr:to>
    <xdr:sp macro="" textlink="">
      <xdr:nvSpPr>
        <xdr:cNvPr id="1588" name="Text 617">
          <a:extLst>
            <a:ext uri="{FF2B5EF4-FFF2-40B4-BE49-F238E27FC236}">
              <a16:creationId xmlns:a16="http://schemas.microsoft.com/office/drawing/2014/main" id="{00000000-0008-0000-0300-000034060000}"/>
            </a:ext>
          </a:extLst>
        </xdr:cNvPr>
        <xdr:cNvSpPr txBox="1">
          <a:spLocks noChangeArrowheads="1"/>
        </xdr:cNvSpPr>
      </xdr:nvSpPr>
      <xdr:spPr bwMode="auto">
        <a:xfrm>
          <a:off x="4698952" y="88059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89" name="Text 618">
          <a:extLst>
            <a:ext uri="{FF2B5EF4-FFF2-40B4-BE49-F238E27FC236}">
              <a16:creationId xmlns:a16="http://schemas.microsoft.com/office/drawing/2014/main" id="{00000000-0008-0000-0300-00003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0" name="Text 619">
          <a:extLst>
            <a:ext uri="{FF2B5EF4-FFF2-40B4-BE49-F238E27FC236}">
              <a16:creationId xmlns:a16="http://schemas.microsoft.com/office/drawing/2014/main" id="{00000000-0008-0000-0300-00003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1" name="Text 620">
          <a:extLst>
            <a:ext uri="{FF2B5EF4-FFF2-40B4-BE49-F238E27FC236}">
              <a16:creationId xmlns:a16="http://schemas.microsoft.com/office/drawing/2014/main" id="{00000000-0008-0000-0300-00003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2" name="Text 621">
          <a:extLst>
            <a:ext uri="{FF2B5EF4-FFF2-40B4-BE49-F238E27FC236}">
              <a16:creationId xmlns:a16="http://schemas.microsoft.com/office/drawing/2014/main" id="{00000000-0008-0000-0300-00003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3" name="Text 622">
          <a:extLst>
            <a:ext uri="{FF2B5EF4-FFF2-40B4-BE49-F238E27FC236}">
              <a16:creationId xmlns:a16="http://schemas.microsoft.com/office/drawing/2014/main" id="{00000000-0008-0000-0300-00003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4" name="Text 623">
          <a:extLst>
            <a:ext uri="{FF2B5EF4-FFF2-40B4-BE49-F238E27FC236}">
              <a16:creationId xmlns:a16="http://schemas.microsoft.com/office/drawing/2014/main" id="{00000000-0008-0000-0300-00003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5" name="Text 624">
          <a:extLst>
            <a:ext uri="{FF2B5EF4-FFF2-40B4-BE49-F238E27FC236}">
              <a16:creationId xmlns:a16="http://schemas.microsoft.com/office/drawing/2014/main" id="{00000000-0008-0000-0300-00003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6" name="Text 625">
          <a:extLst>
            <a:ext uri="{FF2B5EF4-FFF2-40B4-BE49-F238E27FC236}">
              <a16:creationId xmlns:a16="http://schemas.microsoft.com/office/drawing/2014/main" id="{00000000-0008-0000-0300-00003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7" name="Text 626">
          <a:extLst>
            <a:ext uri="{FF2B5EF4-FFF2-40B4-BE49-F238E27FC236}">
              <a16:creationId xmlns:a16="http://schemas.microsoft.com/office/drawing/2014/main" id="{00000000-0008-0000-0300-00003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8" name="Text 627">
          <a:extLst>
            <a:ext uri="{FF2B5EF4-FFF2-40B4-BE49-F238E27FC236}">
              <a16:creationId xmlns:a16="http://schemas.microsoft.com/office/drawing/2014/main" id="{00000000-0008-0000-0300-00003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599" name="Text 628">
          <a:extLst>
            <a:ext uri="{FF2B5EF4-FFF2-40B4-BE49-F238E27FC236}">
              <a16:creationId xmlns:a16="http://schemas.microsoft.com/office/drawing/2014/main" id="{00000000-0008-0000-0300-00003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0" name="Text 629">
          <a:extLst>
            <a:ext uri="{FF2B5EF4-FFF2-40B4-BE49-F238E27FC236}">
              <a16:creationId xmlns:a16="http://schemas.microsoft.com/office/drawing/2014/main" id="{00000000-0008-0000-0300-00004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1" name="Text 630">
          <a:extLst>
            <a:ext uri="{FF2B5EF4-FFF2-40B4-BE49-F238E27FC236}">
              <a16:creationId xmlns:a16="http://schemas.microsoft.com/office/drawing/2014/main" id="{00000000-0008-0000-0300-00004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2" name="Text 631">
          <a:extLst>
            <a:ext uri="{FF2B5EF4-FFF2-40B4-BE49-F238E27FC236}">
              <a16:creationId xmlns:a16="http://schemas.microsoft.com/office/drawing/2014/main" id="{00000000-0008-0000-0300-00004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3" name="Text 632">
          <a:extLst>
            <a:ext uri="{FF2B5EF4-FFF2-40B4-BE49-F238E27FC236}">
              <a16:creationId xmlns:a16="http://schemas.microsoft.com/office/drawing/2014/main" id="{00000000-0008-0000-0300-00004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4" name="Text 633">
          <a:extLst>
            <a:ext uri="{FF2B5EF4-FFF2-40B4-BE49-F238E27FC236}">
              <a16:creationId xmlns:a16="http://schemas.microsoft.com/office/drawing/2014/main" id="{00000000-0008-0000-0300-00004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5" name="Text 634">
          <a:extLst>
            <a:ext uri="{FF2B5EF4-FFF2-40B4-BE49-F238E27FC236}">
              <a16:creationId xmlns:a16="http://schemas.microsoft.com/office/drawing/2014/main" id="{00000000-0008-0000-0300-00004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6" name="Text 635">
          <a:extLst>
            <a:ext uri="{FF2B5EF4-FFF2-40B4-BE49-F238E27FC236}">
              <a16:creationId xmlns:a16="http://schemas.microsoft.com/office/drawing/2014/main" id="{00000000-0008-0000-0300-00004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7" name="Text 636">
          <a:extLst>
            <a:ext uri="{FF2B5EF4-FFF2-40B4-BE49-F238E27FC236}">
              <a16:creationId xmlns:a16="http://schemas.microsoft.com/office/drawing/2014/main" id="{00000000-0008-0000-0300-00004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8" name="Text 637">
          <a:extLst>
            <a:ext uri="{FF2B5EF4-FFF2-40B4-BE49-F238E27FC236}">
              <a16:creationId xmlns:a16="http://schemas.microsoft.com/office/drawing/2014/main" id="{00000000-0008-0000-0300-00004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09" name="Text 638">
          <a:extLst>
            <a:ext uri="{FF2B5EF4-FFF2-40B4-BE49-F238E27FC236}">
              <a16:creationId xmlns:a16="http://schemas.microsoft.com/office/drawing/2014/main" id="{00000000-0008-0000-0300-00004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0" name="Text 639">
          <a:extLst>
            <a:ext uri="{FF2B5EF4-FFF2-40B4-BE49-F238E27FC236}">
              <a16:creationId xmlns:a16="http://schemas.microsoft.com/office/drawing/2014/main" id="{00000000-0008-0000-0300-00004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1" name="Text 640">
          <a:extLst>
            <a:ext uri="{FF2B5EF4-FFF2-40B4-BE49-F238E27FC236}">
              <a16:creationId xmlns:a16="http://schemas.microsoft.com/office/drawing/2014/main" id="{00000000-0008-0000-0300-00004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2" name="Text 641">
          <a:extLst>
            <a:ext uri="{FF2B5EF4-FFF2-40B4-BE49-F238E27FC236}">
              <a16:creationId xmlns:a16="http://schemas.microsoft.com/office/drawing/2014/main" id="{00000000-0008-0000-0300-00004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3" name="Text 642">
          <a:extLst>
            <a:ext uri="{FF2B5EF4-FFF2-40B4-BE49-F238E27FC236}">
              <a16:creationId xmlns:a16="http://schemas.microsoft.com/office/drawing/2014/main" id="{00000000-0008-0000-0300-00004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4" name="Text 643">
          <a:extLst>
            <a:ext uri="{FF2B5EF4-FFF2-40B4-BE49-F238E27FC236}">
              <a16:creationId xmlns:a16="http://schemas.microsoft.com/office/drawing/2014/main" id="{00000000-0008-0000-0300-00004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5" name="Text 644">
          <a:extLst>
            <a:ext uri="{FF2B5EF4-FFF2-40B4-BE49-F238E27FC236}">
              <a16:creationId xmlns:a16="http://schemas.microsoft.com/office/drawing/2014/main" id="{00000000-0008-0000-0300-00004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6" name="Text 645">
          <a:extLst>
            <a:ext uri="{FF2B5EF4-FFF2-40B4-BE49-F238E27FC236}">
              <a16:creationId xmlns:a16="http://schemas.microsoft.com/office/drawing/2014/main" id="{00000000-0008-0000-0300-00005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7" name="Text 646">
          <a:extLst>
            <a:ext uri="{FF2B5EF4-FFF2-40B4-BE49-F238E27FC236}">
              <a16:creationId xmlns:a16="http://schemas.microsoft.com/office/drawing/2014/main" id="{00000000-0008-0000-0300-00005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18" name="Text 647">
          <a:extLst>
            <a:ext uri="{FF2B5EF4-FFF2-40B4-BE49-F238E27FC236}">
              <a16:creationId xmlns:a16="http://schemas.microsoft.com/office/drawing/2014/main" id="{00000000-0008-0000-0300-00005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19" name="Text 648">
          <a:extLst>
            <a:ext uri="{FF2B5EF4-FFF2-40B4-BE49-F238E27FC236}">
              <a16:creationId xmlns:a16="http://schemas.microsoft.com/office/drawing/2014/main" id="{00000000-0008-0000-0300-000053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0" name="Text 649">
          <a:extLst>
            <a:ext uri="{FF2B5EF4-FFF2-40B4-BE49-F238E27FC236}">
              <a16:creationId xmlns:a16="http://schemas.microsoft.com/office/drawing/2014/main" id="{00000000-0008-0000-0300-000054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1" name="Text 650">
          <a:extLst>
            <a:ext uri="{FF2B5EF4-FFF2-40B4-BE49-F238E27FC236}">
              <a16:creationId xmlns:a16="http://schemas.microsoft.com/office/drawing/2014/main" id="{00000000-0008-0000-0300-000055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2" name="Text 651">
          <a:extLst>
            <a:ext uri="{FF2B5EF4-FFF2-40B4-BE49-F238E27FC236}">
              <a16:creationId xmlns:a16="http://schemas.microsoft.com/office/drawing/2014/main" id="{00000000-0008-0000-0300-000056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3" name="Text 652">
          <a:extLst>
            <a:ext uri="{FF2B5EF4-FFF2-40B4-BE49-F238E27FC236}">
              <a16:creationId xmlns:a16="http://schemas.microsoft.com/office/drawing/2014/main" id="{00000000-0008-0000-0300-000057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4" name="Text 653">
          <a:extLst>
            <a:ext uri="{FF2B5EF4-FFF2-40B4-BE49-F238E27FC236}">
              <a16:creationId xmlns:a16="http://schemas.microsoft.com/office/drawing/2014/main" id="{00000000-0008-0000-0300-000058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5" name="Text 654">
          <a:extLst>
            <a:ext uri="{FF2B5EF4-FFF2-40B4-BE49-F238E27FC236}">
              <a16:creationId xmlns:a16="http://schemas.microsoft.com/office/drawing/2014/main" id="{00000000-0008-0000-0300-000059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6" name="Text 655">
          <a:extLst>
            <a:ext uri="{FF2B5EF4-FFF2-40B4-BE49-F238E27FC236}">
              <a16:creationId xmlns:a16="http://schemas.microsoft.com/office/drawing/2014/main" id="{00000000-0008-0000-0300-00005A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7" name="Text 656">
          <a:extLst>
            <a:ext uri="{FF2B5EF4-FFF2-40B4-BE49-F238E27FC236}">
              <a16:creationId xmlns:a16="http://schemas.microsoft.com/office/drawing/2014/main" id="{00000000-0008-0000-0300-00005B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8" name="Text 657">
          <a:extLst>
            <a:ext uri="{FF2B5EF4-FFF2-40B4-BE49-F238E27FC236}">
              <a16:creationId xmlns:a16="http://schemas.microsoft.com/office/drawing/2014/main" id="{00000000-0008-0000-0300-00005C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29" name="Text 658">
          <a:extLst>
            <a:ext uri="{FF2B5EF4-FFF2-40B4-BE49-F238E27FC236}">
              <a16:creationId xmlns:a16="http://schemas.microsoft.com/office/drawing/2014/main" id="{00000000-0008-0000-0300-00005D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23</xdr:row>
      <xdr:rowOff>172528</xdr:rowOff>
    </xdr:from>
    <xdr:to>
      <xdr:col>6</xdr:col>
      <xdr:colOff>129396</xdr:colOff>
      <xdr:row>24</xdr:row>
      <xdr:rowOff>172528</xdr:rowOff>
    </xdr:to>
    <xdr:sp macro="" textlink="">
      <xdr:nvSpPr>
        <xdr:cNvPr id="1630" name="Text 659">
          <a:extLst>
            <a:ext uri="{FF2B5EF4-FFF2-40B4-BE49-F238E27FC236}">
              <a16:creationId xmlns:a16="http://schemas.microsoft.com/office/drawing/2014/main" id="{00000000-0008-0000-0300-00005E060000}"/>
            </a:ext>
          </a:extLst>
        </xdr:cNvPr>
        <xdr:cNvSpPr txBox="1">
          <a:spLocks noChangeArrowheads="1"/>
        </xdr:cNvSpPr>
      </xdr:nvSpPr>
      <xdr:spPr bwMode="auto">
        <a:xfrm>
          <a:off x="4698952" y="44473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1" name="Text 660">
          <a:extLst>
            <a:ext uri="{FF2B5EF4-FFF2-40B4-BE49-F238E27FC236}">
              <a16:creationId xmlns:a16="http://schemas.microsoft.com/office/drawing/2014/main" id="{00000000-0008-0000-0300-00005F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2" name="Text 661">
          <a:extLst>
            <a:ext uri="{FF2B5EF4-FFF2-40B4-BE49-F238E27FC236}">
              <a16:creationId xmlns:a16="http://schemas.microsoft.com/office/drawing/2014/main" id="{00000000-0008-0000-0300-000060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3" name="Text 662">
          <a:extLst>
            <a:ext uri="{FF2B5EF4-FFF2-40B4-BE49-F238E27FC236}">
              <a16:creationId xmlns:a16="http://schemas.microsoft.com/office/drawing/2014/main" id="{00000000-0008-0000-0300-000061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4" name="Text 663">
          <a:extLst>
            <a:ext uri="{FF2B5EF4-FFF2-40B4-BE49-F238E27FC236}">
              <a16:creationId xmlns:a16="http://schemas.microsoft.com/office/drawing/2014/main" id="{00000000-0008-0000-0300-000062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5" name="Text 664">
          <a:extLst>
            <a:ext uri="{FF2B5EF4-FFF2-40B4-BE49-F238E27FC236}">
              <a16:creationId xmlns:a16="http://schemas.microsoft.com/office/drawing/2014/main" id="{00000000-0008-0000-0300-000063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25</xdr:row>
      <xdr:rowOff>172528</xdr:rowOff>
    </xdr:from>
    <xdr:to>
      <xdr:col>6</xdr:col>
      <xdr:colOff>129396</xdr:colOff>
      <xdr:row>26</xdr:row>
      <xdr:rowOff>172528</xdr:rowOff>
    </xdr:to>
    <xdr:sp macro="" textlink="">
      <xdr:nvSpPr>
        <xdr:cNvPr id="1636" name="Text 665">
          <a:extLst>
            <a:ext uri="{FF2B5EF4-FFF2-40B4-BE49-F238E27FC236}">
              <a16:creationId xmlns:a16="http://schemas.microsoft.com/office/drawing/2014/main" id="{00000000-0008-0000-0300-000064060000}"/>
            </a:ext>
          </a:extLst>
        </xdr:cNvPr>
        <xdr:cNvSpPr txBox="1">
          <a:spLocks noChangeArrowheads="1"/>
        </xdr:cNvSpPr>
      </xdr:nvSpPr>
      <xdr:spPr bwMode="auto">
        <a:xfrm>
          <a:off x="4698952" y="484358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7" name="Text 666">
          <a:extLst>
            <a:ext uri="{FF2B5EF4-FFF2-40B4-BE49-F238E27FC236}">
              <a16:creationId xmlns:a16="http://schemas.microsoft.com/office/drawing/2014/main" id="{00000000-0008-0000-0300-000065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8" name="Text 667">
          <a:extLst>
            <a:ext uri="{FF2B5EF4-FFF2-40B4-BE49-F238E27FC236}">
              <a16:creationId xmlns:a16="http://schemas.microsoft.com/office/drawing/2014/main" id="{00000000-0008-0000-0300-000066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39" name="Text 668">
          <a:extLst>
            <a:ext uri="{FF2B5EF4-FFF2-40B4-BE49-F238E27FC236}">
              <a16:creationId xmlns:a16="http://schemas.microsoft.com/office/drawing/2014/main" id="{00000000-0008-0000-0300-000067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0" name="Text 669">
          <a:extLst>
            <a:ext uri="{FF2B5EF4-FFF2-40B4-BE49-F238E27FC236}">
              <a16:creationId xmlns:a16="http://schemas.microsoft.com/office/drawing/2014/main" id="{00000000-0008-0000-0300-000068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1" name="Text 670">
          <a:extLst>
            <a:ext uri="{FF2B5EF4-FFF2-40B4-BE49-F238E27FC236}">
              <a16:creationId xmlns:a16="http://schemas.microsoft.com/office/drawing/2014/main" id="{00000000-0008-0000-0300-000069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24</xdr:row>
      <xdr:rowOff>172528</xdr:rowOff>
    </xdr:from>
    <xdr:to>
      <xdr:col>6</xdr:col>
      <xdr:colOff>129396</xdr:colOff>
      <xdr:row>25</xdr:row>
      <xdr:rowOff>172528</xdr:rowOff>
    </xdr:to>
    <xdr:sp macro="" textlink="">
      <xdr:nvSpPr>
        <xdr:cNvPr id="1642" name="Text 671">
          <a:extLst>
            <a:ext uri="{FF2B5EF4-FFF2-40B4-BE49-F238E27FC236}">
              <a16:creationId xmlns:a16="http://schemas.microsoft.com/office/drawing/2014/main" id="{00000000-0008-0000-0300-00006A060000}"/>
            </a:ext>
          </a:extLst>
        </xdr:cNvPr>
        <xdr:cNvSpPr txBox="1">
          <a:spLocks noChangeArrowheads="1"/>
        </xdr:cNvSpPr>
      </xdr:nvSpPr>
      <xdr:spPr bwMode="auto">
        <a:xfrm>
          <a:off x="4698952" y="46454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3" name="Text 672">
          <a:extLst>
            <a:ext uri="{FF2B5EF4-FFF2-40B4-BE49-F238E27FC236}">
              <a16:creationId xmlns:a16="http://schemas.microsoft.com/office/drawing/2014/main" id="{00000000-0008-0000-0300-00006B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4" name="Text 673">
          <a:extLst>
            <a:ext uri="{FF2B5EF4-FFF2-40B4-BE49-F238E27FC236}">
              <a16:creationId xmlns:a16="http://schemas.microsoft.com/office/drawing/2014/main" id="{00000000-0008-0000-0300-00006C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5" name="Text 674">
          <a:extLst>
            <a:ext uri="{FF2B5EF4-FFF2-40B4-BE49-F238E27FC236}">
              <a16:creationId xmlns:a16="http://schemas.microsoft.com/office/drawing/2014/main" id="{00000000-0008-0000-0300-00006D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6" name="Text 675">
          <a:extLst>
            <a:ext uri="{FF2B5EF4-FFF2-40B4-BE49-F238E27FC236}">
              <a16:creationId xmlns:a16="http://schemas.microsoft.com/office/drawing/2014/main" id="{00000000-0008-0000-0300-00006E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7" name="Text 676">
          <a:extLst>
            <a:ext uri="{FF2B5EF4-FFF2-40B4-BE49-F238E27FC236}">
              <a16:creationId xmlns:a16="http://schemas.microsoft.com/office/drawing/2014/main" id="{00000000-0008-0000-0300-00006F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48" name="Text 677">
          <a:extLst>
            <a:ext uri="{FF2B5EF4-FFF2-40B4-BE49-F238E27FC236}">
              <a16:creationId xmlns:a16="http://schemas.microsoft.com/office/drawing/2014/main" id="{00000000-0008-0000-0300-000070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49" name="Text 678">
          <a:extLst>
            <a:ext uri="{FF2B5EF4-FFF2-40B4-BE49-F238E27FC236}">
              <a16:creationId xmlns:a16="http://schemas.microsoft.com/office/drawing/2014/main" id="{00000000-0008-0000-0300-000071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0" name="Text 679">
          <a:extLst>
            <a:ext uri="{FF2B5EF4-FFF2-40B4-BE49-F238E27FC236}">
              <a16:creationId xmlns:a16="http://schemas.microsoft.com/office/drawing/2014/main" id="{00000000-0008-0000-0300-000072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1" name="Text 680">
          <a:extLst>
            <a:ext uri="{FF2B5EF4-FFF2-40B4-BE49-F238E27FC236}">
              <a16:creationId xmlns:a16="http://schemas.microsoft.com/office/drawing/2014/main" id="{00000000-0008-0000-0300-000073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2" name="Text 681">
          <a:extLst>
            <a:ext uri="{FF2B5EF4-FFF2-40B4-BE49-F238E27FC236}">
              <a16:creationId xmlns:a16="http://schemas.microsoft.com/office/drawing/2014/main" id="{00000000-0008-0000-0300-000074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3" name="Text 682">
          <a:extLst>
            <a:ext uri="{FF2B5EF4-FFF2-40B4-BE49-F238E27FC236}">
              <a16:creationId xmlns:a16="http://schemas.microsoft.com/office/drawing/2014/main" id="{00000000-0008-0000-0300-000075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4" name="Text 683">
          <a:extLst>
            <a:ext uri="{FF2B5EF4-FFF2-40B4-BE49-F238E27FC236}">
              <a16:creationId xmlns:a16="http://schemas.microsoft.com/office/drawing/2014/main" id="{00000000-0008-0000-0300-000076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5" name="Text 684">
          <a:extLst>
            <a:ext uri="{FF2B5EF4-FFF2-40B4-BE49-F238E27FC236}">
              <a16:creationId xmlns:a16="http://schemas.microsoft.com/office/drawing/2014/main" id="{00000000-0008-0000-0300-000077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6" name="Text 685">
          <a:extLst>
            <a:ext uri="{FF2B5EF4-FFF2-40B4-BE49-F238E27FC236}">
              <a16:creationId xmlns:a16="http://schemas.microsoft.com/office/drawing/2014/main" id="{00000000-0008-0000-0300-000078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7" name="Text 686">
          <a:extLst>
            <a:ext uri="{FF2B5EF4-FFF2-40B4-BE49-F238E27FC236}">
              <a16:creationId xmlns:a16="http://schemas.microsoft.com/office/drawing/2014/main" id="{00000000-0008-0000-0300-000079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58" name="Text 687">
          <a:extLst>
            <a:ext uri="{FF2B5EF4-FFF2-40B4-BE49-F238E27FC236}">
              <a16:creationId xmlns:a16="http://schemas.microsoft.com/office/drawing/2014/main" id="{00000000-0008-0000-0300-00007A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59" name="Text 688">
          <a:extLst>
            <a:ext uri="{FF2B5EF4-FFF2-40B4-BE49-F238E27FC236}">
              <a16:creationId xmlns:a16="http://schemas.microsoft.com/office/drawing/2014/main" id="{00000000-0008-0000-0300-00007B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0" name="Text 689">
          <a:extLst>
            <a:ext uri="{FF2B5EF4-FFF2-40B4-BE49-F238E27FC236}">
              <a16:creationId xmlns:a16="http://schemas.microsoft.com/office/drawing/2014/main" id="{00000000-0008-0000-0300-00007C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1" name="Text 690">
          <a:extLst>
            <a:ext uri="{FF2B5EF4-FFF2-40B4-BE49-F238E27FC236}">
              <a16:creationId xmlns:a16="http://schemas.microsoft.com/office/drawing/2014/main" id="{00000000-0008-0000-0300-00007D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2" name="Text 691">
          <a:extLst>
            <a:ext uri="{FF2B5EF4-FFF2-40B4-BE49-F238E27FC236}">
              <a16:creationId xmlns:a16="http://schemas.microsoft.com/office/drawing/2014/main" id="{00000000-0008-0000-0300-00007E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3" name="Text 692">
          <a:extLst>
            <a:ext uri="{FF2B5EF4-FFF2-40B4-BE49-F238E27FC236}">
              <a16:creationId xmlns:a16="http://schemas.microsoft.com/office/drawing/2014/main" id="{00000000-0008-0000-0300-00007F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4" name="Text 693">
          <a:extLst>
            <a:ext uri="{FF2B5EF4-FFF2-40B4-BE49-F238E27FC236}">
              <a16:creationId xmlns:a16="http://schemas.microsoft.com/office/drawing/2014/main" id="{00000000-0008-0000-0300-000080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5" name="Text 694">
          <a:extLst>
            <a:ext uri="{FF2B5EF4-FFF2-40B4-BE49-F238E27FC236}">
              <a16:creationId xmlns:a16="http://schemas.microsoft.com/office/drawing/2014/main" id="{00000000-0008-0000-0300-000081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38</xdr:row>
      <xdr:rowOff>172528</xdr:rowOff>
    </xdr:from>
    <xdr:to>
      <xdr:col>6</xdr:col>
      <xdr:colOff>129396</xdr:colOff>
      <xdr:row>39</xdr:row>
      <xdr:rowOff>172528</xdr:rowOff>
    </xdr:to>
    <xdr:sp macro="" textlink="">
      <xdr:nvSpPr>
        <xdr:cNvPr id="1666" name="Text 695">
          <a:extLst>
            <a:ext uri="{FF2B5EF4-FFF2-40B4-BE49-F238E27FC236}">
              <a16:creationId xmlns:a16="http://schemas.microsoft.com/office/drawing/2014/main" id="{00000000-0008-0000-0300-000082060000}"/>
            </a:ext>
          </a:extLst>
        </xdr:cNvPr>
        <xdr:cNvSpPr txBox="1">
          <a:spLocks noChangeArrowheads="1"/>
        </xdr:cNvSpPr>
      </xdr:nvSpPr>
      <xdr:spPr bwMode="auto">
        <a:xfrm>
          <a:off x="4698952" y="741914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7" name="Text 696">
          <a:extLst>
            <a:ext uri="{FF2B5EF4-FFF2-40B4-BE49-F238E27FC236}">
              <a16:creationId xmlns:a16="http://schemas.microsoft.com/office/drawing/2014/main" id="{00000000-0008-0000-0300-000083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8" name="Text 697">
          <a:extLst>
            <a:ext uri="{FF2B5EF4-FFF2-40B4-BE49-F238E27FC236}">
              <a16:creationId xmlns:a16="http://schemas.microsoft.com/office/drawing/2014/main" id="{00000000-0008-0000-0300-000084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69" name="Text 698">
          <a:extLst>
            <a:ext uri="{FF2B5EF4-FFF2-40B4-BE49-F238E27FC236}">
              <a16:creationId xmlns:a16="http://schemas.microsoft.com/office/drawing/2014/main" id="{00000000-0008-0000-0300-000085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39</xdr:row>
      <xdr:rowOff>172528</xdr:rowOff>
    </xdr:from>
    <xdr:to>
      <xdr:col>6</xdr:col>
      <xdr:colOff>129396</xdr:colOff>
      <xdr:row>40</xdr:row>
      <xdr:rowOff>172528</xdr:rowOff>
    </xdr:to>
    <xdr:sp macro="" textlink="">
      <xdr:nvSpPr>
        <xdr:cNvPr id="1670" name="Text 699">
          <a:extLst>
            <a:ext uri="{FF2B5EF4-FFF2-40B4-BE49-F238E27FC236}">
              <a16:creationId xmlns:a16="http://schemas.microsoft.com/office/drawing/2014/main" id="{00000000-0008-0000-0300-000086060000}"/>
            </a:ext>
          </a:extLst>
        </xdr:cNvPr>
        <xdr:cNvSpPr txBox="1">
          <a:spLocks noChangeArrowheads="1"/>
        </xdr:cNvSpPr>
      </xdr:nvSpPr>
      <xdr:spPr bwMode="auto">
        <a:xfrm>
          <a:off x="4698952" y="761726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1" name="Text 700">
          <a:extLst>
            <a:ext uri="{FF2B5EF4-FFF2-40B4-BE49-F238E27FC236}">
              <a16:creationId xmlns:a16="http://schemas.microsoft.com/office/drawing/2014/main" id="{00000000-0008-0000-0300-00008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2" name="Text 701">
          <a:extLst>
            <a:ext uri="{FF2B5EF4-FFF2-40B4-BE49-F238E27FC236}">
              <a16:creationId xmlns:a16="http://schemas.microsoft.com/office/drawing/2014/main" id="{00000000-0008-0000-0300-00008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3" name="Text 702">
          <a:extLst>
            <a:ext uri="{FF2B5EF4-FFF2-40B4-BE49-F238E27FC236}">
              <a16:creationId xmlns:a16="http://schemas.microsoft.com/office/drawing/2014/main" id="{00000000-0008-0000-0300-00008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4" name="Text 703">
          <a:extLst>
            <a:ext uri="{FF2B5EF4-FFF2-40B4-BE49-F238E27FC236}">
              <a16:creationId xmlns:a16="http://schemas.microsoft.com/office/drawing/2014/main" id="{00000000-0008-0000-0300-00008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5" name="Text 704">
          <a:extLst>
            <a:ext uri="{FF2B5EF4-FFF2-40B4-BE49-F238E27FC236}">
              <a16:creationId xmlns:a16="http://schemas.microsoft.com/office/drawing/2014/main" id="{00000000-0008-0000-0300-00008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6" name="Text 705">
          <a:extLst>
            <a:ext uri="{FF2B5EF4-FFF2-40B4-BE49-F238E27FC236}">
              <a16:creationId xmlns:a16="http://schemas.microsoft.com/office/drawing/2014/main" id="{00000000-0008-0000-0300-00008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7" name="Text 706">
          <a:extLst>
            <a:ext uri="{FF2B5EF4-FFF2-40B4-BE49-F238E27FC236}">
              <a16:creationId xmlns:a16="http://schemas.microsoft.com/office/drawing/2014/main" id="{00000000-0008-0000-0300-00008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8" name="Text 707">
          <a:extLst>
            <a:ext uri="{FF2B5EF4-FFF2-40B4-BE49-F238E27FC236}">
              <a16:creationId xmlns:a16="http://schemas.microsoft.com/office/drawing/2014/main" id="{00000000-0008-0000-0300-00008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79" name="Text 708">
          <a:extLst>
            <a:ext uri="{FF2B5EF4-FFF2-40B4-BE49-F238E27FC236}">
              <a16:creationId xmlns:a16="http://schemas.microsoft.com/office/drawing/2014/main" id="{00000000-0008-0000-0300-00008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0" name="Text 709">
          <a:extLst>
            <a:ext uri="{FF2B5EF4-FFF2-40B4-BE49-F238E27FC236}">
              <a16:creationId xmlns:a16="http://schemas.microsoft.com/office/drawing/2014/main" id="{00000000-0008-0000-0300-00009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1" name="Text 710">
          <a:extLst>
            <a:ext uri="{FF2B5EF4-FFF2-40B4-BE49-F238E27FC236}">
              <a16:creationId xmlns:a16="http://schemas.microsoft.com/office/drawing/2014/main" id="{00000000-0008-0000-0300-00009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2" name="Text 711">
          <a:extLst>
            <a:ext uri="{FF2B5EF4-FFF2-40B4-BE49-F238E27FC236}">
              <a16:creationId xmlns:a16="http://schemas.microsoft.com/office/drawing/2014/main" id="{00000000-0008-0000-0300-00009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3" name="Text 712">
          <a:extLst>
            <a:ext uri="{FF2B5EF4-FFF2-40B4-BE49-F238E27FC236}">
              <a16:creationId xmlns:a16="http://schemas.microsoft.com/office/drawing/2014/main" id="{00000000-0008-0000-0300-00009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4" name="Text 713">
          <a:extLst>
            <a:ext uri="{FF2B5EF4-FFF2-40B4-BE49-F238E27FC236}">
              <a16:creationId xmlns:a16="http://schemas.microsoft.com/office/drawing/2014/main" id="{00000000-0008-0000-0300-00009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5" name="Text 714">
          <a:extLst>
            <a:ext uri="{FF2B5EF4-FFF2-40B4-BE49-F238E27FC236}">
              <a16:creationId xmlns:a16="http://schemas.microsoft.com/office/drawing/2014/main" id="{00000000-0008-0000-0300-00009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6" name="Text 715">
          <a:extLst>
            <a:ext uri="{FF2B5EF4-FFF2-40B4-BE49-F238E27FC236}">
              <a16:creationId xmlns:a16="http://schemas.microsoft.com/office/drawing/2014/main" id="{00000000-0008-0000-0300-00009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7" name="Text 716">
          <a:extLst>
            <a:ext uri="{FF2B5EF4-FFF2-40B4-BE49-F238E27FC236}">
              <a16:creationId xmlns:a16="http://schemas.microsoft.com/office/drawing/2014/main" id="{00000000-0008-0000-0300-00009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8" name="Text 717">
          <a:extLst>
            <a:ext uri="{FF2B5EF4-FFF2-40B4-BE49-F238E27FC236}">
              <a16:creationId xmlns:a16="http://schemas.microsoft.com/office/drawing/2014/main" id="{00000000-0008-0000-0300-00009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89" name="Text 718">
          <a:extLst>
            <a:ext uri="{FF2B5EF4-FFF2-40B4-BE49-F238E27FC236}">
              <a16:creationId xmlns:a16="http://schemas.microsoft.com/office/drawing/2014/main" id="{00000000-0008-0000-0300-00009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0" name="Text 719">
          <a:extLst>
            <a:ext uri="{FF2B5EF4-FFF2-40B4-BE49-F238E27FC236}">
              <a16:creationId xmlns:a16="http://schemas.microsoft.com/office/drawing/2014/main" id="{00000000-0008-0000-0300-00009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1" name="Text 720">
          <a:extLst>
            <a:ext uri="{FF2B5EF4-FFF2-40B4-BE49-F238E27FC236}">
              <a16:creationId xmlns:a16="http://schemas.microsoft.com/office/drawing/2014/main" id="{00000000-0008-0000-0300-00009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2" name="Text 721">
          <a:extLst>
            <a:ext uri="{FF2B5EF4-FFF2-40B4-BE49-F238E27FC236}">
              <a16:creationId xmlns:a16="http://schemas.microsoft.com/office/drawing/2014/main" id="{00000000-0008-0000-0300-00009C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3" name="Text 722">
          <a:extLst>
            <a:ext uri="{FF2B5EF4-FFF2-40B4-BE49-F238E27FC236}">
              <a16:creationId xmlns:a16="http://schemas.microsoft.com/office/drawing/2014/main" id="{00000000-0008-0000-0300-00009D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4" name="Text 723">
          <a:extLst>
            <a:ext uri="{FF2B5EF4-FFF2-40B4-BE49-F238E27FC236}">
              <a16:creationId xmlns:a16="http://schemas.microsoft.com/office/drawing/2014/main" id="{00000000-0008-0000-0300-00009E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5" name="Text 724">
          <a:extLst>
            <a:ext uri="{FF2B5EF4-FFF2-40B4-BE49-F238E27FC236}">
              <a16:creationId xmlns:a16="http://schemas.microsoft.com/office/drawing/2014/main" id="{00000000-0008-0000-0300-00009F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6" name="Text 725">
          <a:extLst>
            <a:ext uri="{FF2B5EF4-FFF2-40B4-BE49-F238E27FC236}">
              <a16:creationId xmlns:a16="http://schemas.microsoft.com/office/drawing/2014/main" id="{00000000-0008-0000-0300-0000A0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7" name="Text 726">
          <a:extLst>
            <a:ext uri="{FF2B5EF4-FFF2-40B4-BE49-F238E27FC236}">
              <a16:creationId xmlns:a16="http://schemas.microsoft.com/office/drawing/2014/main" id="{00000000-0008-0000-0300-0000A1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8" name="Text 727">
          <a:extLst>
            <a:ext uri="{FF2B5EF4-FFF2-40B4-BE49-F238E27FC236}">
              <a16:creationId xmlns:a16="http://schemas.microsoft.com/office/drawing/2014/main" id="{00000000-0008-0000-0300-0000A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699" name="Text 728">
          <a:extLst>
            <a:ext uri="{FF2B5EF4-FFF2-40B4-BE49-F238E27FC236}">
              <a16:creationId xmlns:a16="http://schemas.microsoft.com/office/drawing/2014/main" id="{00000000-0008-0000-0300-0000A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0" name="Text 729">
          <a:extLst>
            <a:ext uri="{FF2B5EF4-FFF2-40B4-BE49-F238E27FC236}">
              <a16:creationId xmlns:a16="http://schemas.microsoft.com/office/drawing/2014/main" id="{00000000-0008-0000-0300-0000A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1" name="Text 730">
          <a:extLst>
            <a:ext uri="{FF2B5EF4-FFF2-40B4-BE49-F238E27FC236}">
              <a16:creationId xmlns:a16="http://schemas.microsoft.com/office/drawing/2014/main" id="{00000000-0008-0000-0300-0000A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2" name="Text 731">
          <a:extLst>
            <a:ext uri="{FF2B5EF4-FFF2-40B4-BE49-F238E27FC236}">
              <a16:creationId xmlns:a16="http://schemas.microsoft.com/office/drawing/2014/main" id="{00000000-0008-0000-0300-0000A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03" name="Text 732">
          <a:extLst>
            <a:ext uri="{FF2B5EF4-FFF2-40B4-BE49-F238E27FC236}">
              <a16:creationId xmlns:a16="http://schemas.microsoft.com/office/drawing/2014/main" id="{00000000-0008-0000-0300-0000A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4" name="Text 733">
          <a:extLst>
            <a:ext uri="{FF2B5EF4-FFF2-40B4-BE49-F238E27FC236}">
              <a16:creationId xmlns:a16="http://schemas.microsoft.com/office/drawing/2014/main" id="{00000000-0008-0000-0300-0000A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5" name="Text 734">
          <a:extLst>
            <a:ext uri="{FF2B5EF4-FFF2-40B4-BE49-F238E27FC236}">
              <a16:creationId xmlns:a16="http://schemas.microsoft.com/office/drawing/2014/main" id="{00000000-0008-0000-0300-0000A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6" name="Text 735">
          <a:extLst>
            <a:ext uri="{FF2B5EF4-FFF2-40B4-BE49-F238E27FC236}">
              <a16:creationId xmlns:a16="http://schemas.microsoft.com/office/drawing/2014/main" id="{00000000-0008-0000-0300-0000AA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7" name="Text 736">
          <a:extLst>
            <a:ext uri="{FF2B5EF4-FFF2-40B4-BE49-F238E27FC236}">
              <a16:creationId xmlns:a16="http://schemas.microsoft.com/office/drawing/2014/main" id="{00000000-0008-0000-0300-0000AB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8" name="Text 737">
          <a:extLst>
            <a:ext uri="{FF2B5EF4-FFF2-40B4-BE49-F238E27FC236}">
              <a16:creationId xmlns:a16="http://schemas.microsoft.com/office/drawing/2014/main" id="{00000000-0008-0000-0300-0000A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09" name="Text 738">
          <a:extLst>
            <a:ext uri="{FF2B5EF4-FFF2-40B4-BE49-F238E27FC236}">
              <a16:creationId xmlns:a16="http://schemas.microsoft.com/office/drawing/2014/main" id="{00000000-0008-0000-0300-0000A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0" name="Text 739">
          <a:extLst>
            <a:ext uri="{FF2B5EF4-FFF2-40B4-BE49-F238E27FC236}">
              <a16:creationId xmlns:a16="http://schemas.microsoft.com/office/drawing/2014/main" id="{00000000-0008-0000-0300-0000A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1" name="Text 740">
          <a:extLst>
            <a:ext uri="{FF2B5EF4-FFF2-40B4-BE49-F238E27FC236}">
              <a16:creationId xmlns:a16="http://schemas.microsoft.com/office/drawing/2014/main" id="{00000000-0008-0000-0300-0000A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2" name="Text 741">
          <a:extLst>
            <a:ext uri="{FF2B5EF4-FFF2-40B4-BE49-F238E27FC236}">
              <a16:creationId xmlns:a16="http://schemas.microsoft.com/office/drawing/2014/main" id="{00000000-0008-0000-0300-0000B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13" name="Text 742">
          <a:extLst>
            <a:ext uri="{FF2B5EF4-FFF2-40B4-BE49-F238E27FC236}">
              <a16:creationId xmlns:a16="http://schemas.microsoft.com/office/drawing/2014/main" id="{00000000-0008-0000-0300-0000B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4" name="Text 743">
          <a:extLst>
            <a:ext uri="{FF2B5EF4-FFF2-40B4-BE49-F238E27FC236}">
              <a16:creationId xmlns:a16="http://schemas.microsoft.com/office/drawing/2014/main" id="{00000000-0008-0000-0300-0000B2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5" name="Text 744">
          <a:extLst>
            <a:ext uri="{FF2B5EF4-FFF2-40B4-BE49-F238E27FC236}">
              <a16:creationId xmlns:a16="http://schemas.microsoft.com/office/drawing/2014/main" id="{00000000-0008-0000-0300-0000B3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6" name="Text 745">
          <a:extLst>
            <a:ext uri="{FF2B5EF4-FFF2-40B4-BE49-F238E27FC236}">
              <a16:creationId xmlns:a16="http://schemas.microsoft.com/office/drawing/2014/main" id="{00000000-0008-0000-0300-0000B4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7" name="Text 746">
          <a:extLst>
            <a:ext uri="{FF2B5EF4-FFF2-40B4-BE49-F238E27FC236}">
              <a16:creationId xmlns:a16="http://schemas.microsoft.com/office/drawing/2014/main" id="{00000000-0008-0000-0300-0000B5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8" name="Text 747">
          <a:extLst>
            <a:ext uri="{FF2B5EF4-FFF2-40B4-BE49-F238E27FC236}">
              <a16:creationId xmlns:a16="http://schemas.microsoft.com/office/drawing/2014/main" id="{00000000-0008-0000-0300-0000B6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19" name="Text 748">
          <a:extLst>
            <a:ext uri="{FF2B5EF4-FFF2-40B4-BE49-F238E27FC236}">
              <a16:creationId xmlns:a16="http://schemas.microsoft.com/office/drawing/2014/main" id="{00000000-0008-0000-0300-0000B7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0" name="Text 749">
          <a:extLst>
            <a:ext uri="{FF2B5EF4-FFF2-40B4-BE49-F238E27FC236}">
              <a16:creationId xmlns:a16="http://schemas.microsoft.com/office/drawing/2014/main" id="{00000000-0008-0000-0300-0000B8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1" name="Text 750">
          <a:extLst>
            <a:ext uri="{FF2B5EF4-FFF2-40B4-BE49-F238E27FC236}">
              <a16:creationId xmlns:a16="http://schemas.microsoft.com/office/drawing/2014/main" id="{00000000-0008-0000-0300-0000B9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2" name="Text 751">
          <a:extLst>
            <a:ext uri="{FF2B5EF4-FFF2-40B4-BE49-F238E27FC236}">
              <a16:creationId xmlns:a16="http://schemas.microsoft.com/office/drawing/2014/main" id="{00000000-0008-0000-0300-0000BA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46</xdr:row>
      <xdr:rowOff>172528</xdr:rowOff>
    </xdr:from>
    <xdr:to>
      <xdr:col>6</xdr:col>
      <xdr:colOff>129396</xdr:colOff>
      <xdr:row>47</xdr:row>
      <xdr:rowOff>172528</xdr:rowOff>
    </xdr:to>
    <xdr:sp macro="" textlink="">
      <xdr:nvSpPr>
        <xdr:cNvPr id="1723" name="Text 752">
          <a:extLst>
            <a:ext uri="{FF2B5EF4-FFF2-40B4-BE49-F238E27FC236}">
              <a16:creationId xmlns:a16="http://schemas.microsoft.com/office/drawing/2014/main" id="{00000000-0008-0000-0300-0000BB060000}"/>
            </a:ext>
          </a:extLst>
        </xdr:cNvPr>
        <xdr:cNvSpPr txBox="1">
          <a:spLocks noChangeArrowheads="1"/>
        </xdr:cNvSpPr>
      </xdr:nvSpPr>
      <xdr:spPr bwMode="auto">
        <a:xfrm>
          <a:off x="4698952" y="90041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4" name="Text 753">
          <a:extLst>
            <a:ext uri="{FF2B5EF4-FFF2-40B4-BE49-F238E27FC236}">
              <a16:creationId xmlns:a16="http://schemas.microsoft.com/office/drawing/2014/main" id="{00000000-0008-0000-0300-0000B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5" name="Text 754">
          <a:extLst>
            <a:ext uri="{FF2B5EF4-FFF2-40B4-BE49-F238E27FC236}">
              <a16:creationId xmlns:a16="http://schemas.microsoft.com/office/drawing/2014/main" id="{00000000-0008-0000-0300-0000B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6" name="Text 755">
          <a:extLst>
            <a:ext uri="{FF2B5EF4-FFF2-40B4-BE49-F238E27FC236}">
              <a16:creationId xmlns:a16="http://schemas.microsoft.com/office/drawing/2014/main" id="{00000000-0008-0000-0300-0000B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7" name="Text 756">
          <a:extLst>
            <a:ext uri="{FF2B5EF4-FFF2-40B4-BE49-F238E27FC236}">
              <a16:creationId xmlns:a16="http://schemas.microsoft.com/office/drawing/2014/main" id="{00000000-0008-0000-0300-0000B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8" name="Text 757">
          <a:extLst>
            <a:ext uri="{FF2B5EF4-FFF2-40B4-BE49-F238E27FC236}">
              <a16:creationId xmlns:a16="http://schemas.microsoft.com/office/drawing/2014/main" id="{00000000-0008-0000-0300-0000C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29" name="Text 758">
          <a:extLst>
            <a:ext uri="{FF2B5EF4-FFF2-40B4-BE49-F238E27FC236}">
              <a16:creationId xmlns:a16="http://schemas.microsoft.com/office/drawing/2014/main" id="{00000000-0008-0000-0300-0000C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0" name="Text 759">
          <a:extLst>
            <a:ext uri="{FF2B5EF4-FFF2-40B4-BE49-F238E27FC236}">
              <a16:creationId xmlns:a16="http://schemas.microsoft.com/office/drawing/2014/main" id="{00000000-0008-0000-0300-0000C2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1" name="Text 760">
          <a:extLst>
            <a:ext uri="{FF2B5EF4-FFF2-40B4-BE49-F238E27FC236}">
              <a16:creationId xmlns:a16="http://schemas.microsoft.com/office/drawing/2014/main" id="{00000000-0008-0000-0300-0000C3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2" name="Text 761">
          <a:extLst>
            <a:ext uri="{FF2B5EF4-FFF2-40B4-BE49-F238E27FC236}">
              <a16:creationId xmlns:a16="http://schemas.microsoft.com/office/drawing/2014/main" id="{00000000-0008-0000-0300-0000C4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3" name="Text 762">
          <a:extLst>
            <a:ext uri="{FF2B5EF4-FFF2-40B4-BE49-F238E27FC236}">
              <a16:creationId xmlns:a16="http://schemas.microsoft.com/office/drawing/2014/main" id="{00000000-0008-0000-0300-0000C5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4" name="Text 763">
          <a:extLst>
            <a:ext uri="{FF2B5EF4-FFF2-40B4-BE49-F238E27FC236}">
              <a16:creationId xmlns:a16="http://schemas.microsoft.com/office/drawing/2014/main" id="{00000000-0008-0000-0300-0000C6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5" name="Text 764">
          <a:extLst>
            <a:ext uri="{FF2B5EF4-FFF2-40B4-BE49-F238E27FC236}">
              <a16:creationId xmlns:a16="http://schemas.microsoft.com/office/drawing/2014/main" id="{00000000-0008-0000-0300-0000C7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6" name="Text 765">
          <a:extLst>
            <a:ext uri="{FF2B5EF4-FFF2-40B4-BE49-F238E27FC236}">
              <a16:creationId xmlns:a16="http://schemas.microsoft.com/office/drawing/2014/main" id="{00000000-0008-0000-0300-0000C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7" name="Text 766">
          <a:extLst>
            <a:ext uri="{FF2B5EF4-FFF2-40B4-BE49-F238E27FC236}">
              <a16:creationId xmlns:a16="http://schemas.microsoft.com/office/drawing/2014/main" id="{00000000-0008-0000-0300-0000C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8" name="Text 767">
          <a:extLst>
            <a:ext uri="{FF2B5EF4-FFF2-40B4-BE49-F238E27FC236}">
              <a16:creationId xmlns:a16="http://schemas.microsoft.com/office/drawing/2014/main" id="{00000000-0008-0000-0300-0000CA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39" name="Text 768">
          <a:extLst>
            <a:ext uri="{FF2B5EF4-FFF2-40B4-BE49-F238E27FC236}">
              <a16:creationId xmlns:a16="http://schemas.microsoft.com/office/drawing/2014/main" id="{00000000-0008-0000-0300-0000CB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0" name="Text 769">
          <a:extLst>
            <a:ext uri="{FF2B5EF4-FFF2-40B4-BE49-F238E27FC236}">
              <a16:creationId xmlns:a16="http://schemas.microsoft.com/office/drawing/2014/main" id="{00000000-0008-0000-0300-0000CC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1" name="Text 770">
          <a:extLst>
            <a:ext uri="{FF2B5EF4-FFF2-40B4-BE49-F238E27FC236}">
              <a16:creationId xmlns:a16="http://schemas.microsoft.com/office/drawing/2014/main" id="{00000000-0008-0000-0300-0000CD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2" name="Text 771">
          <a:extLst>
            <a:ext uri="{FF2B5EF4-FFF2-40B4-BE49-F238E27FC236}">
              <a16:creationId xmlns:a16="http://schemas.microsoft.com/office/drawing/2014/main" id="{00000000-0008-0000-0300-0000CE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3" name="Text 772">
          <a:extLst>
            <a:ext uri="{FF2B5EF4-FFF2-40B4-BE49-F238E27FC236}">
              <a16:creationId xmlns:a16="http://schemas.microsoft.com/office/drawing/2014/main" id="{00000000-0008-0000-0300-0000CF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4" name="Text 773">
          <a:extLst>
            <a:ext uri="{FF2B5EF4-FFF2-40B4-BE49-F238E27FC236}">
              <a16:creationId xmlns:a16="http://schemas.microsoft.com/office/drawing/2014/main" id="{00000000-0008-0000-0300-0000D0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5" name="Text 774">
          <a:extLst>
            <a:ext uri="{FF2B5EF4-FFF2-40B4-BE49-F238E27FC236}">
              <a16:creationId xmlns:a16="http://schemas.microsoft.com/office/drawing/2014/main" id="{00000000-0008-0000-0300-0000D1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6" name="Text 775">
          <a:extLst>
            <a:ext uri="{FF2B5EF4-FFF2-40B4-BE49-F238E27FC236}">
              <a16:creationId xmlns:a16="http://schemas.microsoft.com/office/drawing/2014/main" id="{00000000-0008-0000-0300-0000D2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7" name="Text 776">
          <a:extLst>
            <a:ext uri="{FF2B5EF4-FFF2-40B4-BE49-F238E27FC236}">
              <a16:creationId xmlns:a16="http://schemas.microsoft.com/office/drawing/2014/main" id="{00000000-0008-0000-0300-0000D3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8" name="Text 777">
          <a:extLst>
            <a:ext uri="{FF2B5EF4-FFF2-40B4-BE49-F238E27FC236}">
              <a16:creationId xmlns:a16="http://schemas.microsoft.com/office/drawing/2014/main" id="{00000000-0008-0000-0300-0000D4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49" name="Text 778">
          <a:extLst>
            <a:ext uri="{FF2B5EF4-FFF2-40B4-BE49-F238E27FC236}">
              <a16:creationId xmlns:a16="http://schemas.microsoft.com/office/drawing/2014/main" id="{00000000-0008-0000-0300-0000D5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0" name="Text 779">
          <a:extLst>
            <a:ext uri="{FF2B5EF4-FFF2-40B4-BE49-F238E27FC236}">
              <a16:creationId xmlns:a16="http://schemas.microsoft.com/office/drawing/2014/main" id="{00000000-0008-0000-0300-0000D6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1" name="Text 780">
          <a:extLst>
            <a:ext uri="{FF2B5EF4-FFF2-40B4-BE49-F238E27FC236}">
              <a16:creationId xmlns:a16="http://schemas.microsoft.com/office/drawing/2014/main" id="{00000000-0008-0000-0300-0000D7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2" name="Text 781">
          <a:extLst>
            <a:ext uri="{FF2B5EF4-FFF2-40B4-BE49-F238E27FC236}">
              <a16:creationId xmlns:a16="http://schemas.microsoft.com/office/drawing/2014/main" id="{00000000-0008-0000-0300-0000D8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47</xdr:row>
      <xdr:rowOff>172528</xdr:rowOff>
    </xdr:from>
    <xdr:to>
      <xdr:col>6</xdr:col>
      <xdr:colOff>129396</xdr:colOff>
      <xdr:row>48</xdr:row>
      <xdr:rowOff>172528</xdr:rowOff>
    </xdr:to>
    <xdr:sp macro="" textlink="">
      <xdr:nvSpPr>
        <xdr:cNvPr id="1753" name="Text 782">
          <a:extLst>
            <a:ext uri="{FF2B5EF4-FFF2-40B4-BE49-F238E27FC236}">
              <a16:creationId xmlns:a16="http://schemas.microsoft.com/office/drawing/2014/main" id="{00000000-0008-0000-0300-0000D9060000}"/>
            </a:ext>
          </a:extLst>
        </xdr:cNvPr>
        <xdr:cNvSpPr txBox="1">
          <a:spLocks noChangeArrowheads="1"/>
        </xdr:cNvSpPr>
      </xdr:nvSpPr>
      <xdr:spPr bwMode="auto">
        <a:xfrm>
          <a:off x="4698952" y="920222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4" name="Text 211">
          <a:extLst>
            <a:ext uri="{FF2B5EF4-FFF2-40B4-BE49-F238E27FC236}">
              <a16:creationId xmlns:a16="http://schemas.microsoft.com/office/drawing/2014/main" id="{00000000-0008-0000-0300-0000DA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5" name="Text 212">
          <a:extLst>
            <a:ext uri="{FF2B5EF4-FFF2-40B4-BE49-F238E27FC236}">
              <a16:creationId xmlns:a16="http://schemas.microsoft.com/office/drawing/2014/main" id="{00000000-0008-0000-0300-0000DB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6" name="Text 307">
          <a:extLst>
            <a:ext uri="{FF2B5EF4-FFF2-40B4-BE49-F238E27FC236}">
              <a16:creationId xmlns:a16="http://schemas.microsoft.com/office/drawing/2014/main" id="{00000000-0008-0000-0300-0000DC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7" name="Text 308">
          <a:extLst>
            <a:ext uri="{FF2B5EF4-FFF2-40B4-BE49-F238E27FC236}">
              <a16:creationId xmlns:a16="http://schemas.microsoft.com/office/drawing/2014/main" id="{00000000-0008-0000-0300-0000DD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8" name="Text 381">
          <a:extLst>
            <a:ext uri="{FF2B5EF4-FFF2-40B4-BE49-F238E27FC236}">
              <a16:creationId xmlns:a16="http://schemas.microsoft.com/office/drawing/2014/main" id="{00000000-0008-0000-0300-0000DE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59" name="Text 382">
          <a:extLst>
            <a:ext uri="{FF2B5EF4-FFF2-40B4-BE49-F238E27FC236}">
              <a16:creationId xmlns:a16="http://schemas.microsoft.com/office/drawing/2014/main" id="{00000000-0008-0000-0300-0000DF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18</xdr:row>
      <xdr:rowOff>198408</xdr:rowOff>
    </xdr:from>
    <xdr:to>
      <xdr:col>6</xdr:col>
      <xdr:colOff>129396</xdr:colOff>
      <xdr:row>19</xdr:row>
      <xdr:rowOff>181155</xdr:rowOff>
    </xdr:to>
    <xdr:sp macro="" textlink="">
      <xdr:nvSpPr>
        <xdr:cNvPr id="1760" name="Text 385">
          <a:extLst>
            <a:ext uri="{FF2B5EF4-FFF2-40B4-BE49-F238E27FC236}">
              <a16:creationId xmlns:a16="http://schemas.microsoft.com/office/drawing/2014/main" id="{00000000-0008-0000-0300-0000E0060000}"/>
            </a:ext>
          </a:extLst>
        </xdr:cNvPr>
        <xdr:cNvSpPr txBox="1">
          <a:spLocks noChangeArrowheads="1"/>
        </xdr:cNvSpPr>
      </xdr:nvSpPr>
      <xdr:spPr bwMode="auto">
        <a:xfrm>
          <a:off x="4698952" y="3482628"/>
          <a:ext cx="86264" cy="1808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50060</xdr:colOff>
      <xdr:row>19</xdr:row>
      <xdr:rowOff>46008</xdr:rowOff>
    </xdr:from>
    <xdr:to>
      <xdr:col>6</xdr:col>
      <xdr:colOff>136324</xdr:colOff>
      <xdr:row>20</xdr:row>
      <xdr:rowOff>28755</xdr:rowOff>
    </xdr:to>
    <xdr:sp macro="" textlink="">
      <xdr:nvSpPr>
        <xdr:cNvPr id="1761" name="Text 386">
          <a:extLst>
            <a:ext uri="{FF2B5EF4-FFF2-40B4-BE49-F238E27FC236}">
              <a16:creationId xmlns:a16="http://schemas.microsoft.com/office/drawing/2014/main" id="{00000000-0008-0000-0300-0000E1060000}"/>
            </a:ext>
          </a:extLst>
        </xdr:cNvPr>
        <xdr:cNvSpPr txBox="1">
          <a:spLocks noChangeArrowheads="1"/>
        </xdr:cNvSpPr>
      </xdr:nvSpPr>
      <xdr:spPr bwMode="auto">
        <a:xfrm>
          <a:off x="4712115" y="3523499"/>
          <a:ext cx="86264" cy="1836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2" name="Text 451">
          <a:extLst>
            <a:ext uri="{FF2B5EF4-FFF2-40B4-BE49-F238E27FC236}">
              <a16:creationId xmlns:a16="http://schemas.microsoft.com/office/drawing/2014/main" id="{00000000-0008-0000-0300-0000E2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3" name="Text 452">
          <a:extLst>
            <a:ext uri="{FF2B5EF4-FFF2-40B4-BE49-F238E27FC236}">
              <a16:creationId xmlns:a16="http://schemas.microsoft.com/office/drawing/2014/main" id="{00000000-0008-0000-0300-0000E3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4" name="Text 457">
          <a:extLst>
            <a:ext uri="{FF2B5EF4-FFF2-40B4-BE49-F238E27FC236}">
              <a16:creationId xmlns:a16="http://schemas.microsoft.com/office/drawing/2014/main" id="{00000000-0008-0000-0300-0000E4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5" name="Text 458">
          <a:extLst>
            <a:ext uri="{FF2B5EF4-FFF2-40B4-BE49-F238E27FC236}">
              <a16:creationId xmlns:a16="http://schemas.microsoft.com/office/drawing/2014/main" id="{00000000-0008-0000-0300-0000E5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6" name="Text 459">
          <a:extLst>
            <a:ext uri="{FF2B5EF4-FFF2-40B4-BE49-F238E27FC236}">
              <a16:creationId xmlns:a16="http://schemas.microsoft.com/office/drawing/2014/main" id="{00000000-0008-0000-0300-0000E6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43132</xdr:colOff>
      <xdr:row>31</xdr:row>
      <xdr:rowOff>172528</xdr:rowOff>
    </xdr:from>
    <xdr:to>
      <xdr:col>6</xdr:col>
      <xdr:colOff>129396</xdr:colOff>
      <xdr:row>32</xdr:row>
      <xdr:rowOff>172528</xdr:rowOff>
    </xdr:to>
    <xdr:sp macro="" textlink="">
      <xdr:nvSpPr>
        <xdr:cNvPr id="1767" name="Text 460">
          <a:extLst>
            <a:ext uri="{FF2B5EF4-FFF2-40B4-BE49-F238E27FC236}">
              <a16:creationId xmlns:a16="http://schemas.microsoft.com/office/drawing/2014/main" id="{00000000-0008-0000-0300-0000E7060000}"/>
            </a:ext>
          </a:extLst>
        </xdr:cNvPr>
        <xdr:cNvSpPr txBox="1">
          <a:spLocks noChangeArrowheads="1"/>
        </xdr:cNvSpPr>
      </xdr:nvSpPr>
      <xdr:spPr bwMode="auto">
        <a:xfrm>
          <a:off x="4698952" y="6032308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60385</xdr:colOff>
      <xdr:row>31</xdr:row>
      <xdr:rowOff>189781</xdr:rowOff>
    </xdr:from>
    <xdr:to>
      <xdr:col>6</xdr:col>
      <xdr:colOff>146649</xdr:colOff>
      <xdr:row>32</xdr:row>
      <xdr:rowOff>189781</xdr:rowOff>
    </xdr:to>
    <xdr:sp macro="" textlink="">
      <xdr:nvSpPr>
        <xdr:cNvPr id="1768" name="Text 461">
          <a:extLst>
            <a:ext uri="{FF2B5EF4-FFF2-40B4-BE49-F238E27FC236}">
              <a16:creationId xmlns:a16="http://schemas.microsoft.com/office/drawing/2014/main" id="{00000000-0008-0000-0300-0000E8060000}"/>
            </a:ext>
          </a:extLst>
        </xdr:cNvPr>
        <xdr:cNvSpPr txBox="1">
          <a:spLocks noChangeArrowheads="1"/>
        </xdr:cNvSpPr>
      </xdr:nvSpPr>
      <xdr:spPr bwMode="auto">
        <a:xfrm>
          <a:off x="4716205" y="6049561"/>
          <a:ext cx="86264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27</xdr:row>
      <xdr:rowOff>114300</xdr:rowOff>
    </xdr:from>
    <xdr:to>
      <xdr:col>6</xdr:col>
      <xdr:colOff>198120</xdr:colOff>
      <xdr:row>28</xdr:row>
      <xdr:rowOff>114300</xdr:rowOff>
    </xdr:to>
    <xdr:sp macro="" textlink="">
      <xdr:nvSpPr>
        <xdr:cNvPr id="1769" name="Text 3">
          <a:extLst>
            <a:ext uri="{FF2B5EF4-FFF2-40B4-BE49-F238E27FC236}">
              <a16:creationId xmlns:a16="http://schemas.microsoft.com/office/drawing/2014/main" id="{00000000-0008-0000-0300-0000E9060000}"/>
            </a:ext>
          </a:extLst>
        </xdr:cNvPr>
        <xdr:cNvSpPr txBox="1">
          <a:spLocks noChangeArrowheads="1"/>
        </xdr:cNvSpPr>
      </xdr:nvSpPr>
      <xdr:spPr bwMode="auto">
        <a:xfrm>
          <a:off x="4625340" y="566166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26</xdr:row>
      <xdr:rowOff>114300</xdr:rowOff>
    </xdr:from>
    <xdr:to>
      <xdr:col>6</xdr:col>
      <xdr:colOff>198120</xdr:colOff>
      <xdr:row>27</xdr:row>
      <xdr:rowOff>106680</xdr:rowOff>
    </xdr:to>
    <xdr:sp macro="" textlink="">
      <xdr:nvSpPr>
        <xdr:cNvPr id="1770" name="Text 4">
          <a:extLst>
            <a:ext uri="{FF2B5EF4-FFF2-40B4-BE49-F238E27FC236}">
              <a16:creationId xmlns:a16="http://schemas.microsoft.com/office/drawing/2014/main" id="{00000000-0008-0000-0300-0000EA060000}"/>
            </a:ext>
          </a:extLst>
        </xdr:cNvPr>
        <xdr:cNvSpPr txBox="1">
          <a:spLocks noChangeArrowheads="1"/>
        </xdr:cNvSpPr>
      </xdr:nvSpPr>
      <xdr:spPr bwMode="auto">
        <a:xfrm>
          <a:off x="4625340" y="54559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71" name="Text 5">
          <a:extLst>
            <a:ext uri="{FF2B5EF4-FFF2-40B4-BE49-F238E27FC236}">
              <a16:creationId xmlns:a16="http://schemas.microsoft.com/office/drawing/2014/main" id="{00000000-0008-0000-0300-0000EB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72" name="Text 8">
          <a:extLst>
            <a:ext uri="{FF2B5EF4-FFF2-40B4-BE49-F238E27FC236}">
              <a16:creationId xmlns:a16="http://schemas.microsoft.com/office/drawing/2014/main" id="{00000000-0008-0000-0300-0000EC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3" name="Text 9">
          <a:extLst>
            <a:ext uri="{FF2B5EF4-FFF2-40B4-BE49-F238E27FC236}">
              <a16:creationId xmlns:a16="http://schemas.microsoft.com/office/drawing/2014/main" id="{00000000-0008-0000-0300-0000ED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74" name="Text 10">
          <a:extLst>
            <a:ext uri="{FF2B5EF4-FFF2-40B4-BE49-F238E27FC236}">
              <a16:creationId xmlns:a16="http://schemas.microsoft.com/office/drawing/2014/main" id="{00000000-0008-0000-0300-0000EE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5" name="Text 11">
          <a:extLst>
            <a:ext uri="{FF2B5EF4-FFF2-40B4-BE49-F238E27FC236}">
              <a16:creationId xmlns:a16="http://schemas.microsoft.com/office/drawing/2014/main" id="{00000000-0008-0000-0300-0000EF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76" name="Text 12">
          <a:extLst>
            <a:ext uri="{FF2B5EF4-FFF2-40B4-BE49-F238E27FC236}">
              <a16:creationId xmlns:a16="http://schemas.microsoft.com/office/drawing/2014/main" id="{00000000-0008-0000-0300-0000F0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7" name="Text 13">
          <a:extLst>
            <a:ext uri="{FF2B5EF4-FFF2-40B4-BE49-F238E27FC236}">
              <a16:creationId xmlns:a16="http://schemas.microsoft.com/office/drawing/2014/main" id="{00000000-0008-0000-0300-0000F1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8" name="Text 14">
          <a:extLst>
            <a:ext uri="{FF2B5EF4-FFF2-40B4-BE49-F238E27FC236}">
              <a16:creationId xmlns:a16="http://schemas.microsoft.com/office/drawing/2014/main" id="{00000000-0008-0000-0300-0000F2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79" name="Text 15">
          <a:extLst>
            <a:ext uri="{FF2B5EF4-FFF2-40B4-BE49-F238E27FC236}">
              <a16:creationId xmlns:a16="http://schemas.microsoft.com/office/drawing/2014/main" id="{00000000-0008-0000-0300-0000F3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27</xdr:row>
      <xdr:rowOff>114300</xdr:rowOff>
    </xdr:from>
    <xdr:to>
      <xdr:col>6</xdr:col>
      <xdr:colOff>198120</xdr:colOff>
      <xdr:row>28</xdr:row>
      <xdr:rowOff>114300</xdr:rowOff>
    </xdr:to>
    <xdr:sp macro="" textlink="">
      <xdr:nvSpPr>
        <xdr:cNvPr id="1780" name="Text 16">
          <a:extLst>
            <a:ext uri="{FF2B5EF4-FFF2-40B4-BE49-F238E27FC236}">
              <a16:creationId xmlns:a16="http://schemas.microsoft.com/office/drawing/2014/main" id="{00000000-0008-0000-0300-0000F4060000}"/>
            </a:ext>
          </a:extLst>
        </xdr:cNvPr>
        <xdr:cNvSpPr txBox="1">
          <a:spLocks noChangeArrowheads="1"/>
        </xdr:cNvSpPr>
      </xdr:nvSpPr>
      <xdr:spPr bwMode="auto">
        <a:xfrm>
          <a:off x="4625340" y="566166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26</xdr:row>
      <xdr:rowOff>114300</xdr:rowOff>
    </xdr:from>
    <xdr:to>
      <xdr:col>6</xdr:col>
      <xdr:colOff>198120</xdr:colOff>
      <xdr:row>27</xdr:row>
      <xdr:rowOff>106680</xdr:rowOff>
    </xdr:to>
    <xdr:sp macro="" textlink="">
      <xdr:nvSpPr>
        <xdr:cNvPr id="1781" name="Text 17">
          <a:extLst>
            <a:ext uri="{FF2B5EF4-FFF2-40B4-BE49-F238E27FC236}">
              <a16:creationId xmlns:a16="http://schemas.microsoft.com/office/drawing/2014/main" id="{00000000-0008-0000-0300-0000F5060000}"/>
            </a:ext>
          </a:extLst>
        </xdr:cNvPr>
        <xdr:cNvSpPr txBox="1">
          <a:spLocks noChangeArrowheads="1"/>
        </xdr:cNvSpPr>
      </xdr:nvSpPr>
      <xdr:spPr bwMode="auto">
        <a:xfrm>
          <a:off x="4625340" y="54559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82" name="Text 18">
          <a:extLst>
            <a:ext uri="{FF2B5EF4-FFF2-40B4-BE49-F238E27FC236}">
              <a16:creationId xmlns:a16="http://schemas.microsoft.com/office/drawing/2014/main" id="{00000000-0008-0000-0300-0000F6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83" name="Text 21">
          <a:extLst>
            <a:ext uri="{FF2B5EF4-FFF2-40B4-BE49-F238E27FC236}">
              <a16:creationId xmlns:a16="http://schemas.microsoft.com/office/drawing/2014/main" id="{00000000-0008-0000-0300-0000F7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84" name="Text 22">
          <a:extLst>
            <a:ext uri="{FF2B5EF4-FFF2-40B4-BE49-F238E27FC236}">
              <a16:creationId xmlns:a16="http://schemas.microsoft.com/office/drawing/2014/main" id="{00000000-0008-0000-0300-0000F8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85" name="Text 23">
          <a:extLst>
            <a:ext uri="{FF2B5EF4-FFF2-40B4-BE49-F238E27FC236}">
              <a16:creationId xmlns:a16="http://schemas.microsoft.com/office/drawing/2014/main" id="{00000000-0008-0000-0300-0000F9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86" name="Text 24">
          <a:extLst>
            <a:ext uri="{FF2B5EF4-FFF2-40B4-BE49-F238E27FC236}">
              <a16:creationId xmlns:a16="http://schemas.microsoft.com/office/drawing/2014/main" id="{00000000-0008-0000-0300-0000FA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87" name="Text 25">
          <a:extLst>
            <a:ext uri="{FF2B5EF4-FFF2-40B4-BE49-F238E27FC236}">
              <a16:creationId xmlns:a16="http://schemas.microsoft.com/office/drawing/2014/main" id="{00000000-0008-0000-0300-0000FB06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88" name="Text 26">
          <a:extLst>
            <a:ext uri="{FF2B5EF4-FFF2-40B4-BE49-F238E27FC236}">
              <a16:creationId xmlns:a16="http://schemas.microsoft.com/office/drawing/2014/main" id="{00000000-0008-0000-0300-0000FC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89" name="Text 27">
          <a:extLst>
            <a:ext uri="{FF2B5EF4-FFF2-40B4-BE49-F238E27FC236}">
              <a16:creationId xmlns:a16="http://schemas.microsoft.com/office/drawing/2014/main" id="{00000000-0008-0000-0300-0000FD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90" name="Text 28">
          <a:extLst>
            <a:ext uri="{FF2B5EF4-FFF2-40B4-BE49-F238E27FC236}">
              <a16:creationId xmlns:a16="http://schemas.microsoft.com/office/drawing/2014/main" id="{00000000-0008-0000-0300-0000FE06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791" name="Text 29">
          <a:extLst>
            <a:ext uri="{FF2B5EF4-FFF2-40B4-BE49-F238E27FC236}">
              <a16:creationId xmlns:a16="http://schemas.microsoft.com/office/drawing/2014/main" id="{00000000-0008-0000-0300-0000FF06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792" name="Text 30">
          <a:extLst>
            <a:ext uri="{FF2B5EF4-FFF2-40B4-BE49-F238E27FC236}">
              <a16:creationId xmlns:a16="http://schemas.microsoft.com/office/drawing/2014/main" id="{00000000-0008-0000-0300-000000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93" name="Text 33">
          <a:extLst>
            <a:ext uri="{FF2B5EF4-FFF2-40B4-BE49-F238E27FC236}">
              <a16:creationId xmlns:a16="http://schemas.microsoft.com/office/drawing/2014/main" id="{00000000-0008-0000-0300-000001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26</xdr:row>
      <xdr:rowOff>121920</xdr:rowOff>
    </xdr:from>
    <xdr:to>
      <xdr:col>6</xdr:col>
      <xdr:colOff>205740</xdr:colOff>
      <xdr:row>27</xdr:row>
      <xdr:rowOff>121920</xdr:rowOff>
    </xdr:to>
    <xdr:sp macro="" textlink="">
      <xdr:nvSpPr>
        <xdr:cNvPr id="1794" name="Text 34">
          <a:extLst>
            <a:ext uri="{FF2B5EF4-FFF2-40B4-BE49-F238E27FC236}">
              <a16:creationId xmlns:a16="http://schemas.microsoft.com/office/drawing/2014/main" id="{00000000-0008-0000-0300-000002070000}"/>
            </a:ext>
          </a:extLst>
        </xdr:cNvPr>
        <xdr:cNvSpPr txBox="1">
          <a:spLocks noChangeArrowheads="1"/>
        </xdr:cNvSpPr>
      </xdr:nvSpPr>
      <xdr:spPr bwMode="auto">
        <a:xfrm>
          <a:off x="4640580" y="546354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95" name="Text 35">
          <a:extLst>
            <a:ext uri="{FF2B5EF4-FFF2-40B4-BE49-F238E27FC236}">
              <a16:creationId xmlns:a16="http://schemas.microsoft.com/office/drawing/2014/main" id="{00000000-0008-0000-0300-000003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96" name="Text 38">
          <a:extLst>
            <a:ext uri="{FF2B5EF4-FFF2-40B4-BE49-F238E27FC236}">
              <a16:creationId xmlns:a16="http://schemas.microsoft.com/office/drawing/2014/main" id="{00000000-0008-0000-0300-000004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797" name="Text 39">
          <a:extLst>
            <a:ext uri="{FF2B5EF4-FFF2-40B4-BE49-F238E27FC236}">
              <a16:creationId xmlns:a16="http://schemas.microsoft.com/office/drawing/2014/main" id="{00000000-0008-0000-0300-000005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798" name="Text 40">
          <a:extLst>
            <a:ext uri="{FF2B5EF4-FFF2-40B4-BE49-F238E27FC236}">
              <a16:creationId xmlns:a16="http://schemas.microsoft.com/office/drawing/2014/main" id="{00000000-0008-0000-0300-000006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799" name="Text 41">
          <a:extLst>
            <a:ext uri="{FF2B5EF4-FFF2-40B4-BE49-F238E27FC236}">
              <a16:creationId xmlns:a16="http://schemas.microsoft.com/office/drawing/2014/main" id="{00000000-0008-0000-0300-000007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0" name="Text 42">
          <a:extLst>
            <a:ext uri="{FF2B5EF4-FFF2-40B4-BE49-F238E27FC236}">
              <a16:creationId xmlns:a16="http://schemas.microsoft.com/office/drawing/2014/main" id="{00000000-0008-0000-0300-000008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01" name="Text 43">
          <a:extLst>
            <a:ext uri="{FF2B5EF4-FFF2-40B4-BE49-F238E27FC236}">
              <a16:creationId xmlns:a16="http://schemas.microsoft.com/office/drawing/2014/main" id="{00000000-0008-0000-0300-000009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2" name="Text 44">
          <a:extLst>
            <a:ext uri="{FF2B5EF4-FFF2-40B4-BE49-F238E27FC236}">
              <a16:creationId xmlns:a16="http://schemas.microsoft.com/office/drawing/2014/main" id="{00000000-0008-0000-0300-00000A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3" name="Text 45">
          <a:extLst>
            <a:ext uri="{FF2B5EF4-FFF2-40B4-BE49-F238E27FC236}">
              <a16:creationId xmlns:a16="http://schemas.microsoft.com/office/drawing/2014/main" id="{00000000-0008-0000-0300-00000B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4" name="Text 46">
          <a:extLst>
            <a:ext uri="{FF2B5EF4-FFF2-40B4-BE49-F238E27FC236}">
              <a16:creationId xmlns:a16="http://schemas.microsoft.com/office/drawing/2014/main" id="{00000000-0008-0000-0300-00000C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5" name="Text 47">
          <a:extLst>
            <a:ext uri="{FF2B5EF4-FFF2-40B4-BE49-F238E27FC236}">
              <a16:creationId xmlns:a16="http://schemas.microsoft.com/office/drawing/2014/main" id="{00000000-0008-0000-0300-00000D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26</xdr:row>
      <xdr:rowOff>121920</xdr:rowOff>
    </xdr:from>
    <xdr:to>
      <xdr:col>6</xdr:col>
      <xdr:colOff>205740</xdr:colOff>
      <xdr:row>27</xdr:row>
      <xdr:rowOff>121920</xdr:rowOff>
    </xdr:to>
    <xdr:sp macro="" textlink="">
      <xdr:nvSpPr>
        <xdr:cNvPr id="1806" name="Text 48">
          <a:extLst>
            <a:ext uri="{FF2B5EF4-FFF2-40B4-BE49-F238E27FC236}">
              <a16:creationId xmlns:a16="http://schemas.microsoft.com/office/drawing/2014/main" id="{00000000-0008-0000-0300-00000E070000}"/>
            </a:ext>
          </a:extLst>
        </xdr:cNvPr>
        <xdr:cNvSpPr txBox="1">
          <a:spLocks noChangeArrowheads="1"/>
        </xdr:cNvSpPr>
      </xdr:nvSpPr>
      <xdr:spPr bwMode="auto">
        <a:xfrm>
          <a:off x="4640580" y="546354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07" name="Text 49">
          <a:extLst>
            <a:ext uri="{FF2B5EF4-FFF2-40B4-BE49-F238E27FC236}">
              <a16:creationId xmlns:a16="http://schemas.microsoft.com/office/drawing/2014/main" id="{00000000-0008-0000-0300-00000F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08" name="Text 52">
          <a:extLst>
            <a:ext uri="{FF2B5EF4-FFF2-40B4-BE49-F238E27FC236}">
              <a16:creationId xmlns:a16="http://schemas.microsoft.com/office/drawing/2014/main" id="{00000000-0008-0000-0300-000010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09" name="Text 53">
          <a:extLst>
            <a:ext uri="{FF2B5EF4-FFF2-40B4-BE49-F238E27FC236}">
              <a16:creationId xmlns:a16="http://schemas.microsoft.com/office/drawing/2014/main" id="{00000000-0008-0000-0300-000011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10" name="Text 54">
          <a:extLst>
            <a:ext uri="{FF2B5EF4-FFF2-40B4-BE49-F238E27FC236}">
              <a16:creationId xmlns:a16="http://schemas.microsoft.com/office/drawing/2014/main" id="{00000000-0008-0000-0300-000012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11" name="Text 55">
          <a:extLst>
            <a:ext uri="{FF2B5EF4-FFF2-40B4-BE49-F238E27FC236}">
              <a16:creationId xmlns:a16="http://schemas.microsoft.com/office/drawing/2014/main" id="{00000000-0008-0000-0300-000013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12" name="Text 56">
          <a:extLst>
            <a:ext uri="{FF2B5EF4-FFF2-40B4-BE49-F238E27FC236}">
              <a16:creationId xmlns:a16="http://schemas.microsoft.com/office/drawing/2014/main" id="{00000000-0008-0000-0300-000014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13" name="Text 57">
          <a:extLst>
            <a:ext uri="{FF2B5EF4-FFF2-40B4-BE49-F238E27FC236}">
              <a16:creationId xmlns:a16="http://schemas.microsoft.com/office/drawing/2014/main" id="{00000000-0008-0000-0300-000015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14" name="Text 58">
          <a:extLst>
            <a:ext uri="{FF2B5EF4-FFF2-40B4-BE49-F238E27FC236}">
              <a16:creationId xmlns:a16="http://schemas.microsoft.com/office/drawing/2014/main" id="{00000000-0008-0000-0300-000016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15" name="Text 59">
          <a:extLst>
            <a:ext uri="{FF2B5EF4-FFF2-40B4-BE49-F238E27FC236}">
              <a16:creationId xmlns:a16="http://schemas.microsoft.com/office/drawing/2014/main" id="{00000000-0008-0000-0300-000017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16" name="Text 60">
          <a:extLst>
            <a:ext uri="{FF2B5EF4-FFF2-40B4-BE49-F238E27FC236}">
              <a16:creationId xmlns:a16="http://schemas.microsoft.com/office/drawing/2014/main" id="{00000000-0008-0000-0300-000018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17" name="Text 61">
          <a:extLst>
            <a:ext uri="{FF2B5EF4-FFF2-40B4-BE49-F238E27FC236}">
              <a16:creationId xmlns:a16="http://schemas.microsoft.com/office/drawing/2014/main" id="{00000000-0008-0000-0300-000019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18" name="Text 64">
          <a:extLst>
            <a:ext uri="{FF2B5EF4-FFF2-40B4-BE49-F238E27FC236}">
              <a16:creationId xmlns:a16="http://schemas.microsoft.com/office/drawing/2014/main" id="{00000000-0008-0000-0300-00001A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27</xdr:row>
      <xdr:rowOff>114300</xdr:rowOff>
    </xdr:from>
    <xdr:to>
      <xdr:col>6</xdr:col>
      <xdr:colOff>198120</xdr:colOff>
      <xdr:row>28</xdr:row>
      <xdr:rowOff>114300</xdr:rowOff>
    </xdr:to>
    <xdr:sp macro="" textlink="">
      <xdr:nvSpPr>
        <xdr:cNvPr id="1819" name="Text 65">
          <a:extLst>
            <a:ext uri="{FF2B5EF4-FFF2-40B4-BE49-F238E27FC236}">
              <a16:creationId xmlns:a16="http://schemas.microsoft.com/office/drawing/2014/main" id="{00000000-0008-0000-0300-00001B070000}"/>
            </a:ext>
          </a:extLst>
        </xdr:cNvPr>
        <xdr:cNvSpPr txBox="1">
          <a:spLocks noChangeArrowheads="1"/>
        </xdr:cNvSpPr>
      </xdr:nvSpPr>
      <xdr:spPr bwMode="auto">
        <a:xfrm>
          <a:off x="4625340" y="566166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26</xdr:row>
      <xdr:rowOff>114300</xdr:rowOff>
    </xdr:from>
    <xdr:to>
      <xdr:col>6</xdr:col>
      <xdr:colOff>198120</xdr:colOff>
      <xdr:row>27</xdr:row>
      <xdr:rowOff>106680</xdr:rowOff>
    </xdr:to>
    <xdr:sp macro="" textlink="">
      <xdr:nvSpPr>
        <xdr:cNvPr id="1820" name="Text 66">
          <a:extLst>
            <a:ext uri="{FF2B5EF4-FFF2-40B4-BE49-F238E27FC236}">
              <a16:creationId xmlns:a16="http://schemas.microsoft.com/office/drawing/2014/main" id="{00000000-0008-0000-0300-00001C070000}"/>
            </a:ext>
          </a:extLst>
        </xdr:cNvPr>
        <xdr:cNvSpPr txBox="1">
          <a:spLocks noChangeArrowheads="1"/>
        </xdr:cNvSpPr>
      </xdr:nvSpPr>
      <xdr:spPr bwMode="auto">
        <a:xfrm>
          <a:off x="4625340" y="54559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21" name="Text 67">
          <a:extLst>
            <a:ext uri="{FF2B5EF4-FFF2-40B4-BE49-F238E27FC236}">
              <a16:creationId xmlns:a16="http://schemas.microsoft.com/office/drawing/2014/main" id="{00000000-0008-0000-0300-00001D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22" name="Text 70">
          <a:extLst>
            <a:ext uri="{FF2B5EF4-FFF2-40B4-BE49-F238E27FC236}">
              <a16:creationId xmlns:a16="http://schemas.microsoft.com/office/drawing/2014/main" id="{00000000-0008-0000-0300-00001E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3" name="Text 71">
          <a:extLst>
            <a:ext uri="{FF2B5EF4-FFF2-40B4-BE49-F238E27FC236}">
              <a16:creationId xmlns:a16="http://schemas.microsoft.com/office/drawing/2014/main" id="{00000000-0008-0000-0300-00001F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24" name="Text 72">
          <a:extLst>
            <a:ext uri="{FF2B5EF4-FFF2-40B4-BE49-F238E27FC236}">
              <a16:creationId xmlns:a16="http://schemas.microsoft.com/office/drawing/2014/main" id="{00000000-0008-0000-0300-000020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5" name="Text 73">
          <a:extLst>
            <a:ext uri="{FF2B5EF4-FFF2-40B4-BE49-F238E27FC236}">
              <a16:creationId xmlns:a16="http://schemas.microsoft.com/office/drawing/2014/main" id="{00000000-0008-0000-0300-000021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26" name="Text 74">
          <a:extLst>
            <a:ext uri="{FF2B5EF4-FFF2-40B4-BE49-F238E27FC236}">
              <a16:creationId xmlns:a16="http://schemas.microsoft.com/office/drawing/2014/main" id="{00000000-0008-0000-0300-000022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7" name="Text 75">
          <a:extLst>
            <a:ext uri="{FF2B5EF4-FFF2-40B4-BE49-F238E27FC236}">
              <a16:creationId xmlns:a16="http://schemas.microsoft.com/office/drawing/2014/main" id="{00000000-0008-0000-0300-000023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8" name="Text 76">
          <a:extLst>
            <a:ext uri="{FF2B5EF4-FFF2-40B4-BE49-F238E27FC236}">
              <a16:creationId xmlns:a16="http://schemas.microsoft.com/office/drawing/2014/main" id="{00000000-0008-0000-0300-000024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29" name="Text 77">
          <a:extLst>
            <a:ext uri="{FF2B5EF4-FFF2-40B4-BE49-F238E27FC236}">
              <a16:creationId xmlns:a16="http://schemas.microsoft.com/office/drawing/2014/main" id="{00000000-0008-0000-0300-000025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27</xdr:row>
      <xdr:rowOff>114300</xdr:rowOff>
    </xdr:from>
    <xdr:to>
      <xdr:col>6</xdr:col>
      <xdr:colOff>198120</xdr:colOff>
      <xdr:row>28</xdr:row>
      <xdr:rowOff>114300</xdr:rowOff>
    </xdr:to>
    <xdr:sp macro="" textlink="">
      <xdr:nvSpPr>
        <xdr:cNvPr id="1830" name="Text 78">
          <a:extLst>
            <a:ext uri="{FF2B5EF4-FFF2-40B4-BE49-F238E27FC236}">
              <a16:creationId xmlns:a16="http://schemas.microsoft.com/office/drawing/2014/main" id="{00000000-0008-0000-0300-000026070000}"/>
            </a:ext>
          </a:extLst>
        </xdr:cNvPr>
        <xdr:cNvSpPr txBox="1">
          <a:spLocks noChangeArrowheads="1"/>
        </xdr:cNvSpPr>
      </xdr:nvSpPr>
      <xdr:spPr bwMode="auto">
        <a:xfrm>
          <a:off x="4625340" y="566166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26</xdr:row>
      <xdr:rowOff>114300</xdr:rowOff>
    </xdr:from>
    <xdr:to>
      <xdr:col>6</xdr:col>
      <xdr:colOff>198120</xdr:colOff>
      <xdr:row>27</xdr:row>
      <xdr:rowOff>106680</xdr:rowOff>
    </xdr:to>
    <xdr:sp macro="" textlink="">
      <xdr:nvSpPr>
        <xdr:cNvPr id="1831" name="Text 79">
          <a:extLst>
            <a:ext uri="{FF2B5EF4-FFF2-40B4-BE49-F238E27FC236}">
              <a16:creationId xmlns:a16="http://schemas.microsoft.com/office/drawing/2014/main" id="{00000000-0008-0000-0300-000027070000}"/>
            </a:ext>
          </a:extLst>
        </xdr:cNvPr>
        <xdr:cNvSpPr txBox="1">
          <a:spLocks noChangeArrowheads="1"/>
        </xdr:cNvSpPr>
      </xdr:nvSpPr>
      <xdr:spPr bwMode="auto">
        <a:xfrm>
          <a:off x="4625340" y="54559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32" name="Text 80">
          <a:extLst>
            <a:ext uri="{FF2B5EF4-FFF2-40B4-BE49-F238E27FC236}">
              <a16:creationId xmlns:a16="http://schemas.microsoft.com/office/drawing/2014/main" id="{00000000-0008-0000-0300-000028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33" name="Text 83">
          <a:extLst>
            <a:ext uri="{FF2B5EF4-FFF2-40B4-BE49-F238E27FC236}">
              <a16:creationId xmlns:a16="http://schemas.microsoft.com/office/drawing/2014/main" id="{00000000-0008-0000-0300-000029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34" name="Text 84">
          <a:extLst>
            <a:ext uri="{FF2B5EF4-FFF2-40B4-BE49-F238E27FC236}">
              <a16:creationId xmlns:a16="http://schemas.microsoft.com/office/drawing/2014/main" id="{00000000-0008-0000-0300-00002A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35" name="Text 85">
          <a:extLst>
            <a:ext uri="{FF2B5EF4-FFF2-40B4-BE49-F238E27FC236}">
              <a16:creationId xmlns:a16="http://schemas.microsoft.com/office/drawing/2014/main" id="{00000000-0008-0000-0300-00002B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36" name="Text 86">
          <a:extLst>
            <a:ext uri="{FF2B5EF4-FFF2-40B4-BE49-F238E27FC236}">
              <a16:creationId xmlns:a16="http://schemas.microsoft.com/office/drawing/2014/main" id="{00000000-0008-0000-0300-00002C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37" name="Text 87">
          <a:extLst>
            <a:ext uri="{FF2B5EF4-FFF2-40B4-BE49-F238E27FC236}">
              <a16:creationId xmlns:a16="http://schemas.microsoft.com/office/drawing/2014/main" id="{00000000-0008-0000-0300-00002D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38" name="Text 88">
          <a:extLst>
            <a:ext uri="{FF2B5EF4-FFF2-40B4-BE49-F238E27FC236}">
              <a16:creationId xmlns:a16="http://schemas.microsoft.com/office/drawing/2014/main" id="{00000000-0008-0000-0300-00002E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39" name="Text 89">
          <a:extLst>
            <a:ext uri="{FF2B5EF4-FFF2-40B4-BE49-F238E27FC236}">
              <a16:creationId xmlns:a16="http://schemas.microsoft.com/office/drawing/2014/main" id="{00000000-0008-0000-0300-00002F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40" name="Text 90">
          <a:extLst>
            <a:ext uri="{FF2B5EF4-FFF2-40B4-BE49-F238E27FC236}">
              <a16:creationId xmlns:a16="http://schemas.microsoft.com/office/drawing/2014/main" id="{00000000-0008-0000-0300-000030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41" name="Text 91">
          <a:extLst>
            <a:ext uri="{FF2B5EF4-FFF2-40B4-BE49-F238E27FC236}">
              <a16:creationId xmlns:a16="http://schemas.microsoft.com/office/drawing/2014/main" id="{00000000-0008-0000-0300-000031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42" name="Text 92">
          <a:extLst>
            <a:ext uri="{FF2B5EF4-FFF2-40B4-BE49-F238E27FC236}">
              <a16:creationId xmlns:a16="http://schemas.microsoft.com/office/drawing/2014/main" id="{00000000-0008-0000-0300-000032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43" name="Text 95">
          <a:extLst>
            <a:ext uri="{FF2B5EF4-FFF2-40B4-BE49-F238E27FC236}">
              <a16:creationId xmlns:a16="http://schemas.microsoft.com/office/drawing/2014/main" id="{00000000-0008-0000-0300-000033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26</xdr:row>
      <xdr:rowOff>121920</xdr:rowOff>
    </xdr:from>
    <xdr:to>
      <xdr:col>6</xdr:col>
      <xdr:colOff>205740</xdr:colOff>
      <xdr:row>27</xdr:row>
      <xdr:rowOff>121920</xdr:rowOff>
    </xdr:to>
    <xdr:sp macro="" textlink="">
      <xdr:nvSpPr>
        <xdr:cNvPr id="1844" name="Text 96">
          <a:extLst>
            <a:ext uri="{FF2B5EF4-FFF2-40B4-BE49-F238E27FC236}">
              <a16:creationId xmlns:a16="http://schemas.microsoft.com/office/drawing/2014/main" id="{00000000-0008-0000-0300-000034070000}"/>
            </a:ext>
          </a:extLst>
        </xdr:cNvPr>
        <xdr:cNvSpPr txBox="1">
          <a:spLocks noChangeArrowheads="1"/>
        </xdr:cNvSpPr>
      </xdr:nvSpPr>
      <xdr:spPr bwMode="auto">
        <a:xfrm>
          <a:off x="4640580" y="546354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45" name="Text 97">
          <a:extLst>
            <a:ext uri="{FF2B5EF4-FFF2-40B4-BE49-F238E27FC236}">
              <a16:creationId xmlns:a16="http://schemas.microsoft.com/office/drawing/2014/main" id="{00000000-0008-0000-0300-000035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46" name="Text 100">
          <a:extLst>
            <a:ext uri="{FF2B5EF4-FFF2-40B4-BE49-F238E27FC236}">
              <a16:creationId xmlns:a16="http://schemas.microsoft.com/office/drawing/2014/main" id="{00000000-0008-0000-0300-000036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847" name="Text 101">
          <a:extLst>
            <a:ext uri="{FF2B5EF4-FFF2-40B4-BE49-F238E27FC236}">
              <a16:creationId xmlns:a16="http://schemas.microsoft.com/office/drawing/2014/main" id="{00000000-0008-0000-0300-000037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48" name="Text 102">
          <a:extLst>
            <a:ext uri="{FF2B5EF4-FFF2-40B4-BE49-F238E27FC236}">
              <a16:creationId xmlns:a16="http://schemas.microsoft.com/office/drawing/2014/main" id="{00000000-0008-0000-0300-000038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49" name="Text 103">
          <a:extLst>
            <a:ext uri="{FF2B5EF4-FFF2-40B4-BE49-F238E27FC236}">
              <a16:creationId xmlns:a16="http://schemas.microsoft.com/office/drawing/2014/main" id="{00000000-0008-0000-0300-000039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0" name="Text 104">
          <a:extLst>
            <a:ext uri="{FF2B5EF4-FFF2-40B4-BE49-F238E27FC236}">
              <a16:creationId xmlns:a16="http://schemas.microsoft.com/office/drawing/2014/main" id="{00000000-0008-0000-0300-00003A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51" name="Text 105">
          <a:extLst>
            <a:ext uri="{FF2B5EF4-FFF2-40B4-BE49-F238E27FC236}">
              <a16:creationId xmlns:a16="http://schemas.microsoft.com/office/drawing/2014/main" id="{00000000-0008-0000-0300-00003B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2" name="Text 106">
          <a:extLst>
            <a:ext uri="{FF2B5EF4-FFF2-40B4-BE49-F238E27FC236}">
              <a16:creationId xmlns:a16="http://schemas.microsoft.com/office/drawing/2014/main" id="{00000000-0008-0000-0300-00003C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3" name="Text 107">
          <a:extLst>
            <a:ext uri="{FF2B5EF4-FFF2-40B4-BE49-F238E27FC236}">
              <a16:creationId xmlns:a16="http://schemas.microsoft.com/office/drawing/2014/main" id="{00000000-0008-0000-0300-00003D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4" name="Text 108">
          <a:extLst>
            <a:ext uri="{FF2B5EF4-FFF2-40B4-BE49-F238E27FC236}">
              <a16:creationId xmlns:a16="http://schemas.microsoft.com/office/drawing/2014/main" id="{00000000-0008-0000-0300-00003E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5" name="Text 109">
          <a:extLst>
            <a:ext uri="{FF2B5EF4-FFF2-40B4-BE49-F238E27FC236}">
              <a16:creationId xmlns:a16="http://schemas.microsoft.com/office/drawing/2014/main" id="{00000000-0008-0000-0300-00003F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26</xdr:row>
      <xdr:rowOff>121920</xdr:rowOff>
    </xdr:from>
    <xdr:to>
      <xdr:col>6</xdr:col>
      <xdr:colOff>205740</xdr:colOff>
      <xdr:row>27</xdr:row>
      <xdr:rowOff>121920</xdr:rowOff>
    </xdr:to>
    <xdr:sp macro="" textlink="">
      <xdr:nvSpPr>
        <xdr:cNvPr id="1856" name="Text 110">
          <a:extLst>
            <a:ext uri="{FF2B5EF4-FFF2-40B4-BE49-F238E27FC236}">
              <a16:creationId xmlns:a16="http://schemas.microsoft.com/office/drawing/2014/main" id="{00000000-0008-0000-0300-000040070000}"/>
            </a:ext>
          </a:extLst>
        </xdr:cNvPr>
        <xdr:cNvSpPr txBox="1">
          <a:spLocks noChangeArrowheads="1"/>
        </xdr:cNvSpPr>
      </xdr:nvSpPr>
      <xdr:spPr bwMode="auto">
        <a:xfrm>
          <a:off x="4640580" y="546354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57" name="Text 111">
          <a:extLst>
            <a:ext uri="{FF2B5EF4-FFF2-40B4-BE49-F238E27FC236}">
              <a16:creationId xmlns:a16="http://schemas.microsoft.com/office/drawing/2014/main" id="{00000000-0008-0000-0300-000041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58" name="Text 114">
          <a:extLst>
            <a:ext uri="{FF2B5EF4-FFF2-40B4-BE49-F238E27FC236}">
              <a16:creationId xmlns:a16="http://schemas.microsoft.com/office/drawing/2014/main" id="{00000000-0008-0000-0300-000042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59" name="Text 115">
          <a:extLst>
            <a:ext uri="{FF2B5EF4-FFF2-40B4-BE49-F238E27FC236}">
              <a16:creationId xmlns:a16="http://schemas.microsoft.com/office/drawing/2014/main" id="{00000000-0008-0000-0300-000043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60" name="Text 116">
          <a:extLst>
            <a:ext uri="{FF2B5EF4-FFF2-40B4-BE49-F238E27FC236}">
              <a16:creationId xmlns:a16="http://schemas.microsoft.com/office/drawing/2014/main" id="{00000000-0008-0000-0300-000044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61" name="Text 117">
          <a:extLst>
            <a:ext uri="{FF2B5EF4-FFF2-40B4-BE49-F238E27FC236}">
              <a16:creationId xmlns:a16="http://schemas.microsoft.com/office/drawing/2014/main" id="{00000000-0008-0000-0300-000045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862" name="Text 118">
          <a:extLst>
            <a:ext uri="{FF2B5EF4-FFF2-40B4-BE49-F238E27FC236}">
              <a16:creationId xmlns:a16="http://schemas.microsoft.com/office/drawing/2014/main" id="{00000000-0008-0000-0300-000046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63" name="Text 119">
          <a:extLst>
            <a:ext uri="{FF2B5EF4-FFF2-40B4-BE49-F238E27FC236}">
              <a16:creationId xmlns:a16="http://schemas.microsoft.com/office/drawing/2014/main" id="{00000000-0008-0000-0300-000047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64" name="Text 120">
          <a:extLst>
            <a:ext uri="{FF2B5EF4-FFF2-40B4-BE49-F238E27FC236}">
              <a16:creationId xmlns:a16="http://schemas.microsoft.com/office/drawing/2014/main" id="{00000000-0008-0000-0300-000048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65" name="Text 121">
          <a:extLst>
            <a:ext uri="{FF2B5EF4-FFF2-40B4-BE49-F238E27FC236}">
              <a16:creationId xmlns:a16="http://schemas.microsoft.com/office/drawing/2014/main" id="{00000000-0008-0000-0300-000049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66" name="Text 122">
          <a:extLst>
            <a:ext uri="{FF2B5EF4-FFF2-40B4-BE49-F238E27FC236}">
              <a16:creationId xmlns:a16="http://schemas.microsoft.com/office/drawing/2014/main" id="{00000000-0008-0000-0300-00004A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67" name="Text 123">
          <a:extLst>
            <a:ext uri="{FF2B5EF4-FFF2-40B4-BE49-F238E27FC236}">
              <a16:creationId xmlns:a16="http://schemas.microsoft.com/office/drawing/2014/main" id="{00000000-0008-0000-0300-00004B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868" name="Text 126">
          <a:extLst>
            <a:ext uri="{FF2B5EF4-FFF2-40B4-BE49-F238E27FC236}">
              <a16:creationId xmlns:a16="http://schemas.microsoft.com/office/drawing/2014/main" id="{00000000-0008-0000-0300-00004C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869" name="Text 127">
          <a:extLst>
            <a:ext uri="{FF2B5EF4-FFF2-40B4-BE49-F238E27FC236}">
              <a16:creationId xmlns:a16="http://schemas.microsoft.com/office/drawing/2014/main" id="{00000000-0008-0000-0300-00004D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870" name="Text 128">
          <a:extLst>
            <a:ext uri="{FF2B5EF4-FFF2-40B4-BE49-F238E27FC236}">
              <a16:creationId xmlns:a16="http://schemas.microsoft.com/office/drawing/2014/main" id="{00000000-0008-0000-0300-00004E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71" name="Text 129">
          <a:extLst>
            <a:ext uri="{FF2B5EF4-FFF2-40B4-BE49-F238E27FC236}">
              <a16:creationId xmlns:a16="http://schemas.microsoft.com/office/drawing/2014/main" id="{00000000-0008-0000-0300-00004F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72" name="Text 130">
          <a:extLst>
            <a:ext uri="{FF2B5EF4-FFF2-40B4-BE49-F238E27FC236}">
              <a16:creationId xmlns:a16="http://schemas.microsoft.com/office/drawing/2014/main" id="{00000000-0008-0000-0300-000050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73" name="Text 131">
          <a:extLst>
            <a:ext uri="{FF2B5EF4-FFF2-40B4-BE49-F238E27FC236}">
              <a16:creationId xmlns:a16="http://schemas.microsoft.com/office/drawing/2014/main" id="{00000000-0008-0000-0300-000051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74" name="Text 133">
          <a:extLst>
            <a:ext uri="{FF2B5EF4-FFF2-40B4-BE49-F238E27FC236}">
              <a16:creationId xmlns:a16="http://schemas.microsoft.com/office/drawing/2014/main" id="{00000000-0008-0000-0300-000052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875" name="Text 134">
          <a:extLst>
            <a:ext uri="{FF2B5EF4-FFF2-40B4-BE49-F238E27FC236}">
              <a16:creationId xmlns:a16="http://schemas.microsoft.com/office/drawing/2014/main" id="{00000000-0008-0000-0300-000053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76" name="Text 135">
          <a:extLst>
            <a:ext uri="{FF2B5EF4-FFF2-40B4-BE49-F238E27FC236}">
              <a16:creationId xmlns:a16="http://schemas.microsoft.com/office/drawing/2014/main" id="{00000000-0008-0000-0300-000054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77" name="Text 136">
          <a:extLst>
            <a:ext uri="{FF2B5EF4-FFF2-40B4-BE49-F238E27FC236}">
              <a16:creationId xmlns:a16="http://schemas.microsoft.com/office/drawing/2014/main" id="{00000000-0008-0000-0300-000055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78" name="Text 137">
          <a:extLst>
            <a:ext uri="{FF2B5EF4-FFF2-40B4-BE49-F238E27FC236}">
              <a16:creationId xmlns:a16="http://schemas.microsoft.com/office/drawing/2014/main" id="{00000000-0008-0000-0300-000056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79" name="Text 138">
          <a:extLst>
            <a:ext uri="{FF2B5EF4-FFF2-40B4-BE49-F238E27FC236}">
              <a16:creationId xmlns:a16="http://schemas.microsoft.com/office/drawing/2014/main" id="{00000000-0008-0000-0300-000057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0" name="Text 139">
          <a:extLst>
            <a:ext uri="{FF2B5EF4-FFF2-40B4-BE49-F238E27FC236}">
              <a16:creationId xmlns:a16="http://schemas.microsoft.com/office/drawing/2014/main" id="{00000000-0008-0000-0300-000058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1" name="Text 140">
          <a:extLst>
            <a:ext uri="{FF2B5EF4-FFF2-40B4-BE49-F238E27FC236}">
              <a16:creationId xmlns:a16="http://schemas.microsoft.com/office/drawing/2014/main" id="{00000000-0008-0000-0300-000059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2" name="Text 141">
          <a:extLst>
            <a:ext uri="{FF2B5EF4-FFF2-40B4-BE49-F238E27FC236}">
              <a16:creationId xmlns:a16="http://schemas.microsoft.com/office/drawing/2014/main" id="{00000000-0008-0000-0300-00005A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3" name="Text 142">
          <a:extLst>
            <a:ext uri="{FF2B5EF4-FFF2-40B4-BE49-F238E27FC236}">
              <a16:creationId xmlns:a16="http://schemas.microsoft.com/office/drawing/2014/main" id="{00000000-0008-0000-0300-00005B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27</xdr:row>
      <xdr:rowOff>121920</xdr:rowOff>
    </xdr:from>
    <xdr:to>
      <xdr:col>6</xdr:col>
      <xdr:colOff>205740</xdr:colOff>
      <xdr:row>28</xdr:row>
      <xdr:rowOff>121920</xdr:rowOff>
    </xdr:to>
    <xdr:sp macro="" textlink="">
      <xdr:nvSpPr>
        <xdr:cNvPr id="1884" name="Text 143">
          <a:extLst>
            <a:ext uri="{FF2B5EF4-FFF2-40B4-BE49-F238E27FC236}">
              <a16:creationId xmlns:a16="http://schemas.microsoft.com/office/drawing/2014/main" id="{00000000-0008-0000-0300-00005C070000}"/>
            </a:ext>
          </a:extLst>
        </xdr:cNvPr>
        <xdr:cNvSpPr txBox="1">
          <a:spLocks noChangeArrowheads="1"/>
        </xdr:cNvSpPr>
      </xdr:nvSpPr>
      <xdr:spPr bwMode="auto">
        <a:xfrm>
          <a:off x="4640580" y="566928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85" name="Text 144">
          <a:extLst>
            <a:ext uri="{FF2B5EF4-FFF2-40B4-BE49-F238E27FC236}">
              <a16:creationId xmlns:a16="http://schemas.microsoft.com/office/drawing/2014/main" id="{00000000-0008-0000-0300-00005D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86" name="Text 146">
          <a:extLst>
            <a:ext uri="{FF2B5EF4-FFF2-40B4-BE49-F238E27FC236}">
              <a16:creationId xmlns:a16="http://schemas.microsoft.com/office/drawing/2014/main" id="{00000000-0008-0000-0300-00005E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7" name="Text 147">
          <a:extLst>
            <a:ext uri="{FF2B5EF4-FFF2-40B4-BE49-F238E27FC236}">
              <a16:creationId xmlns:a16="http://schemas.microsoft.com/office/drawing/2014/main" id="{00000000-0008-0000-0300-00005F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88" name="Text 148">
          <a:extLst>
            <a:ext uri="{FF2B5EF4-FFF2-40B4-BE49-F238E27FC236}">
              <a16:creationId xmlns:a16="http://schemas.microsoft.com/office/drawing/2014/main" id="{00000000-0008-0000-0300-000060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89" name="Text 149">
          <a:extLst>
            <a:ext uri="{FF2B5EF4-FFF2-40B4-BE49-F238E27FC236}">
              <a16:creationId xmlns:a16="http://schemas.microsoft.com/office/drawing/2014/main" id="{00000000-0008-0000-0300-000061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890" name="Text 150">
          <a:extLst>
            <a:ext uri="{FF2B5EF4-FFF2-40B4-BE49-F238E27FC236}">
              <a16:creationId xmlns:a16="http://schemas.microsoft.com/office/drawing/2014/main" id="{00000000-0008-0000-0300-000062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91" name="Text 151">
          <a:extLst>
            <a:ext uri="{FF2B5EF4-FFF2-40B4-BE49-F238E27FC236}">
              <a16:creationId xmlns:a16="http://schemas.microsoft.com/office/drawing/2014/main" id="{00000000-0008-0000-0300-000063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92" name="Text 152">
          <a:extLst>
            <a:ext uri="{FF2B5EF4-FFF2-40B4-BE49-F238E27FC236}">
              <a16:creationId xmlns:a16="http://schemas.microsoft.com/office/drawing/2014/main" id="{00000000-0008-0000-0300-000064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129540</xdr:colOff>
      <xdr:row>28</xdr:row>
      <xdr:rowOff>121920</xdr:rowOff>
    </xdr:from>
    <xdr:to>
      <xdr:col>6</xdr:col>
      <xdr:colOff>205740</xdr:colOff>
      <xdr:row>29</xdr:row>
      <xdr:rowOff>121920</xdr:rowOff>
    </xdr:to>
    <xdr:sp macro="" textlink="">
      <xdr:nvSpPr>
        <xdr:cNvPr id="1893" name="Text 153">
          <a:extLst>
            <a:ext uri="{FF2B5EF4-FFF2-40B4-BE49-F238E27FC236}">
              <a16:creationId xmlns:a16="http://schemas.microsoft.com/office/drawing/2014/main" id="{00000000-0008-0000-0300-000065070000}"/>
            </a:ext>
          </a:extLst>
        </xdr:cNvPr>
        <xdr:cNvSpPr txBox="1">
          <a:spLocks noChangeArrowheads="1"/>
        </xdr:cNvSpPr>
      </xdr:nvSpPr>
      <xdr:spPr bwMode="auto">
        <a:xfrm>
          <a:off x="4640580" y="5875020"/>
          <a:ext cx="7620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894" name="Text 154">
          <a:extLst>
            <a:ext uri="{FF2B5EF4-FFF2-40B4-BE49-F238E27FC236}">
              <a16:creationId xmlns:a16="http://schemas.microsoft.com/office/drawing/2014/main" id="{00000000-0008-0000-0300-000066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895" name="Text 155">
          <a:extLst>
            <a:ext uri="{FF2B5EF4-FFF2-40B4-BE49-F238E27FC236}">
              <a16:creationId xmlns:a16="http://schemas.microsoft.com/office/drawing/2014/main" id="{00000000-0008-0000-0300-000067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896" name="Text 156">
          <a:extLst>
            <a:ext uri="{FF2B5EF4-FFF2-40B4-BE49-F238E27FC236}">
              <a16:creationId xmlns:a16="http://schemas.microsoft.com/office/drawing/2014/main" id="{00000000-0008-0000-0300-000068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1897" name="Text 163">
          <a:extLst>
            <a:ext uri="{FF2B5EF4-FFF2-40B4-BE49-F238E27FC236}">
              <a16:creationId xmlns:a16="http://schemas.microsoft.com/office/drawing/2014/main" id="{00000000-0008-0000-0300-000069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1898" name="Text 164">
          <a:extLst>
            <a:ext uri="{FF2B5EF4-FFF2-40B4-BE49-F238E27FC236}">
              <a16:creationId xmlns:a16="http://schemas.microsoft.com/office/drawing/2014/main" id="{00000000-0008-0000-0300-00006A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18</xdr:row>
      <xdr:rowOff>38100</xdr:rowOff>
    </xdr:from>
    <xdr:to>
      <xdr:col>6</xdr:col>
      <xdr:colOff>129540</xdr:colOff>
      <xdr:row>19</xdr:row>
      <xdr:rowOff>38100</xdr:rowOff>
    </xdr:to>
    <xdr:sp macro="" textlink="">
      <xdr:nvSpPr>
        <xdr:cNvPr id="1899" name="Text 165">
          <a:extLst>
            <a:ext uri="{FF2B5EF4-FFF2-40B4-BE49-F238E27FC236}">
              <a16:creationId xmlns:a16="http://schemas.microsoft.com/office/drawing/2014/main" id="{00000000-0008-0000-0300-00006B070000}"/>
            </a:ext>
          </a:extLst>
        </xdr:cNvPr>
        <xdr:cNvSpPr txBox="1">
          <a:spLocks noChangeArrowheads="1"/>
        </xdr:cNvSpPr>
      </xdr:nvSpPr>
      <xdr:spPr bwMode="auto">
        <a:xfrm>
          <a:off x="4556760" y="3733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18</xdr:row>
      <xdr:rowOff>38100</xdr:rowOff>
    </xdr:from>
    <xdr:to>
      <xdr:col>6</xdr:col>
      <xdr:colOff>129540</xdr:colOff>
      <xdr:row>19</xdr:row>
      <xdr:rowOff>38100</xdr:rowOff>
    </xdr:to>
    <xdr:sp macro="" textlink="">
      <xdr:nvSpPr>
        <xdr:cNvPr id="1900" name="Text 166">
          <a:extLst>
            <a:ext uri="{FF2B5EF4-FFF2-40B4-BE49-F238E27FC236}">
              <a16:creationId xmlns:a16="http://schemas.microsoft.com/office/drawing/2014/main" id="{00000000-0008-0000-0300-00006C070000}"/>
            </a:ext>
          </a:extLst>
        </xdr:cNvPr>
        <xdr:cNvSpPr txBox="1">
          <a:spLocks noChangeArrowheads="1"/>
        </xdr:cNvSpPr>
      </xdr:nvSpPr>
      <xdr:spPr bwMode="auto">
        <a:xfrm>
          <a:off x="4556760" y="3733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01" name="Text 167">
          <a:extLst>
            <a:ext uri="{FF2B5EF4-FFF2-40B4-BE49-F238E27FC236}">
              <a16:creationId xmlns:a16="http://schemas.microsoft.com/office/drawing/2014/main" id="{00000000-0008-0000-0300-00006D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02" name="Text 168">
          <a:extLst>
            <a:ext uri="{FF2B5EF4-FFF2-40B4-BE49-F238E27FC236}">
              <a16:creationId xmlns:a16="http://schemas.microsoft.com/office/drawing/2014/main" id="{00000000-0008-0000-0300-00006E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03" name="Text 169">
          <a:extLst>
            <a:ext uri="{FF2B5EF4-FFF2-40B4-BE49-F238E27FC236}">
              <a16:creationId xmlns:a16="http://schemas.microsoft.com/office/drawing/2014/main" id="{00000000-0008-0000-0300-00006F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04" name="Text 170">
          <a:extLst>
            <a:ext uri="{FF2B5EF4-FFF2-40B4-BE49-F238E27FC236}">
              <a16:creationId xmlns:a16="http://schemas.microsoft.com/office/drawing/2014/main" id="{00000000-0008-0000-0300-000070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05" name="Text 171">
          <a:extLst>
            <a:ext uri="{FF2B5EF4-FFF2-40B4-BE49-F238E27FC236}">
              <a16:creationId xmlns:a16="http://schemas.microsoft.com/office/drawing/2014/main" id="{00000000-0008-0000-0300-000071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06" name="Text 172">
          <a:extLst>
            <a:ext uri="{FF2B5EF4-FFF2-40B4-BE49-F238E27FC236}">
              <a16:creationId xmlns:a16="http://schemas.microsoft.com/office/drawing/2014/main" id="{00000000-0008-0000-0300-000072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07" name="Text 173">
          <a:extLst>
            <a:ext uri="{FF2B5EF4-FFF2-40B4-BE49-F238E27FC236}">
              <a16:creationId xmlns:a16="http://schemas.microsoft.com/office/drawing/2014/main" id="{00000000-0008-0000-0300-000073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08" name="Text 174">
          <a:extLst>
            <a:ext uri="{FF2B5EF4-FFF2-40B4-BE49-F238E27FC236}">
              <a16:creationId xmlns:a16="http://schemas.microsoft.com/office/drawing/2014/main" id="{00000000-0008-0000-0300-000074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09" name="Text 175">
          <a:extLst>
            <a:ext uri="{FF2B5EF4-FFF2-40B4-BE49-F238E27FC236}">
              <a16:creationId xmlns:a16="http://schemas.microsoft.com/office/drawing/2014/main" id="{00000000-0008-0000-0300-000075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10" name="Text 176">
          <a:extLst>
            <a:ext uri="{FF2B5EF4-FFF2-40B4-BE49-F238E27FC236}">
              <a16:creationId xmlns:a16="http://schemas.microsoft.com/office/drawing/2014/main" id="{00000000-0008-0000-0300-000076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11" name="Text 177">
          <a:extLst>
            <a:ext uri="{FF2B5EF4-FFF2-40B4-BE49-F238E27FC236}">
              <a16:creationId xmlns:a16="http://schemas.microsoft.com/office/drawing/2014/main" id="{00000000-0008-0000-0300-000077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12" name="Text 178">
          <a:extLst>
            <a:ext uri="{FF2B5EF4-FFF2-40B4-BE49-F238E27FC236}">
              <a16:creationId xmlns:a16="http://schemas.microsoft.com/office/drawing/2014/main" id="{00000000-0008-0000-0300-000078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13" name="Text 179">
          <a:extLst>
            <a:ext uri="{FF2B5EF4-FFF2-40B4-BE49-F238E27FC236}">
              <a16:creationId xmlns:a16="http://schemas.microsoft.com/office/drawing/2014/main" id="{00000000-0008-0000-0300-000079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14" name="Text 180">
          <a:extLs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15" name="Text 181">
          <a:extLst>
            <a:ext uri="{FF2B5EF4-FFF2-40B4-BE49-F238E27FC236}">
              <a16:creationId xmlns:a16="http://schemas.microsoft.com/office/drawing/2014/main" id="{00000000-0008-0000-0300-00007B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16" name="Text 182">
          <a:extLst>
            <a:ext uri="{FF2B5EF4-FFF2-40B4-BE49-F238E27FC236}">
              <a16:creationId xmlns:a16="http://schemas.microsoft.com/office/drawing/2014/main" id="{00000000-0008-0000-0300-00007C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17" name="Text 183">
          <a:extLst>
            <a:ext uri="{FF2B5EF4-FFF2-40B4-BE49-F238E27FC236}">
              <a16:creationId xmlns:a16="http://schemas.microsoft.com/office/drawing/2014/main" id="{00000000-0008-0000-0300-00007D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18" name="Text 184">
          <a:extLst>
            <a:ext uri="{FF2B5EF4-FFF2-40B4-BE49-F238E27FC236}">
              <a16:creationId xmlns:a16="http://schemas.microsoft.com/office/drawing/2014/main" id="{00000000-0008-0000-0300-00007E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19" name="Text 185">
          <a:extLst>
            <a:ext uri="{FF2B5EF4-FFF2-40B4-BE49-F238E27FC236}">
              <a16:creationId xmlns:a16="http://schemas.microsoft.com/office/drawing/2014/main" id="{00000000-0008-0000-0300-00007F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20" name="Text 186">
          <a:extLst>
            <a:ext uri="{FF2B5EF4-FFF2-40B4-BE49-F238E27FC236}">
              <a16:creationId xmlns:a16="http://schemas.microsoft.com/office/drawing/2014/main" id="{00000000-0008-0000-0300-000080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21" name="Text 187">
          <a:extLst>
            <a:ext uri="{FF2B5EF4-FFF2-40B4-BE49-F238E27FC236}">
              <a16:creationId xmlns:a16="http://schemas.microsoft.com/office/drawing/2014/main" id="{00000000-0008-0000-0300-000081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22" name="Text 188">
          <a:extLst>
            <a:ext uri="{FF2B5EF4-FFF2-40B4-BE49-F238E27FC236}">
              <a16:creationId xmlns:a16="http://schemas.microsoft.com/office/drawing/2014/main" id="{00000000-0008-0000-0300-000082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23" name="Text 189">
          <a:extLst>
            <a:ext uri="{FF2B5EF4-FFF2-40B4-BE49-F238E27FC236}">
              <a16:creationId xmlns:a16="http://schemas.microsoft.com/office/drawing/2014/main" id="{00000000-0008-0000-0300-000083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24" name="Text 190">
          <a:extLst>
            <a:ext uri="{FF2B5EF4-FFF2-40B4-BE49-F238E27FC236}">
              <a16:creationId xmlns:a16="http://schemas.microsoft.com/office/drawing/2014/main" id="{00000000-0008-0000-0300-000084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25" name="Text 191">
          <a:extLst>
            <a:ext uri="{FF2B5EF4-FFF2-40B4-BE49-F238E27FC236}">
              <a16:creationId xmlns:a16="http://schemas.microsoft.com/office/drawing/2014/main" id="{00000000-0008-0000-0300-000085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26" name="Text 192">
          <a:extLst>
            <a:ext uri="{FF2B5EF4-FFF2-40B4-BE49-F238E27FC236}">
              <a16:creationId xmlns:a16="http://schemas.microsoft.com/office/drawing/2014/main" id="{00000000-0008-0000-0300-000086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27" name="Text 193">
          <a:extLst>
            <a:ext uri="{FF2B5EF4-FFF2-40B4-BE49-F238E27FC236}">
              <a16:creationId xmlns:a16="http://schemas.microsoft.com/office/drawing/2014/main" id="{00000000-0008-0000-0300-000087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28" name="Text 194">
          <a:extLst>
            <a:ext uri="{FF2B5EF4-FFF2-40B4-BE49-F238E27FC236}">
              <a16:creationId xmlns:a16="http://schemas.microsoft.com/office/drawing/2014/main" id="{00000000-0008-0000-0300-000088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1929" name="Text 211">
          <a:extLst>
            <a:ext uri="{FF2B5EF4-FFF2-40B4-BE49-F238E27FC236}">
              <a16:creationId xmlns:a16="http://schemas.microsoft.com/office/drawing/2014/main" id="{00000000-0008-0000-0300-000089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1930" name="Text 212">
          <a:extLst>
            <a:ext uri="{FF2B5EF4-FFF2-40B4-BE49-F238E27FC236}">
              <a16:creationId xmlns:a16="http://schemas.microsoft.com/office/drawing/2014/main" id="{00000000-0008-0000-0300-00008A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31" name="Text 213">
          <a:extLst>
            <a:ext uri="{FF2B5EF4-FFF2-40B4-BE49-F238E27FC236}">
              <a16:creationId xmlns:a16="http://schemas.microsoft.com/office/drawing/2014/main" id="{00000000-0008-0000-0300-00008B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32" name="Text 214">
          <a:extLst>
            <a:ext uri="{FF2B5EF4-FFF2-40B4-BE49-F238E27FC236}">
              <a16:creationId xmlns:a16="http://schemas.microsoft.com/office/drawing/2014/main" id="{00000000-0008-0000-0300-00008C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18</xdr:row>
      <xdr:rowOff>38100</xdr:rowOff>
    </xdr:from>
    <xdr:to>
      <xdr:col>6</xdr:col>
      <xdr:colOff>129540</xdr:colOff>
      <xdr:row>19</xdr:row>
      <xdr:rowOff>38100</xdr:rowOff>
    </xdr:to>
    <xdr:sp macro="" textlink="">
      <xdr:nvSpPr>
        <xdr:cNvPr id="1933" name="Text 215">
          <a:extLst>
            <a:ext uri="{FF2B5EF4-FFF2-40B4-BE49-F238E27FC236}">
              <a16:creationId xmlns:a16="http://schemas.microsoft.com/office/drawing/2014/main" id="{00000000-0008-0000-0300-00008D070000}"/>
            </a:ext>
          </a:extLst>
        </xdr:cNvPr>
        <xdr:cNvSpPr txBox="1">
          <a:spLocks noChangeArrowheads="1"/>
        </xdr:cNvSpPr>
      </xdr:nvSpPr>
      <xdr:spPr bwMode="auto">
        <a:xfrm>
          <a:off x="4556760" y="3733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18</xdr:row>
      <xdr:rowOff>38100</xdr:rowOff>
    </xdr:from>
    <xdr:to>
      <xdr:col>6</xdr:col>
      <xdr:colOff>129540</xdr:colOff>
      <xdr:row>19</xdr:row>
      <xdr:rowOff>38100</xdr:rowOff>
    </xdr:to>
    <xdr:sp macro="" textlink="">
      <xdr:nvSpPr>
        <xdr:cNvPr id="1934" name="Text 216">
          <a:extLst>
            <a:ext uri="{FF2B5EF4-FFF2-40B4-BE49-F238E27FC236}">
              <a16:creationId xmlns:a16="http://schemas.microsoft.com/office/drawing/2014/main" id="{00000000-0008-0000-0300-00008E070000}"/>
            </a:ext>
          </a:extLst>
        </xdr:cNvPr>
        <xdr:cNvSpPr txBox="1">
          <a:spLocks noChangeArrowheads="1"/>
        </xdr:cNvSpPr>
      </xdr:nvSpPr>
      <xdr:spPr bwMode="auto">
        <a:xfrm>
          <a:off x="4556760" y="3733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35" name="Text 217">
          <a:extLst>
            <a:ext uri="{FF2B5EF4-FFF2-40B4-BE49-F238E27FC236}">
              <a16:creationId xmlns:a16="http://schemas.microsoft.com/office/drawing/2014/main" id="{00000000-0008-0000-0300-00008F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36" name="Text 218">
          <a:extLst>
            <a:ext uri="{FF2B5EF4-FFF2-40B4-BE49-F238E27FC236}">
              <a16:creationId xmlns:a16="http://schemas.microsoft.com/office/drawing/2014/main" id="{00000000-0008-0000-0300-000090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37" name="Text 219">
          <a:extLst>
            <a:ext uri="{FF2B5EF4-FFF2-40B4-BE49-F238E27FC236}">
              <a16:creationId xmlns:a16="http://schemas.microsoft.com/office/drawing/2014/main" id="{00000000-0008-0000-0300-000091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19</xdr:row>
      <xdr:rowOff>38100</xdr:rowOff>
    </xdr:from>
    <xdr:to>
      <xdr:col>6</xdr:col>
      <xdr:colOff>129540</xdr:colOff>
      <xdr:row>20</xdr:row>
      <xdr:rowOff>38100</xdr:rowOff>
    </xdr:to>
    <xdr:sp macro="" textlink="">
      <xdr:nvSpPr>
        <xdr:cNvPr id="1938" name="Text 220">
          <a:extLst>
            <a:ext uri="{FF2B5EF4-FFF2-40B4-BE49-F238E27FC236}">
              <a16:creationId xmlns:a16="http://schemas.microsoft.com/office/drawing/2014/main" id="{00000000-0008-0000-0300-000092070000}"/>
            </a:ext>
          </a:extLst>
        </xdr:cNvPr>
        <xdr:cNvSpPr txBox="1">
          <a:spLocks noChangeArrowheads="1"/>
        </xdr:cNvSpPr>
      </xdr:nvSpPr>
      <xdr:spPr bwMode="auto">
        <a:xfrm>
          <a:off x="4556760" y="39395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39" name="Text 221">
          <a:extLst>
            <a:ext uri="{FF2B5EF4-FFF2-40B4-BE49-F238E27FC236}">
              <a16:creationId xmlns:a16="http://schemas.microsoft.com/office/drawing/2014/main" id="{00000000-0008-0000-0300-000093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40" name="Text 222">
          <a:extLst>
            <a:ext uri="{FF2B5EF4-FFF2-40B4-BE49-F238E27FC236}">
              <a16:creationId xmlns:a16="http://schemas.microsoft.com/office/drawing/2014/main" id="{00000000-0008-0000-0300-000094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41" name="Text 223">
          <a:extLst>
            <a:ext uri="{FF2B5EF4-FFF2-40B4-BE49-F238E27FC236}">
              <a16:creationId xmlns:a16="http://schemas.microsoft.com/office/drawing/2014/main" id="{00000000-0008-0000-0300-000095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20</xdr:row>
      <xdr:rowOff>45720</xdr:rowOff>
    </xdr:from>
    <xdr:to>
      <xdr:col>6</xdr:col>
      <xdr:colOff>129540</xdr:colOff>
      <xdr:row>21</xdr:row>
      <xdr:rowOff>38100</xdr:rowOff>
    </xdr:to>
    <xdr:sp macro="" textlink="">
      <xdr:nvSpPr>
        <xdr:cNvPr id="1942" name="Text 224">
          <a:extLst>
            <a:ext uri="{FF2B5EF4-FFF2-40B4-BE49-F238E27FC236}">
              <a16:creationId xmlns:a16="http://schemas.microsoft.com/office/drawing/2014/main" id="{00000000-0008-0000-0300-000096070000}"/>
            </a:ext>
          </a:extLst>
        </xdr:cNvPr>
        <xdr:cNvSpPr txBox="1">
          <a:spLocks noChangeArrowheads="1"/>
        </xdr:cNvSpPr>
      </xdr:nvSpPr>
      <xdr:spPr bwMode="auto">
        <a:xfrm>
          <a:off x="4556760" y="41529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43" name="Text 225">
          <a:extLst>
            <a:ext uri="{FF2B5EF4-FFF2-40B4-BE49-F238E27FC236}">
              <a16:creationId xmlns:a16="http://schemas.microsoft.com/office/drawing/2014/main" id="{00000000-0008-0000-0300-000097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44" name="Text 226">
          <a:extLst>
            <a:ext uri="{FF2B5EF4-FFF2-40B4-BE49-F238E27FC236}">
              <a16:creationId xmlns:a16="http://schemas.microsoft.com/office/drawing/2014/main" id="{00000000-0008-0000-0300-000098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45" name="Text 227">
          <a:extLst>
            <a:ext uri="{FF2B5EF4-FFF2-40B4-BE49-F238E27FC236}">
              <a16:creationId xmlns:a16="http://schemas.microsoft.com/office/drawing/2014/main" id="{00000000-0008-0000-0300-000099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21</xdr:row>
      <xdr:rowOff>45720</xdr:rowOff>
    </xdr:from>
    <xdr:to>
      <xdr:col>6</xdr:col>
      <xdr:colOff>129540</xdr:colOff>
      <xdr:row>22</xdr:row>
      <xdr:rowOff>38100</xdr:rowOff>
    </xdr:to>
    <xdr:sp macro="" textlink="">
      <xdr:nvSpPr>
        <xdr:cNvPr id="1946" name="Text 228">
          <a:extLst>
            <a:ext uri="{FF2B5EF4-FFF2-40B4-BE49-F238E27FC236}">
              <a16:creationId xmlns:a16="http://schemas.microsoft.com/office/drawing/2014/main" id="{00000000-0008-0000-0300-00009A070000}"/>
            </a:ext>
          </a:extLst>
        </xdr:cNvPr>
        <xdr:cNvSpPr txBox="1">
          <a:spLocks noChangeArrowheads="1"/>
        </xdr:cNvSpPr>
      </xdr:nvSpPr>
      <xdr:spPr bwMode="auto">
        <a:xfrm>
          <a:off x="4556760" y="43586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47" name="Text 229">
          <a:extLst>
            <a:ext uri="{FF2B5EF4-FFF2-40B4-BE49-F238E27FC236}">
              <a16:creationId xmlns:a16="http://schemas.microsoft.com/office/drawing/2014/main" id="{00000000-0008-0000-0300-00009B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48" name="Text 230">
          <a:extLst>
            <a:ext uri="{FF2B5EF4-FFF2-40B4-BE49-F238E27FC236}">
              <a16:creationId xmlns:a16="http://schemas.microsoft.com/office/drawing/2014/main" id="{00000000-0008-0000-0300-00009C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49" name="Text 231">
          <a:extLs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22</xdr:row>
      <xdr:rowOff>45720</xdr:rowOff>
    </xdr:from>
    <xdr:to>
      <xdr:col>6</xdr:col>
      <xdr:colOff>129540</xdr:colOff>
      <xdr:row>23</xdr:row>
      <xdr:rowOff>38100</xdr:rowOff>
    </xdr:to>
    <xdr:sp macro="" textlink="">
      <xdr:nvSpPr>
        <xdr:cNvPr id="1950" name="Text 232">
          <a:extLs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 txBox="1">
          <a:spLocks noChangeArrowheads="1"/>
        </xdr:cNvSpPr>
      </xdr:nvSpPr>
      <xdr:spPr bwMode="auto">
        <a:xfrm>
          <a:off x="4556760" y="45643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51" name="Text 233">
          <a:extLst>
            <a:ext uri="{FF2B5EF4-FFF2-40B4-BE49-F238E27FC236}">
              <a16:creationId xmlns:a16="http://schemas.microsoft.com/office/drawing/2014/main" id="{00000000-0008-0000-0300-00009F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52" name="Text 234">
          <a:extLs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53" name="Text 235">
          <a:extLst>
            <a:ext uri="{FF2B5EF4-FFF2-40B4-BE49-F238E27FC236}">
              <a16:creationId xmlns:a16="http://schemas.microsoft.com/office/drawing/2014/main" id="{00000000-0008-0000-0300-0000A1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23</xdr:row>
      <xdr:rowOff>45720</xdr:rowOff>
    </xdr:from>
    <xdr:to>
      <xdr:col>6</xdr:col>
      <xdr:colOff>129540</xdr:colOff>
      <xdr:row>24</xdr:row>
      <xdr:rowOff>38100</xdr:rowOff>
    </xdr:to>
    <xdr:sp macro="" textlink="">
      <xdr:nvSpPr>
        <xdr:cNvPr id="1954" name="Text 236">
          <a:extLst>
            <a:ext uri="{FF2B5EF4-FFF2-40B4-BE49-F238E27FC236}">
              <a16:creationId xmlns:a16="http://schemas.microsoft.com/office/drawing/2014/main" id="{00000000-0008-0000-0300-0000A2070000}"/>
            </a:ext>
          </a:extLst>
        </xdr:cNvPr>
        <xdr:cNvSpPr txBox="1">
          <a:spLocks noChangeArrowheads="1"/>
        </xdr:cNvSpPr>
      </xdr:nvSpPr>
      <xdr:spPr bwMode="auto">
        <a:xfrm>
          <a:off x="4556760" y="47701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55" name="Text 237">
          <a:extLst>
            <a:ext uri="{FF2B5EF4-FFF2-40B4-BE49-F238E27FC236}">
              <a16:creationId xmlns:a16="http://schemas.microsoft.com/office/drawing/2014/main" id="{00000000-0008-0000-0300-0000A3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56" name="Text 238">
          <a:extLst>
            <a:ext uri="{FF2B5EF4-FFF2-40B4-BE49-F238E27FC236}">
              <a16:creationId xmlns:a16="http://schemas.microsoft.com/office/drawing/2014/main" id="{00000000-0008-0000-0300-0000A4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57" name="Text 239">
          <a:extLs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24</xdr:row>
      <xdr:rowOff>45720</xdr:rowOff>
    </xdr:from>
    <xdr:to>
      <xdr:col>6</xdr:col>
      <xdr:colOff>129540</xdr:colOff>
      <xdr:row>25</xdr:row>
      <xdr:rowOff>38100</xdr:rowOff>
    </xdr:to>
    <xdr:sp macro="" textlink="">
      <xdr:nvSpPr>
        <xdr:cNvPr id="1958" name="Text 240">
          <a:extLst>
            <a:ext uri="{FF2B5EF4-FFF2-40B4-BE49-F238E27FC236}">
              <a16:creationId xmlns:a16="http://schemas.microsoft.com/office/drawing/2014/main" id="{00000000-0008-0000-0300-0000A6070000}"/>
            </a:ext>
          </a:extLst>
        </xdr:cNvPr>
        <xdr:cNvSpPr txBox="1">
          <a:spLocks noChangeArrowheads="1"/>
        </xdr:cNvSpPr>
      </xdr:nvSpPr>
      <xdr:spPr bwMode="auto">
        <a:xfrm>
          <a:off x="4556760" y="49758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59" name="Text 241">
          <a:extLst>
            <a:ext uri="{FF2B5EF4-FFF2-40B4-BE49-F238E27FC236}">
              <a16:creationId xmlns:a16="http://schemas.microsoft.com/office/drawing/2014/main" id="{00000000-0008-0000-0300-0000A7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60" name="Text 242">
          <a:extLst>
            <a:ext uri="{FF2B5EF4-FFF2-40B4-BE49-F238E27FC236}">
              <a16:creationId xmlns:a16="http://schemas.microsoft.com/office/drawing/2014/main" id="{00000000-0008-0000-0300-0000A8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61" name="Text 243">
          <a:extLst>
            <a:ext uri="{FF2B5EF4-FFF2-40B4-BE49-F238E27FC236}">
              <a16:creationId xmlns:a16="http://schemas.microsoft.com/office/drawing/2014/main" id="{00000000-0008-0000-0300-0000A9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25</xdr:row>
      <xdr:rowOff>45720</xdr:rowOff>
    </xdr:from>
    <xdr:to>
      <xdr:col>6</xdr:col>
      <xdr:colOff>129540</xdr:colOff>
      <xdr:row>26</xdr:row>
      <xdr:rowOff>38100</xdr:rowOff>
    </xdr:to>
    <xdr:sp macro="" textlink="">
      <xdr:nvSpPr>
        <xdr:cNvPr id="1962" name="Text 244">
          <a:extLst>
            <a:ext uri="{FF2B5EF4-FFF2-40B4-BE49-F238E27FC236}">
              <a16:creationId xmlns:a16="http://schemas.microsoft.com/office/drawing/2014/main" id="{00000000-0008-0000-0300-0000AA070000}"/>
            </a:ext>
          </a:extLst>
        </xdr:cNvPr>
        <xdr:cNvSpPr txBox="1">
          <a:spLocks noChangeArrowheads="1"/>
        </xdr:cNvSpPr>
      </xdr:nvSpPr>
      <xdr:spPr bwMode="auto">
        <a:xfrm>
          <a:off x="4556760" y="51816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63" name="Text 245">
          <a:extLst>
            <a:ext uri="{FF2B5EF4-FFF2-40B4-BE49-F238E27FC236}">
              <a16:creationId xmlns:a16="http://schemas.microsoft.com/office/drawing/2014/main" id="{00000000-0008-0000-0300-0000AB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64" name="Text 246">
          <a:extLst>
            <a:ext uri="{FF2B5EF4-FFF2-40B4-BE49-F238E27FC236}">
              <a16:creationId xmlns:a16="http://schemas.microsoft.com/office/drawing/2014/main" id="{00000000-0008-0000-0300-0000AC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65" name="Text 247">
          <a:extLst>
            <a:ext uri="{FF2B5EF4-FFF2-40B4-BE49-F238E27FC236}">
              <a16:creationId xmlns:a16="http://schemas.microsoft.com/office/drawing/2014/main" id="{00000000-0008-0000-0300-0000AD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26</xdr:row>
      <xdr:rowOff>45720</xdr:rowOff>
    </xdr:from>
    <xdr:to>
      <xdr:col>6</xdr:col>
      <xdr:colOff>129540</xdr:colOff>
      <xdr:row>27</xdr:row>
      <xdr:rowOff>38100</xdr:rowOff>
    </xdr:to>
    <xdr:sp macro="" textlink="">
      <xdr:nvSpPr>
        <xdr:cNvPr id="1966" name="Text 248">
          <a:extLst>
            <a:ext uri="{FF2B5EF4-FFF2-40B4-BE49-F238E27FC236}">
              <a16:creationId xmlns:a16="http://schemas.microsoft.com/office/drawing/2014/main" id="{00000000-0008-0000-0300-0000AE070000}"/>
            </a:ext>
          </a:extLst>
        </xdr:cNvPr>
        <xdr:cNvSpPr txBox="1">
          <a:spLocks noChangeArrowheads="1"/>
        </xdr:cNvSpPr>
      </xdr:nvSpPr>
      <xdr:spPr bwMode="auto">
        <a:xfrm>
          <a:off x="4556760" y="53873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67" name="Text 249">
          <a:extLst>
            <a:ext uri="{FF2B5EF4-FFF2-40B4-BE49-F238E27FC236}">
              <a16:creationId xmlns:a16="http://schemas.microsoft.com/office/drawing/2014/main" id="{00000000-0008-0000-0300-0000AF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68" name="Text 250">
          <a:extLst>
            <a:ext uri="{FF2B5EF4-FFF2-40B4-BE49-F238E27FC236}">
              <a16:creationId xmlns:a16="http://schemas.microsoft.com/office/drawing/2014/main" id="{00000000-0008-0000-0300-0000B0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69" name="Text 251">
          <a:extLst>
            <a:ext uri="{FF2B5EF4-FFF2-40B4-BE49-F238E27FC236}">
              <a16:creationId xmlns:a16="http://schemas.microsoft.com/office/drawing/2014/main" id="{00000000-0008-0000-0300-0000B1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27</xdr:row>
      <xdr:rowOff>45720</xdr:rowOff>
    </xdr:from>
    <xdr:to>
      <xdr:col>6</xdr:col>
      <xdr:colOff>129540</xdr:colOff>
      <xdr:row>28</xdr:row>
      <xdr:rowOff>38100</xdr:rowOff>
    </xdr:to>
    <xdr:sp macro="" textlink="">
      <xdr:nvSpPr>
        <xdr:cNvPr id="1970" name="Text 252">
          <a:extLst>
            <a:ext uri="{FF2B5EF4-FFF2-40B4-BE49-F238E27FC236}">
              <a16:creationId xmlns:a16="http://schemas.microsoft.com/office/drawing/2014/main" id="{00000000-0008-0000-0300-0000B2070000}"/>
            </a:ext>
          </a:extLst>
        </xdr:cNvPr>
        <xdr:cNvSpPr txBox="1">
          <a:spLocks noChangeArrowheads="1"/>
        </xdr:cNvSpPr>
      </xdr:nvSpPr>
      <xdr:spPr bwMode="auto">
        <a:xfrm>
          <a:off x="4556760" y="55930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71" name="Text 253">
          <a:extLst>
            <a:ext uri="{FF2B5EF4-FFF2-40B4-BE49-F238E27FC236}">
              <a16:creationId xmlns:a16="http://schemas.microsoft.com/office/drawing/2014/main" id="{00000000-0008-0000-0300-0000B3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72" name="Text 254">
          <a:extLst>
            <a:ext uri="{FF2B5EF4-FFF2-40B4-BE49-F238E27FC236}">
              <a16:creationId xmlns:a16="http://schemas.microsoft.com/office/drawing/2014/main" id="{00000000-0008-0000-0300-0000B4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73" name="Text 255">
          <a:extLst>
            <a:ext uri="{FF2B5EF4-FFF2-40B4-BE49-F238E27FC236}">
              <a16:creationId xmlns:a16="http://schemas.microsoft.com/office/drawing/2014/main" id="{00000000-0008-0000-0300-0000B5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28</xdr:row>
      <xdr:rowOff>45720</xdr:rowOff>
    </xdr:from>
    <xdr:to>
      <xdr:col>6</xdr:col>
      <xdr:colOff>129540</xdr:colOff>
      <xdr:row>29</xdr:row>
      <xdr:rowOff>38100</xdr:rowOff>
    </xdr:to>
    <xdr:sp macro="" textlink="">
      <xdr:nvSpPr>
        <xdr:cNvPr id="1974" name="Text 256">
          <a:extLst>
            <a:ext uri="{FF2B5EF4-FFF2-40B4-BE49-F238E27FC236}">
              <a16:creationId xmlns:a16="http://schemas.microsoft.com/office/drawing/2014/main" id="{00000000-0008-0000-0300-0000B6070000}"/>
            </a:ext>
          </a:extLst>
        </xdr:cNvPr>
        <xdr:cNvSpPr txBox="1">
          <a:spLocks noChangeArrowheads="1"/>
        </xdr:cNvSpPr>
      </xdr:nvSpPr>
      <xdr:spPr bwMode="auto">
        <a:xfrm>
          <a:off x="4556760" y="579882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75" name="Text 257">
          <a:extLst>
            <a:ext uri="{FF2B5EF4-FFF2-40B4-BE49-F238E27FC236}">
              <a16:creationId xmlns:a16="http://schemas.microsoft.com/office/drawing/2014/main" id="{00000000-0008-0000-0300-0000B7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76" name="Text 258">
          <a:extLst>
            <a:ext uri="{FF2B5EF4-FFF2-40B4-BE49-F238E27FC236}">
              <a16:creationId xmlns:a16="http://schemas.microsoft.com/office/drawing/2014/main" id="{00000000-0008-0000-0300-0000B8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77" name="Text 259">
          <a:extLst>
            <a:ext uri="{FF2B5EF4-FFF2-40B4-BE49-F238E27FC236}">
              <a16:creationId xmlns:a16="http://schemas.microsoft.com/office/drawing/2014/main" id="{00000000-0008-0000-0300-0000B9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29</xdr:row>
      <xdr:rowOff>45720</xdr:rowOff>
    </xdr:from>
    <xdr:to>
      <xdr:col>6</xdr:col>
      <xdr:colOff>129540</xdr:colOff>
      <xdr:row>30</xdr:row>
      <xdr:rowOff>38100</xdr:rowOff>
    </xdr:to>
    <xdr:sp macro="" textlink="">
      <xdr:nvSpPr>
        <xdr:cNvPr id="1978" name="Text 260">
          <a:extLst>
            <a:ext uri="{FF2B5EF4-FFF2-40B4-BE49-F238E27FC236}">
              <a16:creationId xmlns:a16="http://schemas.microsoft.com/office/drawing/2014/main" id="{00000000-0008-0000-0300-0000BA070000}"/>
            </a:ext>
          </a:extLst>
        </xdr:cNvPr>
        <xdr:cNvSpPr txBox="1">
          <a:spLocks noChangeArrowheads="1"/>
        </xdr:cNvSpPr>
      </xdr:nvSpPr>
      <xdr:spPr bwMode="auto">
        <a:xfrm>
          <a:off x="4556760" y="600456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79" name="Text 261">
          <a:extLst>
            <a:ext uri="{FF2B5EF4-FFF2-40B4-BE49-F238E27FC236}">
              <a16:creationId xmlns:a16="http://schemas.microsoft.com/office/drawing/2014/main" id="{00000000-0008-0000-0300-0000BB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80" name="Text 262">
          <a:extLst>
            <a:ext uri="{FF2B5EF4-FFF2-40B4-BE49-F238E27FC236}">
              <a16:creationId xmlns:a16="http://schemas.microsoft.com/office/drawing/2014/main" id="{00000000-0008-0000-0300-0000BC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81" name="Text 263">
          <a:extLst>
            <a:ext uri="{FF2B5EF4-FFF2-40B4-BE49-F238E27FC236}">
              <a16:creationId xmlns:a16="http://schemas.microsoft.com/office/drawing/2014/main" id="{00000000-0008-0000-0300-0000BD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1982" name="Text 264">
          <a:extLst>
            <a:ext uri="{FF2B5EF4-FFF2-40B4-BE49-F238E27FC236}">
              <a16:creationId xmlns:a16="http://schemas.microsoft.com/office/drawing/2014/main" id="{00000000-0008-0000-0300-0000BE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83" name="Text 265">
          <a:extLst>
            <a:ext uri="{FF2B5EF4-FFF2-40B4-BE49-F238E27FC236}">
              <a16:creationId xmlns:a16="http://schemas.microsoft.com/office/drawing/2014/main" id="{00000000-0008-0000-0300-0000BF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84" name="Text 266">
          <a:extLst>
            <a:ext uri="{FF2B5EF4-FFF2-40B4-BE49-F238E27FC236}">
              <a16:creationId xmlns:a16="http://schemas.microsoft.com/office/drawing/2014/main" id="{00000000-0008-0000-0300-0000C0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85" name="Text 267">
          <a:extLst>
            <a:ext uri="{FF2B5EF4-FFF2-40B4-BE49-F238E27FC236}">
              <a16:creationId xmlns:a16="http://schemas.microsoft.com/office/drawing/2014/main" id="{00000000-0008-0000-0300-0000C1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1986" name="Text 268">
          <a:extLst>
            <a:ext uri="{FF2B5EF4-FFF2-40B4-BE49-F238E27FC236}">
              <a16:creationId xmlns:a16="http://schemas.microsoft.com/office/drawing/2014/main" id="{00000000-0008-0000-0300-0000C2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87" name="Text 269">
          <a:extLst>
            <a:ext uri="{FF2B5EF4-FFF2-40B4-BE49-F238E27FC236}">
              <a16:creationId xmlns:a16="http://schemas.microsoft.com/office/drawing/2014/main" id="{00000000-0008-0000-0300-0000C3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88" name="Text 270">
          <a:extLst>
            <a:ext uri="{FF2B5EF4-FFF2-40B4-BE49-F238E27FC236}">
              <a16:creationId xmlns:a16="http://schemas.microsoft.com/office/drawing/2014/main" id="{00000000-0008-0000-0300-0000C4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89" name="Text 271">
          <a:extLst>
            <a:ext uri="{FF2B5EF4-FFF2-40B4-BE49-F238E27FC236}">
              <a16:creationId xmlns:a16="http://schemas.microsoft.com/office/drawing/2014/main" id="{00000000-0008-0000-0300-0000C5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32</xdr:row>
      <xdr:rowOff>45720</xdr:rowOff>
    </xdr:from>
    <xdr:to>
      <xdr:col>6</xdr:col>
      <xdr:colOff>129540</xdr:colOff>
      <xdr:row>33</xdr:row>
      <xdr:rowOff>38100</xdr:rowOff>
    </xdr:to>
    <xdr:sp macro="" textlink="">
      <xdr:nvSpPr>
        <xdr:cNvPr id="1990" name="Text 272">
          <a:extLst>
            <a:ext uri="{FF2B5EF4-FFF2-40B4-BE49-F238E27FC236}">
              <a16:creationId xmlns:a16="http://schemas.microsoft.com/office/drawing/2014/main" id="{00000000-0008-0000-0300-0000C6070000}"/>
            </a:ext>
          </a:extLst>
        </xdr:cNvPr>
        <xdr:cNvSpPr txBox="1">
          <a:spLocks noChangeArrowheads="1"/>
        </xdr:cNvSpPr>
      </xdr:nvSpPr>
      <xdr:spPr bwMode="auto">
        <a:xfrm>
          <a:off x="4556760" y="66217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1991" name="Text 307">
          <a:extLst>
            <a:ext uri="{FF2B5EF4-FFF2-40B4-BE49-F238E27FC236}">
              <a16:creationId xmlns:a16="http://schemas.microsoft.com/office/drawing/2014/main" id="{00000000-0008-0000-0300-0000C7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1992" name="Text 308">
          <a:extLst>
            <a:ext uri="{FF2B5EF4-FFF2-40B4-BE49-F238E27FC236}">
              <a16:creationId xmlns:a16="http://schemas.microsoft.com/office/drawing/2014/main" id="{00000000-0008-0000-0300-0000C8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3" name="Text 309">
          <a:extLst>
            <a:ext uri="{FF2B5EF4-FFF2-40B4-BE49-F238E27FC236}">
              <a16:creationId xmlns:a16="http://schemas.microsoft.com/office/drawing/2014/main" id="{00000000-0008-0000-0300-0000C9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4" name="Text 310">
          <a:extLst>
            <a:ext uri="{FF2B5EF4-FFF2-40B4-BE49-F238E27FC236}">
              <a16:creationId xmlns:a16="http://schemas.microsoft.com/office/drawing/2014/main" id="{00000000-0008-0000-0300-0000CA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5" name="Text 311">
          <a:extLst>
            <a:ext uri="{FF2B5EF4-FFF2-40B4-BE49-F238E27FC236}">
              <a16:creationId xmlns:a16="http://schemas.microsoft.com/office/drawing/2014/main" id="{00000000-0008-0000-0300-0000CB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6" name="Text 312">
          <a:extLst>
            <a:ext uri="{FF2B5EF4-FFF2-40B4-BE49-F238E27FC236}">
              <a16:creationId xmlns:a16="http://schemas.microsoft.com/office/drawing/2014/main" id="{00000000-0008-0000-0300-0000CC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7" name="Text 313">
          <a:extLst>
            <a:ext uri="{FF2B5EF4-FFF2-40B4-BE49-F238E27FC236}">
              <a16:creationId xmlns:a16="http://schemas.microsoft.com/office/drawing/2014/main" id="{00000000-0008-0000-0300-0000CD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1998" name="Text 314">
          <a:extLst>
            <a:ext uri="{FF2B5EF4-FFF2-40B4-BE49-F238E27FC236}">
              <a16:creationId xmlns:a16="http://schemas.microsoft.com/office/drawing/2014/main" id="{00000000-0008-0000-0300-0000CE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1999" name="Text 315">
          <a:extLst>
            <a:ext uri="{FF2B5EF4-FFF2-40B4-BE49-F238E27FC236}">
              <a16:creationId xmlns:a16="http://schemas.microsoft.com/office/drawing/2014/main" id="{00000000-0008-0000-0300-0000CF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00" name="Text 316">
          <a:extLst>
            <a:ext uri="{FF2B5EF4-FFF2-40B4-BE49-F238E27FC236}">
              <a16:creationId xmlns:a16="http://schemas.microsoft.com/office/drawing/2014/main" id="{00000000-0008-0000-0300-0000D0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01" name="Text 317">
          <a:extLst>
            <a:ext uri="{FF2B5EF4-FFF2-40B4-BE49-F238E27FC236}">
              <a16:creationId xmlns:a16="http://schemas.microsoft.com/office/drawing/2014/main" id="{00000000-0008-0000-0300-0000D1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02" name="Text 318">
          <a:extLst>
            <a:ext uri="{FF2B5EF4-FFF2-40B4-BE49-F238E27FC236}">
              <a16:creationId xmlns:a16="http://schemas.microsoft.com/office/drawing/2014/main" id="{00000000-0008-0000-0300-0000D2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03" name="Text 349">
          <a:extLst>
            <a:ext uri="{FF2B5EF4-FFF2-40B4-BE49-F238E27FC236}">
              <a16:creationId xmlns:a16="http://schemas.microsoft.com/office/drawing/2014/main" id="{00000000-0008-0000-0300-0000D3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04" name="Text 350">
          <a:extLst>
            <a:ext uri="{FF2B5EF4-FFF2-40B4-BE49-F238E27FC236}">
              <a16:creationId xmlns:a16="http://schemas.microsoft.com/office/drawing/2014/main" id="{00000000-0008-0000-0300-0000D4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05" name="Text 351">
          <a:extLst>
            <a:ext uri="{FF2B5EF4-FFF2-40B4-BE49-F238E27FC236}">
              <a16:creationId xmlns:a16="http://schemas.microsoft.com/office/drawing/2014/main" id="{00000000-0008-0000-0300-0000D5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06" name="Text 352">
          <a:extLst>
            <a:ext uri="{FF2B5EF4-FFF2-40B4-BE49-F238E27FC236}">
              <a16:creationId xmlns:a16="http://schemas.microsoft.com/office/drawing/2014/main" id="{00000000-0008-0000-0300-0000D6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07" name="Text 353">
          <a:extLst>
            <a:ext uri="{FF2B5EF4-FFF2-40B4-BE49-F238E27FC236}">
              <a16:creationId xmlns:a16="http://schemas.microsoft.com/office/drawing/2014/main" id="{00000000-0008-0000-0300-0000D7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08" name="Text 354">
          <a:extLst>
            <a:ext uri="{FF2B5EF4-FFF2-40B4-BE49-F238E27FC236}">
              <a16:creationId xmlns:a16="http://schemas.microsoft.com/office/drawing/2014/main" id="{00000000-0008-0000-0300-0000D8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09" name="Text 355">
          <a:extLst>
            <a:ext uri="{FF2B5EF4-FFF2-40B4-BE49-F238E27FC236}">
              <a16:creationId xmlns:a16="http://schemas.microsoft.com/office/drawing/2014/main" id="{00000000-0008-0000-0300-0000D9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10" name="Text 356">
          <a:extLst>
            <a:ext uri="{FF2B5EF4-FFF2-40B4-BE49-F238E27FC236}">
              <a16:creationId xmlns:a16="http://schemas.microsoft.com/office/drawing/2014/main" id="{00000000-0008-0000-0300-0000DA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11" name="Text 357">
          <a:extLst>
            <a:ext uri="{FF2B5EF4-FFF2-40B4-BE49-F238E27FC236}">
              <a16:creationId xmlns:a16="http://schemas.microsoft.com/office/drawing/2014/main" id="{00000000-0008-0000-0300-0000DB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30</xdr:row>
      <xdr:rowOff>45720</xdr:rowOff>
    </xdr:from>
    <xdr:to>
      <xdr:col>6</xdr:col>
      <xdr:colOff>129540</xdr:colOff>
      <xdr:row>31</xdr:row>
      <xdr:rowOff>38100</xdr:rowOff>
    </xdr:to>
    <xdr:sp macro="" textlink="">
      <xdr:nvSpPr>
        <xdr:cNvPr id="2012" name="Text 358">
          <a:extLst>
            <a:ext uri="{FF2B5EF4-FFF2-40B4-BE49-F238E27FC236}">
              <a16:creationId xmlns:a16="http://schemas.microsoft.com/office/drawing/2014/main" id="{00000000-0008-0000-0300-0000DC070000}"/>
            </a:ext>
          </a:extLst>
        </xdr:cNvPr>
        <xdr:cNvSpPr txBox="1">
          <a:spLocks noChangeArrowheads="1"/>
        </xdr:cNvSpPr>
      </xdr:nvSpPr>
      <xdr:spPr bwMode="auto">
        <a:xfrm>
          <a:off x="4556760" y="621030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13" name="Text 359">
          <a:extLst>
            <a:ext uri="{FF2B5EF4-FFF2-40B4-BE49-F238E27FC236}">
              <a16:creationId xmlns:a16="http://schemas.microsoft.com/office/drawing/2014/main" id="{00000000-0008-0000-0300-0000DD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14" name="Text 360">
          <a:extLst>
            <a:ext uri="{FF2B5EF4-FFF2-40B4-BE49-F238E27FC236}">
              <a16:creationId xmlns:a16="http://schemas.microsoft.com/office/drawing/2014/main" id="{00000000-0008-0000-0300-0000DE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15" name="Text 361">
          <a:extLst>
            <a:ext uri="{FF2B5EF4-FFF2-40B4-BE49-F238E27FC236}">
              <a16:creationId xmlns:a16="http://schemas.microsoft.com/office/drawing/2014/main" id="{00000000-0008-0000-0300-0000DF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31</xdr:row>
      <xdr:rowOff>45720</xdr:rowOff>
    </xdr:from>
    <xdr:to>
      <xdr:col>6</xdr:col>
      <xdr:colOff>129540</xdr:colOff>
      <xdr:row>32</xdr:row>
      <xdr:rowOff>38100</xdr:rowOff>
    </xdr:to>
    <xdr:sp macro="" textlink="">
      <xdr:nvSpPr>
        <xdr:cNvPr id="2016" name="Text 362">
          <a:extLst>
            <a:ext uri="{FF2B5EF4-FFF2-40B4-BE49-F238E27FC236}">
              <a16:creationId xmlns:a16="http://schemas.microsoft.com/office/drawing/2014/main" id="{00000000-0008-0000-0300-0000E0070000}"/>
            </a:ext>
          </a:extLst>
        </xdr:cNvPr>
        <xdr:cNvSpPr txBox="1">
          <a:spLocks noChangeArrowheads="1"/>
        </xdr:cNvSpPr>
      </xdr:nvSpPr>
      <xdr:spPr bwMode="auto">
        <a:xfrm>
          <a:off x="4556760" y="64160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60960</xdr:colOff>
      <xdr:row>23</xdr:row>
      <xdr:rowOff>53340</xdr:rowOff>
    </xdr:from>
    <xdr:to>
      <xdr:col>6</xdr:col>
      <xdr:colOff>144780</xdr:colOff>
      <xdr:row>24</xdr:row>
      <xdr:rowOff>53340</xdr:rowOff>
    </xdr:to>
    <xdr:sp macro="" textlink="">
      <xdr:nvSpPr>
        <xdr:cNvPr id="2017" name="Text 363">
          <a:extLst>
            <a:ext uri="{FF2B5EF4-FFF2-40B4-BE49-F238E27FC236}">
              <a16:creationId xmlns:a16="http://schemas.microsoft.com/office/drawing/2014/main" id="{00000000-0008-0000-0300-0000E1070000}"/>
            </a:ext>
          </a:extLst>
        </xdr:cNvPr>
        <xdr:cNvSpPr txBox="1">
          <a:spLocks noChangeArrowheads="1"/>
        </xdr:cNvSpPr>
      </xdr:nvSpPr>
      <xdr:spPr bwMode="auto">
        <a:xfrm>
          <a:off x="4572000" y="477774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60960</xdr:colOff>
      <xdr:row>22</xdr:row>
      <xdr:rowOff>53340</xdr:rowOff>
    </xdr:from>
    <xdr:to>
      <xdr:col>6</xdr:col>
      <xdr:colOff>144780</xdr:colOff>
      <xdr:row>23</xdr:row>
      <xdr:rowOff>53340</xdr:rowOff>
    </xdr:to>
    <xdr:sp macro="" textlink="">
      <xdr:nvSpPr>
        <xdr:cNvPr id="2018" name="Text 364">
          <a:extLst>
            <a:ext uri="{FF2B5EF4-FFF2-40B4-BE49-F238E27FC236}">
              <a16:creationId xmlns:a16="http://schemas.microsoft.com/office/drawing/2014/main" id="{00000000-0008-0000-0300-0000E2070000}"/>
            </a:ext>
          </a:extLst>
        </xdr:cNvPr>
        <xdr:cNvSpPr txBox="1">
          <a:spLocks noChangeArrowheads="1"/>
        </xdr:cNvSpPr>
      </xdr:nvSpPr>
      <xdr:spPr bwMode="auto">
        <a:xfrm>
          <a:off x="4572000" y="45720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19" name="Text 365">
          <a:extLst>
            <a:ext uri="{FF2B5EF4-FFF2-40B4-BE49-F238E27FC236}">
              <a16:creationId xmlns:a16="http://schemas.microsoft.com/office/drawing/2014/main" id="{00000000-0008-0000-0300-0000E3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0" name="Text 366">
          <a:extLst>
            <a:ext uri="{FF2B5EF4-FFF2-40B4-BE49-F238E27FC236}">
              <a16:creationId xmlns:a16="http://schemas.microsoft.com/office/drawing/2014/main" id="{00000000-0008-0000-0300-0000E4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21" name="Text 367">
          <a:extLst>
            <a:ext uri="{FF2B5EF4-FFF2-40B4-BE49-F238E27FC236}">
              <a16:creationId xmlns:a16="http://schemas.microsoft.com/office/drawing/2014/main" id="{00000000-0008-0000-0300-0000E5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22" name="Text 368">
          <a:extLst>
            <a:ext uri="{FF2B5EF4-FFF2-40B4-BE49-F238E27FC236}">
              <a16:creationId xmlns:a16="http://schemas.microsoft.com/office/drawing/2014/main" id="{00000000-0008-0000-0300-0000E6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3" name="Text 369">
          <a:extLst>
            <a:ext uri="{FF2B5EF4-FFF2-40B4-BE49-F238E27FC236}">
              <a16:creationId xmlns:a16="http://schemas.microsoft.com/office/drawing/2014/main" id="{00000000-0008-0000-0300-0000E7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4" name="Text 370">
          <a:extLst>
            <a:ext uri="{FF2B5EF4-FFF2-40B4-BE49-F238E27FC236}">
              <a16:creationId xmlns:a16="http://schemas.microsoft.com/office/drawing/2014/main" id="{00000000-0008-0000-0300-0000E8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25" name="Text 371">
          <a:extLst>
            <a:ext uri="{FF2B5EF4-FFF2-40B4-BE49-F238E27FC236}">
              <a16:creationId xmlns:a16="http://schemas.microsoft.com/office/drawing/2014/main" id="{00000000-0008-0000-0300-0000E9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26" name="Text 372">
          <a:extLst>
            <a:ext uri="{FF2B5EF4-FFF2-40B4-BE49-F238E27FC236}">
              <a16:creationId xmlns:a16="http://schemas.microsoft.com/office/drawing/2014/main" id="{00000000-0008-0000-0300-0000EA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7" name="Text 373">
          <a:extLst>
            <a:ext uri="{FF2B5EF4-FFF2-40B4-BE49-F238E27FC236}">
              <a16:creationId xmlns:a16="http://schemas.microsoft.com/office/drawing/2014/main" id="{00000000-0008-0000-0300-0000EB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8" name="Text 374">
          <a:extLst>
            <a:ext uri="{FF2B5EF4-FFF2-40B4-BE49-F238E27FC236}">
              <a16:creationId xmlns:a16="http://schemas.microsoft.com/office/drawing/2014/main" id="{00000000-0008-0000-0300-0000EC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29" name="Text 375">
          <a:extLst>
            <a:ext uri="{FF2B5EF4-FFF2-40B4-BE49-F238E27FC236}">
              <a16:creationId xmlns:a16="http://schemas.microsoft.com/office/drawing/2014/main" id="{00000000-0008-0000-0300-0000ED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30" name="Text 376">
          <a:extLst>
            <a:ext uri="{FF2B5EF4-FFF2-40B4-BE49-F238E27FC236}">
              <a16:creationId xmlns:a16="http://schemas.microsoft.com/office/drawing/2014/main" id="{00000000-0008-0000-0300-0000EE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31" name="Text 377">
          <a:extLst>
            <a:ext uri="{FF2B5EF4-FFF2-40B4-BE49-F238E27FC236}">
              <a16:creationId xmlns:a16="http://schemas.microsoft.com/office/drawing/2014/main" id="{00000000-0008-0000-0300-0000EF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17</xdr:row>
      <xdr:rowOff>45720</xdr:rowOff>
    </xdr:from>
    <xdr:to>
      <xdr:col>6</xdr:col>
      <xdr:colOff>129540</xdr:colOff>
      <xdr:row>18</xdr:row>
      <xdr:rowOff>38100</xdr:rowOff>
    </xdr:to>
    <xdr:sp macro="" textlink="">
      <xdr:nvSpPr>
        <xdr:cNvPr id="2032" name="Text 378">
          <a:extLst>
            <a:ext uri="{FF2B5EF4-FFF2-40B4-BE49-F238E27FC236}">
              <a16:creationId xmlns:a16="http://schemas.microsoft.com/office/drawing/2014/main" id="{00000000-0008-0000-0300-0000F0070000}"/>
            </a:ext>
          </a:extLst>
        </xdr:cNvPr>
        <xdr:cNvSpPr txBox="1">
          <a:spLocks noChangeArrowheads="1"/>
        </xdr:cNvSpPr>
      </xdr:nvSpPr>
      <xdr:spPr bwMode="auto">
        <a:xfrm>
          <a:off x="4556760" y="353568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33" name="Text 379">
          <a:extLst>
            <a:ext uri="{FF2B5EF4-FFF2-40B4-BE49-F238E27FC236}">
              <a16:creationId xmlns:a16="http://schemas.microsoft.com/office/drawing/2014/main" id="{00000000-0008-0000-0300-0000F1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34" name="Text 380">
          <a:extLst>
            <a:ext uri="{FF2B5EF4-FFF2-40B4-BE49-F238E27FC236}">
              <a16:creationId xmlns:a16="http://schemas.microsoft.com/office/drawing/2014/main" id="{00000000-0008-0000-0300-0000F2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2035" name="Text 381">
          <a:extLst>
            <a:ext uri="{FF2B5EF4-FFF2-40B4-BE49-F238E27FC236}">
              <a16:creationId xmlns:a16="http://schemas.microsoft.com/office/drawing/2014/main" id="{00000000-0008-0000-0300-0000F3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2036" name="Text 382">
          <a:extLst>
            <a:ext uri="{FF2B5EF4-FFF2-40B4-BE49-F238E27FC236}">
              <a16:creationId xmlns:a16="http://schemas.microsoft.com/office/drawing/2014/main" id="{00000000-0008-0000-0300-0000F4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37" name="Text 383">
          <a:extLst>
            <a:ext uri="{FF2B5EF4-FFF2-40B4-BE49-F238E27FC236}">
              <a16:creationId xmlns:a16="http://schemas.microsoft.com/office/drawing/2014/main" id="{00000000-0008-0000-0300-0000F5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38" name="Text 384">
          <a:extLst>
            <a:ext uri="{FF2B5EF4-FFF2-40B4-BE49-F238E27FC236}">
              <a16:creationId xmlns:a16="http://schemas.microsoft.com/office/drawing/2014/main" id="{00000000-0008-0000-0300-0000F6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2039" name="Text 385">
          <a:extLst>
            <a:ext uri="{FF2B5EF4-FFF2-40B4-BE49-F238E27FC236}">
              <a16:creationId xmlns:a16="http://schemas.microsoft.com/office/drawing/2014/main" id="{00000000-0008-0000-0300-0000F7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15</xdr:row>
      <xdr:rowOff>45720</xdr:rowOff>
    </xdr:from>
    <xdr:to>
      <xdr:col>6</xdr:col>
      <xdr:colOff>129540</xdr:colOff>
      <xdr:row>16</xdr:row>
      <xdr:rowOff>53340</xdr:rowOff>
    </xdr:to>
    <xdr:sp macro="" textlink="">
      <xdr:nvSpPr>
        <xdr:cNvPr id="2040" name="Text 386">
          <a:extLst>
            <a:ext uri="{FF2B5EF4-FFF2-40B4-BE49-F238E27FC236}">
              <a16:creationId xmlns:a16="http://schemas.microsoft.com/office/drawing/2014/main" id="{00000000-0008-0000-0300-0000F8070000}"/>
            </a:ext>
          </a:extLst>
        </xdr:cNvPr>
        <xdr:cNvSpPr txBox="1">
          <a:spLocks noChangeArrowheads="1"/>
        </xdr:cNvSpPr>
      </xdr:nvSpPr>
      <xdr:spPr bwMode="auto">
        <a:xfrm>
          <a:off x="4556760" y="3154680"/>
          <a:ext cx="83820" cy="18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1" name="Text 387">
          <a:extLst>
            <a:ext uri="{FF2B5EF4-FFF2-40B4-BE49-F238E27FC236}">
              <a16:creationId xmlns:a16="http://schemas.microsoft.com/office/drawing/2014/main" id="{00000000-0008-0000-0300-0000F9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2" name="Text 388">
          <a:extLst>
            <a:ext uri="{FF2B5EF4-FFF2-40B4-BE49-F238E27FC236}">
              <a16:creationId xmlns:a16="http://schemas.microsoft.com/office/drawing/2014/main" id="{00000000-0008-0000-0300-0000FA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3" name="Text 389">
          <a:extLst>
            <a:ext uri="{FF2B5EF4-FFF2-40B4-BE49-F238E27FC236}">
              <a16:creationId xmlns:a16="http://schemas.microsoft.com/office/drawing/2014/main" id="{00000000-0008-0000-0300-0000FB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4" name="Text 390">
          <a:extLst>
            <a:ext uri="{FF2B5EF4-FFF2-40B4-BE49-F238E27FC236}">
              <a16:creationId xmlns:a16="http://schemas.microsoft.com/office/drawing/2014/main" id="{00000000-0008-0000-0300-0000FC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5" name="Text 391">
          <a:extLst>
            <a:ext uri="{FF2B5EF4-FFF2-40B4-BE49-F238E27FC236}">
              <a16:creationId xmlns:a16="http://schemas.microsoft.com/office/drawing/2014/main" id="{00000000-0008-0000-0300-0000FD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</xdr:colOff>
      <xdr:row>16</xdr:row>
      <xdr:rowOff>45720</xdr:rowOff>
    </xdr:from>
    <xdr:to>
      <xdr:col>6</xdr:col>
      <xdr:colOff>129540</xdr:colOff>
      <xdr:row>17</xdr:row>
      <xdr:rowOff>38100</xdr:rowOff>
    </xdr:to>
    <xdr:sp macro="" textlink="">
      <xdr:nvSpPr>
        <xdr:cNvPr id="2046" name="Text 392">
          <a:extLst>
            <a:ext uri="{FF2B5EF4-FFF2-40B4-BE49-F238E27FC236}">
              <a16:creationId xmlns:a16="http://schemas.microsoft.com/office/drawing/2014/main" id="{00000000-0008-0000-0300-0000FE070000}"/>
            </a:ext>
          </a:extLst>
        </xdr:cNvPr>
        <xdr:cNvSpPr txBox="1">
          <a:spLocks noChangeArrowheads="1"/>
        </xdr:cNvSpPr>
      </xdr:nvSpPr>
      <xdr:spPr bwMode="auto">
        <a:xfrm>
          <a:off x="4556760" y="3329940"/>
          <a:ext cx="8382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47" name="Text 29">
          <a:extLst>
            <a:ext uri="{FF2B5EF4-FFF2-40B4-BE49-F238E27FC236}">
              <a16:creationId xmlns:a16="http://schemas.microsoft.com/office/drawing/2014/main" id="{00000000-0008-0000-0300-0000FF07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48" name="Text 60">
          <a:extLst>
            <a:ext uri="{FF2B5EF4-FFF2-40B4-BE49-F238E27FC236}">
              <a16:creationId xmlns:a16="http://schemas.microsoft.com/office/drawing/2014/main" id="{00000000-0008-0000-0300-000000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49" name="Text 64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50" name="Text 91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51" name="Text 122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52" name="Text 126">
          <a:extLs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053" name="Text 127">
          <a:extLs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054" name="Text 128">
          <a:extLs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55" name="Text 154">
          <a:extLs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56" name="Text 156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057" name="Text 163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058" name="Text 164">
          <a:extLs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059" name="Text 165">
          <a:extLs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060" name="Text 166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61" name="Text 167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62" name="Text 168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63" name="Text 169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64" name="Text 170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65" name="Text 171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66" name="Text 172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67" name="Text 173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68" name="Text 174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69" name="Text 175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70" name="Text 176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071" name="Text 177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072" name="Text 178">
          <a:extLs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073" name="Text 179">
          <a:extLs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074" name="Text 180">
          <a:extLs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075" name="Text 21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076" name="Text 21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077" name="Text 213">
          <a:extLst>
            <a:ext uri="{FF2B5EF4-FFF2-40B4-BE49-F238E27FC236}">
              <a16:creationId xmlns:a16="http://schemas.microsoft.com/office/drawing/2014/main" id="{00000000-0008-0000-0300-00001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078" name="Text 214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079" name="Text 215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080" name="Text 216">
          <a:extLs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81" name="Text 217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82" name="Text 218">
          <a:extLs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83" name="Text 219">
          <a:extLs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084" name="Text 220">
          <a:extLs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85" name="Text 221">
          <a:extLs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86" name="Text 222">
          <a:extLs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87" name="Text 223">
          <a:extLs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088" name="Text 224">
          <a:extLs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89" name="Text 225">
          <a:extLs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90" name="Text 226">
          <a:extLs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91" name="Text 227">
          <a:extLs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092" name="Text 228">
          <a:extLs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93" name="Text 229">
          <a:extLs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94" name="Text 230">
          <a:extLs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95" name="Text 231">
          <a:extLs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096" name="Text 232">
          <a:extLs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97" name="Text 233">
          <a:extLs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98" name="Text 234">
          <a:extLs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099" name="Text 235">
          <a:extLst>
            <a:ext uri="{FF2B5EF4-FFF2-40B4-BE49-F238E27FC236}">
              <a16:creationId xmlns:a16="http://schemas.microsoft.com/office/drawing/2014/main" id="{00000000-0008-0000-0300-000033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100" name="Text 236">
          <a:extLst>
            <a:ext uri="{FF2B5EF4-FFF2-40B4-BE49-F238E27FC236}">
              <a16:creationId xmlns:a16="http://schemas.microsoft.com/office/drawing/2014/main" id="{00000000-0008-0000-0300-000034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01" name="Text 237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02" name="Text 238">
          <a:extLst>
            <a:ext uri="{FF2B5EF4-FFF2-40B4-BE49-F238E27FC236}">
              <a16:creationId xmlns:a16="http://schemas.microsoft.com/office/drawing/2014/main" id="{00000000-0008-0000-0300-000036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03" name="Text 239">
          <a:extLst>
            <a:ext uri="{FF2B5EF4-FFF2-40B4-BE49-F238E27FC236}">
              <a16:creationId xmlns:a16="http://schemas.microsoft.com/office/drawing/2014/main" id="{00000000-0008-0000-0300-000037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04" name="Text 240">
          <a:extLst>
            <a:ext uri="{FF2B5EF4-FFF2-40B4-BE49-F238E27FC236}">
              <a16:creationId xmlns:a16="http://schemas.microsoft.com/office/drawing/2014/main" id="{00000000-0008-0000-0300-000038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105" name="Text 241">
          <a:extLst>
            <a:ext uri="{FF2B5EF4-FFF2-40B4-BE49-F238E27FC236}">
              <a16:creationId xmlns:a16="http://schemas.microsoft.com/office/drawing/2014/main" id="{00000000-0008-0000-0300-000039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106" name="Text 242">
          <a:extLst>
            <a:ext uri="{FF2B5EF4-FFF2-40B4-BE49-F238E27FC236}">
              <a16:creationId xmlns:a16="http://schemas.microsoft.com/office/drawing/2014/main" id="{00000000-0008-0000-0300-00003A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107" name="Text 243">
          <a:extLs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108" name="Text 244">
          <a:extLst>
            <a:ext uri="{FF2B5EF4-FFF2-40B4-BE49-F238E27FC236}">
              <a16:creationId xmlns:a16="http://schemas.microsoft.com/office/drawing/2014/main" id="{00000000-0008-0000-0300-00003C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09" name="Text 307">
          <a:extLst>
            <a:ext uri="{FF2B5EF4-FFF2-40B4-BE49-F238E27FC236}">
              <a16:creationId xmlns:a16="http://schemas.microsoft.com/office/drawing/2014/main" id="{00000000-0008-0000-0300-00003D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10" name="Text 308">
          <a:extLst>
            <a:ext uri="{FF2B5EF4-FFF2-40B4-BE49-F238E27FC236}">
              <a16:creationId xmlns:a16="http://schemas.microsoft.com/office/drawing/2014/main" id="{00000000-0008-0000-0300-00003E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1" name="Text 309">
          <a:extLst>
            <a:ext uri="{FF2B5EF4-FFF2-40B4-BE49-F238E27FC236}">
              <a16:creationId xmlns:a16="http://schemas.microsoft.com/office/drawing/2014/main" id="{00000000-0008-0000-0300-00003F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2" name="Text 310">
          <a:extLst>
            <a:ext uri="{FF2B5EF4-FFF2-40B4-BE49-F238E27FC236}">
              <a16:creationId xmlns:a16="http://schemas.microsoft.com/office/drawing/2014/main" id="{00000000-0008-0000-0300-000040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3" name="Text 311">
          <a:extLst>
            <a:ext uri="{FF2B5EF4-FFF2-40B4-BE49-F238E27FC236}">
              <a16:creationId xmlns:a16="http://schemas.microsoft.com/office/drawing/2014/main" id="{00000000-0008-0000-0300-00004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4" name="Text 312">
          <a:extLst>
            <a:ext uri="{FF2B5EF4-FFF2-40B4-BE49-F238E27FC236}">
              <a16:creationId xmlns:a16="http://schemas.microsoft.com/office/drawing/2014/main" id="{00000000-0008-0000-0300-00004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5" name="Text 313">
          <a:extLst>
            <a:ext uri="{FF2B5EF4-FFF2-40B4-BE49-F238E27FC236}">
              <a16:creationId xmlns:a16="http://schemas.microsoft.com/office/drawing/2014/main" id="{00000000-0008-0000-0300-00004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16" name="Text 314">
          <a:extLst>
            <a:ext uri="{FF2B5EF4-FFF2-40B4-BE49-F238E27FC236}">
              <a16:creationId xmlns:a16="http://schemas.microsoft.com/office/drawing/2014/main" id="{00000000-0008-0000-0300-00004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17" name="Text 315">
          <a:extLst>
            <a:ext uri="{FF2B5EF4-FFF2-40B4-BE49-F238E27FC236}">
              <a16:creationId xmlns:a16="http://schemas.microsoft.com/office/drawing/2014/main" id="{00000000-0008-0000-0300-000045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18" name="Text 316">
          <a:extLst>
            <a:ext uri="{FF2B5EF4-FFF2-40B4-BE49-F238E27FC236}">
              <a16:creationId xmlns:a16="http://schemas.microsoft.com/office/drawing/2014/main" id="{00000000-0008-0000-0300-000046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19" name="Text 317">
          <a:extLst>
            <a:ext uri="{FF2B5EF4-FFF2-40B4-BE49-F238E27FC236}">
              <a16:creationId xmlns:a16="http://schemas.microsoft.com/office/drawing/2014/main" id="{00000000-0008-0000-0300-000047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0" name="Text 318">
          <a:extLst>
            <a:ext uri="{FF2B5EF4-FFF2-40B4-BE49-F238E27FC236}">
              <a16:creationId xmlns:a16="http://schemas.microsoft.com/office/drawing/2014/main" id="{00000000-0008-0000-0300-000048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24</xdr:row>
      <xdr:rowOff>66675</xdr:rowOff>
    </xdr:from>
    <xdr:to>
      <xdr:col>6</xdr:col>
      <xdr:colOff>152400</xdr:colOff>
      <xdr:row>25</xdr:row>
      <xdr:rowOff>66675</xdr:rowOff>
    </xdr:to>
    <xdr:sp macro="" textlink="">
      <xdr:nvSpPr>
        <xdr:cNvPr id="2121" name="Text 363">
          <a:extLs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 txBox="1">
          <a:spLocks noChangeArrowheads="1"/>
        </xdr:cNvSpPr>
      </xdr:nvSpPr>
      <xdr:spPr bwMode="auto">
        <a:xfrm>
          <a:off x="4448175" y="49911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23</xdr:row>
      <xdr:rowOff>66675</xdr:rowOff>
    </xdr:from>
    <xdr:to>
      <xdr:col>6</xdr:col>
      <xdr:colOff>152400</xdr:colOff>
      <xdr:row>24</xdr:row>
      <xdr:rowOff>66675</xdr:rowOff>
    </xdr:to>
    <xdr:sp macro="" textlink="">
      <xdr:nvSpPr>
        <xdr:cNvPr id="2122" name="Text 364">
          <a:extLs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 txBox="1">
          <a:spLocks noChangeArrowheads="1"/>
        </xdr:cNvSpPr>
      </xdr:nvSpPr>
      <xdr:spPr bwMode="auto">
        <a:xfrm>
          <a:off x="4448175" y="4791075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3" name="Text 365">
          <a:extLs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4" name="Text 366">
          <a:extLs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25" name="Text 367">
          <a:extLs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26" name="Text 368">
          <a:extLs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7" name="Text 369">
          <a:extLst>
            <a:ext uri="{FF2B5EF4-FFF2-40B4-BE49-F238E27FC236}">
              <a16:creationId xmlns:a16="http://schemas.microsoft.com/office/drawing/2014/main" id="{00000000-0008-0000-0300-00004F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28" name="Text 370">
          <a:extLst>
            <a:ext uri="{FF2B5EF4-FFF2-40B4-BE49-F238E27FC236}">
              <a16:creationId xmlns:a16="http://schemas.microsoft.com/office/drawing/2014/main" id="{00000000-0008-0000-0300-000050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29" name="Text 371">
          <a:extLst>
            <a:ext uri="{FF2B5EF4-FFF2-40B4-BE49-F238E27FC236}">
              <a16:creationId xmlns:a16="http://schemas.microsoft.com/office/drawing/2014/main" id="{00000000-0008-0000-0300-00005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30" name="Text 372">
          <a:extLst>
            <a:ext uri="{FF2B5EF4-FFF2-40B4-BE49-F238E27FC236}">
              <a16:creationId xmlns:a16="http://schemas.microsoft.com/office/drawing/2014/main" id="{00000000-0008-0000-0300-00005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1" name="Text 373">
          <a:extLst>
            <a:ext uri="{FF2B5EF4-FFF2-40B4-BE49-F238E27FC236}">
              <a16:creationId xmlns:a16="http://schemas.microsoft.com/office/drawing/2014/main" id="{00000000-0008-0000-0300-000053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2" name="Text 374">
          <a:extLst>
            <a:ext uri="{FF2B5EF4-FFF2-40B4-BE49-F238E27FC236}">
              <a16:creationId xmlns:a16="http://schemas.microsoft.com/office/drawing/2014/main" id="{00000000-0008-0000-0300-000054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3" name="Text 375">
          <a:extLst>
            <a:ext uri="{FF2B5EF4-FFF2-40B4-BE49-F238E27FC236}">
              <a16:creationId xmlns:a16="http://schemas.microsoft.com/office/drawing/2014/main" id="{00000000-0008-0000-0300-000055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4" name="Text 376">
          <a:extLst>
            <a:ext uri="{FF2B5EF4-FFF2-40B4-BE49-F238E27FC236}">
              <a16:creationId xmlns:a16="http://schemas.microsoft.com/office/drawing/2014/main" id="{00000000-0008-0000-0300-000056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5" name="Text 377">
          <a:extLst>
            <a:ext uri="{FF2B5EF4-FFF2-40B4-BE49-F238E27FC236}">
              <a16:creationId xmlns:a16="http://schemas.microsoft.com/office/drawing/2014/main" id="{00000000-0008-0000-0300-000057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36" name="Text 378">
          <a:extLst>
            <a:ext uri="{FF2B5EF4-FFF2-40B4-BE49-F238E27FC236}">
              <a16:creationId xmlns:a16="http://schemas.microsoft.com/office/drawing/2014/main" id="{00000000-0008-0000-0300-000058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37" name="Text 379">
          <a:extLst>
            <a:ext uri="{FF2B5EF4-FFF2-40B4-BE49-F238E27FC236}">
              <a16:creationId xmlns:a16="http://schemas.microsoft.com/office/drawing/2014/main" id="{00000000-0008-0000-0300-000059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38" name="Text 380">
          <a:extLst>
            <a:ext uri="{FF2B5EF4-FFF2-40B4-BE49-F238E27FC236}">
              <a16:creationId xmlns:a16="http://schemas.microsoft.com/office/drawing/2014/main" id="{00000000-0008-0000-0300-00005A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39" name="Text 381">
          <a:extLst>
            <a:ext uri="{FF2B5EF4-FFF2-40B4-BE49-F238E27FC236}">
              <a16:creationId xmlns:a16="http://schemas.microsoft.com/office/drawing/2014/main" id="{00000000-0008-0000-0300-00005B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40" name="Text 382">
          <a:extLst>
            <a:ext uri="{FF2B5EF4-FFF2-40B4-BE49-F238E27FC236}">
              <a16:creationId xmlns:a16="http://schemas.microsoft.com/office/drawing/2014/main" id="{00000000-0008-0000-0300-00005C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1" name="Text 383">
          <a:extLst>
            <a:ext uri="{FF2B5EF4-FFF2-40B4-BE49-F238E27FC236}">
              <a16:creationId xmlns:a16="http://schemas.microsoft.com/office/drawing/2014/main" id="{00000000-0008-0000-0300-00005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2" name="Text 384">
          <a:extLst>
            <a:ext uri="{FF2B5EF4-FFF2-40B4-BE49-F238E27FC236}">
              <a16:creationId xmlns:a16="http://schemas.microsoft.com/office/drawing/2014/main" id="{00000000-0008-0000-0300-00005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43" name="Text 385">
          <a:extLst>
            <a:ext uri="{FF2B5EF4-FFF2-40B4-BE49-F238E27FC236}">
              <a16:creationId xmlns:a16="http://schemas.microsoft.com/office/drawing/2014/main" id="{00000000-0008-0000-0300-00005F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44" name="Text 386">
          <a:extLst>
            <a:ext uri="{FF2B5EF4-FFF2-40B4-BE49-F238E27FC236}">
              <a16:creationId xmlns:a16="http://schemas.microsoft.com/office/drawing/2014/main" id="{00000000-0008-0000-0300-000060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5" name="Text 387">
          <a:extLst>
            <a:ext uri="{FF2B5EF4-FFF2-40B4-BE49-F238E27FC236}">
              <a16:creationId xmlns:a16="http://schemas.microsoft.com/office/drawing/2014/main" id="{00000000-0008-0000-0300-00006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6" name="Text 388">
          <a:extLst>
            <a:ext uri="{FF2B5EF4-FFF2-40B4-BE49-F238E27FC236}">
              <a16:creationId xmlns:a16="http://schemas.microsoft.com/office/drawing/2014/main" id="{00000000-0008-0000-0300-00006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7" name="Text 389">
          <a:extLst>
            <a:ext uri="{FF2B5EF4-FFF2-40B4-BE49-F238E27FC236}">
              <a16:creationId xmlns:a16="http://schemas.microsoft.com/office/drawing/2014/main" id="{00000000-0008-0000-0300-00006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8" name="Text 390">
          <a:extLst>
            <a:ext uri="{FF2B5EF4-FFF2-40B4-BE49-F238E27FC236}">
              <a16:creationId xmlns:a16="http://schemas.microsoft.com/office/drawing/2014/main" id="{00000000-0008-0000-0300-00006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49" name="Text 391">
          <a:extLs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50" name="Text 392">
          <a:extLs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1" name="Text 393">
          <a:extLs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2" name="Text 394">
          <a:extLst>
            <a:ext uri="{FF2B5EF4-FFF2-40B4-BE49-F238E27FC236}">
              <a16:creationId xmlns:a16="http://schemas.microsoft.com/office/drawing/2014/main" id="{00000000-0008-0000-0300-000068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3" name="Text 395">
          <a:extLst>
            <a:ext uri="{FF2B5EF4-FFF2-40B4-BE49-F238E27FC236}">
              <a16:creationId xmlns:a16="http://schemas.microsoft.com/office/drawing/2014/main" id="{00000000-0008-0000-0300-000069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4" name="Text 396">
          <a:extLst>
            <a:ext uri="{FF2B5EF4-FFF2-40B4-BE49-F238E27FC236}">
              <a16:creationId xmlns:a16="http://schemas.microsoft.com/office/drawing/2014/main" id="{00000000-0008-0000-0300-00006A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5" name="Text 397">
          <a:extLst>
            <a:ext uri="{FF2B5EF4-FFF2-40B4-BE49-F238E27FC236}">
              <a16:creationId xmlns:a16="http://schemas.microsoft.com/office/drawing/2014/main" id="{00000000-0008-0000-0300-00006B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56" name="Text 398">
          <a:extLst>
            <a:ext uri="{FF2B5EF4-FFF2-40B4-BE49-F238E27FC236}">
              <a16:creationId xmlns:a16="http://schemas.microsoft.com/office/drawing/2014/main" id="{00000000-0008-0000-0300-00006C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57" name="Text 399">
          <a:extLst>
            <a:ext uri="{FF2B5EF4-FFF2-40B4-BE49-F238E27FC236}">
              <a16:creationId xmlns:a16="http://schemas.microsoft.com/office/drawing/2014/main" id="{00000000-0008-0000-0300-00006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58" name="Text 400">
          <a:extLst>
            <a:ext uri="{FF2B5EF4-FFF2-40B4-BE49-F238E27FC236}">
              <a16:creationId xmlns:a16="http://schemas.microsoft.com/office/drawing/2014/main" id="{00000000-0008-0000-0300-00006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59" name="Text 401">
          <a:extLst>
            <a:ext uri="{FF2B5EF4-FFF2-40B4-BE49-F238E27FC236}">
              <a16:creationId xmlns:a16="http://schemas.microsoft.com/office/drawing/2014/main" id="{00000000-0008-0000-0300-00006F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60" name="Text 402">
          <a:extLst>
            <a:ext uri="{FF2B5EF4-FFF2-40B4-BE49-F238E27FC236}">
              <a16:creationId xmlns:a16="http://schemas.microsoft.com/office/drawing/2014/main" id="{00000000-0008-0000-0300-000070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61" name="Text 403">
          <a:extLst>
            <a:ext uri="{FF2B5EF4-FFF2-40B4-BE49-F238E27FC236}">
              <a16:creationId xmlns:a16="http://schemas.microsoft.com/office/drawing/2014/main" id="{00000000-0008-0000-0300-000071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162" name="Text 404">
          <a:extLst>
            <a:ext uri="{FF2B5EF4-FFF2-40B4-BE49-F238E27FC236}">
              <a16:creationId xmlns:a16="http://schemas.microsoft.com/office/drawing/2014/main" id="{00000000-0008-0000-0300-000072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163" name="Text 405">
          <a:extLst>
            <a:ext uri="{FF2B5EF4-FFF2-40B4-BE49-F238E27FC236}">
              <a16:creationId xmlns:a16="http://schemas.microsoft.com/office/drawing/2014/main" id="{00000000-0008-0000-0300-000073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164" name="Text 406">
          <a:extLs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65" name="Text 407">
          <a:extLst>
            <a:ext uri="{FF2B5EF4-FFF2-40B4-BE49-F238E27FC236}">
              <a16:creationId xmlns:a16="http://schemas.microsoft.com/office/drawing/2014/main" id="{00000000-0008-0000-0300-000075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66" name="Text 408">
          <a:extLst>
            <a:ext uri="{FF2B5EF4-FFF2-40B4-BE49-F238E27FC236}">
              <a16:creationId xmlns:a16="http://schemas.microsoft.com/office/drawing/2014/main" id="{00000000-0008-0000-0300-000076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67" name="Text 409">
          <a:extLst>
            <a:ext uri="{FF2B5EF4-FFF2-40B4-BE49-F238E27FC236}">
              <a16:creationId xmlns:a16="http://schemas.microsoft.com/office/drawing/2014/main" id="{00000000-0008-0000-0300-000077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68" name="Text 410">
          <a:extLst>
            <a:ext uri="{FF2B5EF4-FFF2-40B4-BE49-F238E27FC236}">
              <a16:creationId xmlns:a16="http://schemas.microsoft.com/office/drawing/2014/main" id="{00000000-0008-0000-0300-000078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69" name="Text 411">
          <a:extLst>
            <a:ext uri="{FF2B5EF4-FFF2-40B4-BE49-F238E27FC236}">
              <a16:creationId xmlns:a16="http://schemas.microsoft.com/office/drawing/2014/main" id="{00000000-0008-0000-0300-000079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70" name="Text 412">
          <a:extLst>
            <a:ext uri="{FF2B5EF4-FFF2-40B4-BE49-F238E27FC236}">
              <a16:creationId xmlns:a16="http://schemas.microsoft.com/office/drawing/2014/main" id="{00000000-0008-0000-0300-00007A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71" name="Text 413">
          <a:extLst>
            <a:ext uri="{FF2B5EF4-FFF2-40B4-BE49-F238E27FC236}">
              <a16:creationId xmlns:a16="http://schemas.microsoft.com/office/drawing/2014/main" id="{00000000-0008-0000-0300-00007B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72" name="Text 414">
          <a:extLst>
            <a:ext uri="{FF2B5EF4-FFF2-40B4-BE49-F238E27FC236}">
              <a16:creationId xmlns:a16="http://schemas.microsoft.com/office/drawing/2014/main" id="{00000000-0008-0000-0300-00007C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173" name="Text 415">
          <a:extLst>
            <a:ext uri="{FF2B5EF4-FFF2-40B4-BE49-F238E27FC236}">
              <a16:creationId xmlns:a16="http://schemas.microsoft.com/office/drawing/2014/main" id="{00000000-0008-0000-0300-00007D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174" name="Text 416">
          <a:extLst>
            <a:ext uri="{FF2B5EF4-FFF2-40B4-BE49-F238E27FC236}">
              <a16:creationId xmlns:a16="http://schemas.microsoft.com/office/drawing/2014/main" id="{00000000-0008-0000-0300-00007E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75" name="Text 417">
          <a:extLst>
            <a:ext uri="{FF2B5EF4-FFF2-40B4-BE49-F238E27FC236}">
              <a16:creationId xmlns:a16="http://schemas.microsoft.com/office/drawing/2014/main" id="{00000000-0008-0000-0300-00007F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176" name="Text 418">
          <a:extLst>
            <a:ext uri="{FF2B5EF4-FFF2-40B4-BE49-F238E27FC236}">
              <a16:creationId xmlns:a16="http://schemas.microsoft.com/office/drawing/2014/main" id="{00000000-0008-0000-0300-000080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77" name="Text 419">
          <a:extLst>
            <a:ext uri="{FF2B5EF4-FFF2-40B4-BE49-F238E27FC236}">
              <a16:creationId xmlns:a16="http://schemas.microsoft.com/office/drawing/2014/main" id="{00000000-0008-0000-0300-000081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178" name="Text 420">
          <a:extLst>
            <a:ext uri="{FF2B5EF4-FFF2-40B4-BE49-F238E27FC236}">
              <a16:creationId xmlns:a16="http://schemas.microsoft.com/office/drawing/2014/main" id="{00000000-0008-0000-0300-000082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79" name="Text 421">
          <a:extLst>
            <a:ext uri="{FF2B5EF4-FFF2-40B4-BE49-F238E27FC236}">
              <a16:creationId xmlns:a16="http://schemas.microsoft.com/office/drawing/2014/main" id="{00000000-0008-0000-0300-00008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180" name="Text 422">
          <a:extLst>
            <a:ext uri="{FF2B5EF4-FFF2-40B4-BE49-F238E27FC236}">
              <a16:creationId xmlns:a16="http://schemas.microsoft.com/office/drawing/2014/main" id="{00000000-0008-0000-0300-00008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181" name="Text 423">
          <a:extLst>
            <a:ext uri="{FF2B5EF4-FFF2-40B4-BE49-F238E27FC236}">
              <a16:creationId xmlns:a16="http://schemas.microsoft.com/office/drawing/2014/main" id="{00000000-0008-0000-0300-000085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182" name="Text 424">
          <a:extLst>
            <a:ext uri="{FF2B5EF4-FFF2-40B4-BE49-F238E27FC236}">
              <a16:creationId xmlns:a16="http://schemas.microsoft.com/office/drawing/2014/main" id="{00000000-0008-0000-0300-000086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83" name="Text 425">
          <a:extLst>
            <a:ext uri="{FF2B5EF4-FFF2-40B4-BE49-F238E27FC236}">
              <a16:creationId xmlns:a16="http://schemas.microsoft.com/office/drawing/2014/main" id="{00000000-0008-0000-0300-000087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84" name="Text 426">
          <a:extLst>
            <a:ext uri="{FF2B5EF4-FFF2-40B4-BE49-F238E27FC236}">
              <a16:creationId xmlns:a16="http://schemas.microsoft.com/office/drawing/2014/main" id="{00000000-0008-0000-0300-000088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85" name="Text 427">
          <a:extLst>
            <a:ext uri="{FF2B5EF4-FFF2-40B4-BE49-F238E27FC236}">
              <a16:creationId xmlns:a16="http://schemas.microsoft.com/office/drawing/2014/main" id="{00000000-0008-0000-0300-000089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186" name="Text 428">
          <a:extLst>
            <a:ext uri="{FF2B5EF4-FFF2-40B4-BE49-F238E27FC236}">
              <a16:creationId xmlns:a16="http://schemas.microsoft.com/office/drawing/2014/main" id="{00000000-0008-0000-0300-00008A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87" name="Text 429">
          <a:extLst>
            <a:ext uri="{FF2B5EF4-FFF2-40B4-BE49-F238E27FC236}">
              <a16:creationId xmlns:a16="http://schemas.microsoft.com/office/drawing/2014/main" id="{00000000-0008-0000-0300-00008B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88" name="Text 430">
          <a:extLst>
            <a:ext uri="{FF2B5EF4-FFF2-40B4-BE49-F238E27FC236}">
              <a16:creationId xmlns:a16="http://schemas.microsoft.com/office/drawing/2014/main" id="{00000000-0008-0000-0300-00008C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89" name="Text 431">
          <a:extLst>
            <a:ext uri="{FF2B5EF4-FFF2-40B4-BE49-F238E27FC236}">
              <a16:creationId xmlns:a16="http://schemas.microsoft.com/office/drawing/2014/main" id="{00000000-0008-0000-0300-00008D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190" name="Text 432">
          <a:extLst>
            <a:ext uri="{FF2B5EF4-FFF2-40B4-BE49-F238E27FC236}">
              <a16:creationId xmlns:a16="http://schemas.microsoft.com/office/drawing/2014/main" id="{00000000-0008-0000-0300-00008E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91" name="Text 433">
          <a:extLst>
            <a:ext uri="{FF2B5EF4-FFF2-40B4-BE49-F238E27FC236}">
              <a16:creationId xmlns:a16="http://schemas.microsoft.com/office/drawing/2014/main" id="{00000000-0008-0000-0300-00008F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92" name="Text 434">
          <a:extLst>
            <a:ext uri="{FF2B5EF4-FFF2-40B4-BE49-F238E27FC236}">
              <a16:creationId xmlns:a16="http://schemas.microsoft.com/office/drawing/2014/main" id="{00000000-0008-0000-0300-000090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93" name="Text 435">
          <a:extLst>
            <a:ext uri="{FF2B5EF4-FFF2-40B4-BE49-F238E27FC236}">
              <a16:creationId xmlns:a16="http://schemas.microsoft.com/office/drawing/2014/main" id="{00000000-0008-0000-0300-000091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194" name="Text 436">
          <a:extLst>
            <a:ext uri="{FF2B5EF4-FFF2-40B4-BE49-F238E27FC236}">
              <a16:creationId xmlns:a16="http://schemas.microsoft.com/office/drawing/2014/main" id="{00000000-0008-0000-0300-000092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95" name="Text 437">
          <a:extLst>
            <a:ext uri="{FF2B5EF4-FFF2-40B4-BE49-F238E27FC236}">
              <a16:creationId xmlns:a16="http://schemas.microsoft.com/office/drawing/2014/main" id="{00000000-0008-0000-0300-000093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96" name="Text 438">
          <a:extLst>
            <a:ext uri="{FF2B5EF4-FFF2-40B4-BE49-F238E27FC236}">
              <a16:creationId xmlns:a16="http://schemas.microsoft.com/office/drawing/2014/main" id="{00000000-0008-0000-0300-000094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97" name="Text 439">
          <a:extLst>
            <a:ext uri="{FF2B5EF4-FFF2-40B4-BE49-F238E27FC236}">
              <a16:creationId xmlns:a16="http://schemas.microsoft.com/office/drawing/2014/main" id="{00000000-0008-0000-0300-000095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198" name="Text 440">
          <a:extLst>
            <a:ext uri="{FF2B5EF4-FFF2-40B4-BE49-F238E27FC236}">
              <a16:creationId xmlns:a16="http://schemas.microsoft.com/office/drawing/2014/main" id="{00000000-0008-0000-0300-000096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199" name="Text 441">
          <a:extLst>
            <a:ext uri="{FF2B5EF4-FFF2-40B4-BE49-F238E27FC236}">
              <a16:creationId xmlns:a16="http://schemas.microsoft.com/office/drawing/2014/main" id="{00000000-0008-0000-0300-000097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00" name="Text 442">
          <a:extLst>
            <a:ext uri="{FF2B5EF4-FFF2-40B4-BE49-F238E27FC236}">
              <a16:creationId xmlns:a16="http://schemas.microsoft.com/office/drawing/2014/main" id="{00000000-0008-0000-0300-000098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01" name="Text 443">
          <a:extLs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02" name="Text 444">
          <a:extLst>
            <a:ext uri="{FF2B5EF4-FFF2-40B4-BE49-F238E27FC236}">
              <a16:creationId xmlns:a16="http://schemas.microsoft.com/office/drawing/2014/main" id="{00000000-0008-0000-0300-00009A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03" name="Text 445">
          <a:extLst>
            <a:ext uri="{FF2B5EF4-FFF2-40B4-BE49-F238E27FC236}">
              <a16:creationId xmlns:a16="http://schemas.microsoft.com/office/drawing/2014/main" id="{00000000-0008-0000-0300-00009B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04" name="Text 446">
          <a:extLst>
            <a:ext uri="{FF2B5EF4-FFF2-40B4-BE49-F238E27FC236}">
              <a16:creationId xmlns:a16="http://schemas.microsoft.com/office/drawing/2014/main" id="{00000000-0008-0000-0300-00009C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05" name="Text 447">
          <a:extLst>
            <a:ext uri="{FF2B5EF4-FFF2-40B4-BE49-F238E27FC236}">
              <a16:creationId xmlns:a16="http://schemas.microsoft.com/office/drawing/2014/main" id="{00000000-0008-0000-0300-00009D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06" name="Text 448">
          <a:extLst>
            <a:ext uri="{FF2B5EF4-FFF2-40B4-BE49-F238E27FC236}">
              <a16:creationId xmlns:a16="http://schemas.microsoft.com/office/drawing/2014/main" id="{00000000-0008-0000-0300-00009E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07" name="Text 449">
          <a:extLst>
            <a:ext uri="{FF2B5EF4-FFF2-40B4-BE49-F238E27FC236}">
              <a16:creationId xmlns:a16="http://schemas.microsoft.com/office/drawing/2014/main" id="{00000000-0008-0000-0300-00009F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08" name="Text 450">
          <a:extLst>
            <a:ext uri="{FF2B5EF4-FFF2-40B4-BE49-F238E27FC236}">
              <a16:creationId xmlns:a16="http://schemas.microsoft.com/office/drawing/2014/main" id="{00000000-0008-0000-0300-0000A0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09" name="Text 451">
          <a:extLst>
            <a:ext uri="{FF2B5EF4-FFF2-40B4-BE49-F238E27FC236}">
              <a16:creationId xmlns:a16="http://schemas.microsoft.com/office/drawing/2014/main" id="{00000000-0008-0000-0300-0000A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0" name="Text 452">
          <a:extLst>
            <a:ext uri="{FF2B5EF4-FFF2-40B4-BE49-F238E27FC236}">
              <a16:creationId xmlns:a16="http://schemas.microsoft.com/office/drawing/2014/main" id="{00000000-0008-0000-0300-0000A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1" name="Text 453">
          <a:extLst>
            <a:ext uri="{FF2B5EF4-FFF2-40B4-BE49-F238E27FC236}">
              <a16:creationId xmlns:a16="http://schemas.microsoft.com/office/drawing/2014/main" id="{00000000-0008-0000-0300-0000A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2" name="Text 454">
          <a:extLst>
            <a:ext uri="{FF2B5EF4-FFF2-40B4-BE49-F238E27FC236}">
              <a16:creationId xmlns:a16="http://schemas.microsoft.com/office/drawing/2014/main" id="{00000000-0008-0000-0300-0000A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3" name="Text 455">
          <a:extLst>
            <a:ext uri="{FF2B5EF4-FFF2-40B4-BE49-F238E27FC236}">
              <a16:creationId xmlns:a16="http://schemas.microsoft.com/office/drawing/2014/main" id="{00000000-0008-0000-0300-0000A5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14" name="Text 456">
          <a:extLst>
            <a:ext uri="{FF2B5EF4-FFF2-40B4-BE49-F238E27FC236}">
              <a16:creationId xmlns:a16="http://schemas.microsoft.com/office/drawing/2014/main" id="{00000000-0008-0000-0300-0000A6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15" name="Text 457">
          <a:extLst>
            <a:ext uri="{FF2B5EF4-FFF2-40B4-BE49-F238E27FC236}">
              <a16:creationId xmlns:a16="http://schemas.microsoft.com/office/drawing/2014/main" id="{00000000-0008-0000-0300-0000A7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16" name="Text 458">
          <a:extLst>
            <a:ext uri="{FF2B5EF4-FFF2-40B4-BE49-F238E27FC236}">
              <a16:creationId xmlns:a16="http://schemas.microsoft.com/office/drawing/2014/main" id="{00000000-0008-0000-0300-0000A8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17" name="Text 459">
          <a:extLst>
            <a:ext uri="{FF2B5EF4-FFF2-40B4-BE49-F238E27FC236}">
              <a16:creationId xmlns:a16="http://schemas.microsoft.com/office/drawing/2014/main" id="{00000000-0008-0000-0300-0000A9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18" name="Text 460">
          <a:extLst>
            <a:ext uri="{FF2B5EF4-FFF2-40B4-BE49-F238E27FC236}">
              <a16:creationId xmlns:a16="http://schemas.microsoft.com/office/drawing/2014/main" id="{00000000-0008-0000-0300-0000AA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24</xdr:row>
      <xdr:rowOff>66675</xdr:rowOff>
    </xdr:from>
    <xdr:to>
      <xdr:col>6</xdr:col>
      <xdr:colOff>152400</xdr:colOff>
      <xdr:row>25</xdr:row>
      <xdr:rowOff>66675</xdr:rowOff>
    </xdr:to>
    <xdr:sp macro="" textlink="">
      <xdr:nvSpPr>
        <xdr:cNvPr id="2219" name="Text 461">
          <a:extLst>
            <a:ext uri="{FF2B5EF4-FFF2-40B4-BE49-F238E27FC236}">
              <a16:creationId xmlns:a16="http://schemas.microsoft.com/office/drawing/2014/main" id="{00000000-0008-0000-0300-0000AB080000}"/>
            </a:ext>
          </a:extLst>
        </xdr:cNvPr>
        <xdr:cNvSpPr txBox="1">
          <a:spLocks noChangeArrowheads="1"/>
        </xdr:cNvSpPr>
      </xdr:nvSpPr>
      <xdr:spPr bwMode="auto">
        <a:xfrm>
          <a:off x="4448175" y="49911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23</xdr:row>
      <xdr:rowOff>66675</xdr:rowOff>
    </xdr:from>
    <xdr:to>
      <xdr:col>6</xdr:col>
      <xdr:colOff>152400</xdr:colOff>
      <xdr:row>24</xdr:row>
      <xdr:rowOff>66675</xdr:rowOff>
    </xdr:to>
    <xdr:sp macro="" textlink="">
      <xdr:nvSpPr>
        <xdr:cNvPr id="2220" name="Text 462">
          <a:extLst>
            <a:ext uri="{FF2B5EF4-FFF2-40B4-BE49-F238E27FC236}">
              <a16:creationId xmlns:a16="http://schemas.microsoft.com/office/drawing/2014/main" id="{00000000-0008-0000-0300-0000AC080000}"/>
            </a:ext>
          </a:extLst>
        </xdr:cNvPr>
        <xdr:cNvSpPr txBox="1">
          <a:spLocks noChangeArrowheads="1"/>
        </xdr:cNvSpPr>
      </xdr:nvSpPr>
      <xdr:spPr bwMode="auto">
        <a:xfrm>
          <a:off x="4448175" y="4791075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1" name="Text 463">
          <a:extLst>
            <a:ext uri="{FF2B5EF4-FFF2-40B4-BE49-F238E27FC236}">
              <a16:creationId xmlns:a16="http://schemas.microsoft.com/office/drawing/2014/main" id="{00000000-0008-0000-0300-0000AD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2" name="Text 464">
          <a:extLst>
            <a:ext uri="{FF2B5EF4-FFF2-40B4-BE49-F238E27FC236}">
              <a16:creationId xmlns:a16="http://schemas.microsoft.com/office/drawing/2014/main" id="{00000000-0008-0000-0300-0000AE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3" name="Text 465">
          <a:extLst>
            <a:ext uri="{FF2B5EF4-FFF2-40B4-BE49-F238E27FC236}">
              <a16:creationId xmlns:a16="http://schemas.microsoft.com/office/drawing/2014/main" id="{00000000-0008-0000-0300-0000AF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4" name="Text 466">
          <a:extLst>
            <a:ext uri="{FF2B5EF4-FFF2-40B4-BE49-F238E27FC236}">
              <a16:creationId xmlns:a16="http://schemas.microsoft.com/office/drawing/2014/main" id="{00000000-0008-0000-0300-0000B0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5" name="Text 467">
          <a:extLst>
            <a:ext uri="{FF2B5EF4-FFF2-40B4-BE49-F238E27FC236}">
              <a16:creationId xmlns:a16="http://schemas.microsoft.com/office/drawing/2014/main" id="{00000000-0008-0000-0300-0000B1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26" name="Text 468">
          <a:extLst>
            <a:ext uri="{FF2B5EF4-FFF2-40B4-BE49-F238E27FC236}">
              <a16:creationId xmlns:a16="http://schemas.microsoft.com/office/drawing/2014/main" id="{00000000-0008-0000-0300-0000B2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27" name="Text 469">
          <a:extLst>
            <a:ext uri="{FF2B5EF4-FFF2-40B4-BE49-F238E27FC236}">
              <a16:creationId xmlns:a16="http://schemas.microsoft.com/office/drawing/2014/main" id="{00000000-0008-0000-0300-0000B3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28" name="Text 470">
          <a:extLst>
            <a:ext uri="{FF2B5EF4-FFF2-40B4-BE49-F238E27FC236}">
              <a16:creationId xmlns:a16="http://schemas.microsoft.com/office/drawing/2014/main" id="{00000000-0008-0000-0300-0000B4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29" name="Text 471">
          <a:extLst>
            <a:ext uri="{FF2B5EF4-FFF2-40B4-BE49-F238E27FC236}">
              <a16:creationId xmlns:a16="http://schemas.microsoft.com/office/drawing/2014/main" id="{00000000-0008-0000-0300-0000B5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30" name="Text 472">
          <a:extLst>
            <a:ext uri="{FF2B5EF4-FFF2-40B4-BE49-F238E27FC236}">
              <a16:creationId xmlns:a16="http://schemas.microsoft.com/office/drawing/2014/main" id="{00000000-0008-0000-0300-0000B6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31" name="Text 473">
          <a:extLst>
            <a:ext uri="{FF2B5EF4-FFF2-40B4-BE49-F238E27FC236}">
              <a16:creationId xmlns:a16="http://schemas.microsoft.com/office/drawing/2014/main" id="{00000000-0008-0000-0300-0000B7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32" name="Text 474">
          <a:extLst>
            <a:ext uri="{FF2B5EF4-FFF2-40B4-BE49-F238E27FC236}">
              <a16:creationId xmlns:a16="http://schemas.microsoft.com/office/drawing/2014/main" id="{00000000-0008-0000-0300-0000B8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233" name="Text 475">
          <a:extLst>
            <a:ext uri="{FF2B5EF4-FFF2-40B4-BE49-F238E27FC236}">
              <a16:creationId xmlns:a16="http://schemas.microsoft.com/office/drawing/2014/main" id="{00000000-0008-0000-0300-0000B9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234" name="Text 476">
          <a:extLst>
            <a:ext uri="{FF2B5EF4-FFF2-40B4-BE49-F238E27FC236}">
              <a16:creationId xmlns:a16="http://schemas.microsoft.com/office/drawing/2014/main" id="{00000000-0008-0000-0300-0000BA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35" name="Text 477">
          <a:extLst>
            <a:ext uri="{FF2B5EF4-FFF2-40B4-BE49-F238E27FC236}">
              <a16:creationId xmlns:a16="http://schemas.microsoft.com/office/drawing/2014/main" id="{00000000-0008-0000-0300-0000BB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36" name="Text 478">
          <a:extLst>
            <a:ext uri="{FF2B5EF4-FFF2-40B4-BE49-F238E27FC236}">
              <a16:creationId xmlns:a16="http://schemas.microsoft.com/office/drawing/2014/main" id="{00000000-0008-0000-0300-0000BC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37" name="Text 479">
          <a:extLst>
            <a:ext uri="{FF2B5EF4-FFF2-40B4-BE49-F238E27FC236}">
              <a16:creationId xmlns:a16="http://schemas.microsoft.com/office/drawing/2014/main" id="{00000000-0008-0000-0300-0000BD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38" name="Text 480">
          <a:extLst>
            <a:ext uri="{FF2B5EF4-FFF2-40B4-BE49-F238E27FC236}">
              <a16:creationId xmlns:a16="http://schemas.microsoft.com/office/drawing/2014/main" id="{00000000-0008-0000-0300-0000BE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39" name="Text 481">
          <a:extLst>
            <a:ext uri="{FF2B5EF4-FFF2-40B4-BE49-F238E27FC236}">
              <a16:creationId xmlns:a16="http://schemas.microsoft.com/office/drawing/2014/main" id="{00000000-0008-0000-0300-0000BF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40" name="Text 482">
          <a:extLst>
            <a:ext uri="{FF2B5EF4-FFF2-40B4-BE49-F238E27FC236}">
              <a16:creationId xmlns:a16="http://schemas.microsoft.com/office/drawing/2014/main" id="{00000000-0008-0000-0300-0000C0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41" name="Text 483">
          <a:extLst>
            <a:ext uri="{FF2B5EF4-FFF2-40B4-BE49-F238E27FC236}">
              <a16:creationId xmlns:a16="http://schemas.microsoft.com/office/drawing/2014/main" id="{00000000-0008-0000-0300-0000C1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42" name="Text 484">
          <a:extLst>
            <a:ext uri="{FF2B5EF4-FFF2-40B4-BE49-F238E27FC236}">
              <a16:creationId xmlns:a16="http://schemas.microsoft.com/office/drawing/2014/main" id="{00000000-0008-0000-0300-0000C2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43" name="Text 485">
          <a:extLst>
            <a:ext uri="{FF2B5EF4-FFF2-40B4-BE49-F238E27FC236}">
              <a16:creationId xmlns:a16="http://schemas.microsoft.com/office/drawing/2014/main" id="{00000000-0008-0000-0300-0000C3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44" name="Text 486">
          <a:extLst>
            <a:ext uri="{FF2B5EF4-FFF2-40B4-BE49-F238E27FC236}">
              <a16:creationId xmlns:a16="http://schemas.microsoft.com/office/drawing/2014/main" id="{00000000-0008-0000-0300-0000C4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45" name="Text 487">
          <a:extLst>
            <a:ext uri="{FF2B5EF4-FFF2-40B4-BE49-F238E27FC236}">
              <a16:creationId xmlns:a16="http://schemas.microsoft.com/office/drawing/2014/main" id="{00000000-0008-0000-0300-0000C5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46" name="Text 488">
          <a:extLst>
            <a:ext uri="{FF2B5EF4-FFF2-40B4-BE49-F238E27FC236}">
              <a16:creationId xmlns:a16="http://schemas.microsoft.com/office/drawing/2014/main" id="{00000000-0008-0000-0300-0000C6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47" name="Text 489">
          <a:extLst>
            <a:ext uri="{FF2B5EF4-FFF2-40B4-BE49-F238E27FC236}">
              <a16:creationId xmlns:a16="http://schemas.microsoft.com/office/drawing/2014/main" id="{00000000-0008-0000-0300-0000C7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48" name="Text 490">
          <a:extLst>
            <a:ext uri="{FF2B5EF4-FFF2-40B4-BE49-F238E27FC236}">
              <a16:creationId xmlns:a16="http://schemas.microsoft.com/office/drawing/2014/main" id="{00000000-0008-0000-0300-0000C8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49" name="Text 491">
          <a:extLst>
            <a:ext uri="{FF2B5EF4-FFF2-40B4-BE49-F238E27FC236}">
              <a16:creationId xmlns:a16="http://schemas.microsoft.com/office/drawing/2014/main" id="{00000000-0008-0000-0300-0000C9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50" name="Text 492">
          <a:extLst>
            <a:ext uri="{FF2B5EF4-FFF2-40B4-BE49-F238E27FC236}">
              <a16:creationId xmlns:a16="http://schemas.microsoft.com/office/drawing/2014/main" id="{00000000-0008-0000-0300-0000CA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51" name="Text 493">
          <a:extLst>
            <a:ext uri="{FF2B5EF4-FFF2-40B4-BE49-F238E27FC236}">
              <a16:creationId xmlns:a16="http://schemas.microsoft.com/office/drawing/2014/main" id="{00000000-0008-0000-0300-0000CB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52" name="Text 494">
          <a:extLst>
            <a:ext uri="{FF2B5EF4-FFF2-40B4-BE49-F238E27FC236}">
              <a16:creationId xmlns:a16="http://schemas.microsoft.com/office/drawing/2014/main" id="{00000000-0008-0000-0300-0000CC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253" name="Text 495">
          <a:extLst>
            <a:ext uri="{FF2B5EF4-FFF2-40B4-BE49-F238E27FC236}">
              <a16:creationId xmlns:a16="http://schemas.microsoft.com/office/drawing/2014/main" id="{00000000-0008-0000-0300-0000CD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123825</xdr:colOff>
      <xdr:row>20</xdr:row>
      <xdr:rowOff>47625</xdr:rowOff>
    </xdr:to>
    <xdr:sp macro="" textlink="">
      <xdr:nvSpPr>
        <xdr:cNvPr id="2254" name="Text 496">
          <a:extLst>
            <a:ext uri="{FF2B5EF4-FFF2-40B4-BE49-F238E27FC236}">
              <a16:creationId xmlns:a16="http://schemas.microsoft.com/office/drawing/2014/main" id="{00000000-0008-0000-0300-0000CE080000}"/>
            </a:ext>
          </a:extLst>
        </xdr:cNvPr>
        <xdr:cNvSpPr txBox="1">
          <a:spLocks noChangeArrowheads="1"/>
        </xdr:cNvSpPr>
      </xdr:nvSpPr>
      <xdr:spPr bwMode="auto">
        <a:xfrm>
          <a:off x="4429125" y="39719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55" name="Text 497">
          <a:extLst>
            <a:ext uri="{FF2B5EF4-FFF2-40B4-BE49-F238E27FC236}">
              <a16:creationId xmlns:a16="http://schemas.microsoft.com/office/drawing/2014/main" id="{00000000-0008-0000-0300-0000CF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56" name="Text 498">
          <a:extLst>
            <a:ext uri="{FF2B5EF4-FFF2-40B4-BE49-F238E27FC236}">
              <a16:creationId xmlns:a16="http://schemas.microsoft.com/office/drawing/2014/main" id="{00000000-0008-0000-0300-0000D0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57" name="Text 499">
          <a:extLst>
            <a:ext uri="{FF2B5EF4-FFF2-40B4-BE49-F238E27FC236}">
              <a16:creationId xmlns:a16="http://schemas.microsoft.com/office/drawing/2014/main" id="{00000000-0008-0000-0300-0000D1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123825</xdr:colOff>
      <xdr:row>21</xdr:row>
      <xdr:rowOff>38100</xdr:rowOff>
    </xdr:to>
    <xdr:sp macro="" textlink="">
      <xdr:nvSpPr>
        <xdr:cNvPr id="2258" name="Text 500">
          <a:extLst>
            <a:ext uri="{FF2B5EF4-FFF2-40B4-BE49-F238E27FC236}">
              <a16:creationId xmlns:a16="http://schemas.microsoft.com/office/drawing/2014/main" id="{00000000-0008-0000-0300-0000D2080000}"/>
            </a:ext>
          </a:extLst>
        </xdr:cNvPr>
        <xdr:cNvSpPr txBox="1">
          <a:spLocks noChangeArrowheads="1"/>
        </xdr:cNvSpPr>
      </xdr:nvSpPr>
      <xdr:spPr bwMode="auto">
        <a:xfrm>
          <a:off x="4429125" y="41719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59" name="Text 501">
          <a:extLst>
            <a:ext uri="{FF2B5EF4-FFF2-40B4-BE49-F238E27FC236}">
              <a16:creationId xmlns:a16="http://schemas.microsoft.com/office/drawing/2014/main" id="{00000000-0008-0000-0300-0000D3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60" name="Text 502">
          <a:extLst>
            <a:ext uri="{FF2B5EF4-FFF2-40B4-BE49-F238E27FC236}">
              <a16:creationId xmlns:a16="http://schemas.microsoft.com/office/drawing/2014/main" id="{00000000-0008-0000-0300-0000D4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61" name="Text 503">
          <a:extLst>
            <a:ext uri="{FF2B5EF4-FFF2-40B4-BE49-F238E27FC236}">
              <a16:creationId xmlns:a16="http://schemas.microsoft.com/office/drawing/2014/main" id="{00000000-0008-0000-0300-0000D5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123825</xdr:colOff>
      <xdr:row>22</xdr:row>
      <xdr:rowOff>38100</xdr:rowOff>
    </xdr:to>
    <xdr:sp macro="" textlink="">
      <xdr:nvSpPr>
        <xdr:cNvPr id="2262" name="Text 504">
          <a:extLst>
            <a:ext uri="{FF2B5EF4-FFF2-40B4-BE49-F238E27FC236}">
              <a16:creationId xmlns:a16="http://schemas.microsoft.com/office/drawing/2014/main" id="{00000000-0008-0000-0300-0000D6080000}"/>
            </a:ext>
          </a:extLst>
        </xdr:cNvPr>
        <xdr:cNvSpPr txBox="1">
          <a:spLocks noChangeArrowheads="1"/>
        </xdr:cNvSpPr>
      </xdr:nvSpPr>
      <xdr:spPr bwMode="auto">
        <a:xfrm>
          <a:off x="4429125" y="43719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63" name="Text 505">
          <a:extLst>
            <a:ext uri="{FF2B5EF4-FFF2-40B4-BE49-F238E27FC236}">
              <a16:creationId xmlns:a16="http://schemas.microsoft.com/office/drawing/2014/main" id="{00000000-0008-0000-0300-0000D7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64" name="Text 506">
          <a:extLst>
            <a:ext uri="{FF2B5EF4-FFF2-40B4-BE49-F238E27FC236}">
              <a16:creationId xmlns:a16="http://schemas.microsoft.com/office/drawing/2014/main" id="{00000000-0008-0000-0300-0000D8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65" name="Text 507">
          <a:extLst>
            <a:ext uri="{FF2B5EF4-FFF2-40B4-BE49-F238E27FC236}">
              <a16:creationId xmlns:a16="http://schemas.microsoft.com/office/drawing/2014/main" id="{00000000-0008-0000-0300-0000D9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123825</xdr:colOff>
      <xdr:row>23</xdr:row>
      <xdr:rowOff>38100</xdr:rowOff>
    </xdr:to>
    <xdr:sp macro="" textlink="">
      <xdr:nvSpPr>
        <xdr:cNvPr id="2266" name="Text 508">
          <a:extLst>
            <a:ext uri="{FF2B5EF4-FFF2-40B4-BE49-F238E27FC236}">
              <a16:creationId xmlns:a16="http://schemas.microsoft.com/office/drawing/2014/main" id="{00000000-0008-0000-0300-0000DA080000}"/>
            </a:ext>
          </a:extLst>
        </xdr:cNvPr>
        <xdr:cNvSpPr txBox="1">
          <a:spLocks noChangeArrowheads="1"/>
        </xdr:cNvSpPr>
      </xdr:nvSpPr>
      <xdr:spPr bwMode="auto">
        <a:xfrm>
          <a:off x="4429125" y="45720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67" name="Text 509">
          <a:extLst>
            <a:ext uri="{FF2B5EF4-FFF2-40B4-BE49-F238E27FC236}">
              <a16:creationId xmlns:a16="http://schemas.microsoft.com/office/drawing/2014/main" id="{00000000-0008-0000-0300-0000DB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68" name="Text 510">
          <a:extLst>
            <a:ext uri="{FF2B5EF4-FFF2-40B4-BE49-F238E27FC236}">
              <a16:creationId xmlns:a16="http://schemas.microsoft.com/office/drawing/2014/main" id="{00000000-0008-0000-0300-0000DC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69" name="Text 511">
          <a:extLst>
            <a:ext uri="{FF2B5EF4-FFF2-40B4-BE49-F238E27FC236}">
              <a16:creationId xmlns:a16="http://schemas.microsoft.com/office/drawing/2014/main" id="{00000000-0008-0000-0300-0000DD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123825</xdr:colOff>
      <xdr:row>24</xdr:row>
      <xdr:rowOff>38100</xdr:rowOff>
    </xdr:to>
    <xdr:sp macro="" textlink="">
      <xdr:nvSpPr>
        <xdr:cNvPr id="2270" name="Text 512">
          <a:extLst>
            <a:ext uri="{FF2B5EF4-FFF2-40B4-BE49-F238E27FC236}">
              <a16:creationId xmlns:a16="http://schemas.microsoft.com/office/drawing/2014/main" id="{00000000-0008-0000-0300-0000DE080000}"/>
            </a:ext>
          </a:extLst>
        </xdr:cNvPr>
        <xdr:cNvSpPr txBox="1">
          <a:spLocks noChangeArrowheads="1"/>
        </xdr:cNvSpPr>
      </xdr:nvSpPr>
      <xdr:spPr bwMode="auto">
        <a:xfrm>
          <a:off x="4429125" y="477202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71" name="Text 513">
          <a:extLst>
            <a:ext uri="{FF2B5EF4-FFF2-40B4-BE49-F238E27FC236}">
              <a16:creationId xmlns:a16="http://schemas.microsoft.com/office/drawing/2014/main" id="{00000000-0008-0000-0300-0000DF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72" name="Text 514">
          <a:extLst>
            <a:ext uri="{FF2B5EF4-FFF2-40B4-BE49-F238E27FC236}">
              <a16:creationId xmlns:a16="http://schemas.microsoft.com/office/drawing/2014/main" id="{00000000-0008-0000-0300-0000E0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73" name="Text 515">
          <a:extLst>
            <a:ext uri="{FF2B5EF4-FFF2-40B4-BE49-F238E27FC236}">
              <a16:creationId xmlns:a16="http://schemas.microsoft.com/office/drawing/2014/main" id="{00000000-0008-0000-0300-0000E1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24</xdr:row>
      <xdr:rowOff>47625</xdr:rowOff>
    </xdr:from>
    <xdr:to>
      <xdr:col>6</xdr:col>
      <xdr:colOff>123825</xdr:colOff>
      <xdr:row>25</xdr:row>
      <xdr:rowOff>38100</xdr:rowOff>
    </xdr:to>
    <xdr:sp macro="" textlink="">
      <xdr:nvSpPr>
        <xdr:cNvPr id="2274" name="Text 516">
          <a:extLst>
            <a:ext uri="{FF2B5EF4-FFF2-40B4-BE49-F238E27FC236}">
              <a16:creationId xmlns:a16="http://schemas.microsoft.com/office/drawing/2014/main" id="{00000000-0008-0000-0300-0000E2080000}"/>
            </a:ext>
          </a:extLst>
        </xdr:cNvPr>
        <xdr:cNvSpPr txBox="1">
          <a:spLocks noChangeArrowheads="1"/>
        </xdr:cNvSpPr>
      </xdr:nvSpPr>
      <xdr:spPr bwMode="auto">
        <a:xfrm>
          <a:off x="4429125" y="49720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75" name="Text 517">
          <a:extLst>
            <a:ext uri="{FF2B5EF4-FFF2-40B4-BE49-F238E27FC236}">
              <a16:creationId xmlns:a16="http://schemas.microsoft.com/office/drawing/2014/main" id="{00000000-0008-0000-0300-0000E3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76" name="Text 518">
          <a:extLst>
            <a:ext uri="{FF2B5EF4-FFF2-40B4-BE49-F238E27FC236}">
              <a16:creationId xmlns:a16="http://schemas.microsoft.com/office/drawing/2014/main" id="{00000000-0008-0000-0300-0000E4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77" name="Text 519">
          <a:extLst>
            <a:ext uri="{FF2B5EF4-FFF2-40B4-BE49-F238E27FC236}">
              <a16:creationId xmlns:a16="http://schemas.microsoft.com/office/drawing/2014/main" id="{00000000-0008-0000-0300-0000E5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38100</xdr:rowOff>
    </xdr:from>
    <xdr:to>
      <xdr:col>6</xdr:col>
      <xdr:colOff>123825</xdr:colOff>
      <xdr:row>26</xdr:row>
      <xdr:rowOff>38100</xdr:rowOff>
    </xdr:to>
    <xdr:sp macro="" textlink="">
      <xdr:nvSpPr>
        <xdr:cNvPr id="2278" name="Text 520">
          <a:extLst>
            <a:ext uri="{FF2B5EF4-FFF2-40B4-BE49-F238E27FC236}">
              <a16:creationId xmlns:a16="http://schemas.microsoft.com/office/drawing/2014/main" id="{00000000-0008-0000-0300-0000E6080000}"/>
            </a:ext>
          </a:extLst>
        </xdr:cNvPr>
        <xdr:cNvSpPr txBox="1">
          <a:spLocks noChangeArrowheads="1"/>
        </xdr:cNvSpPr>
      </xdr:nvSpPr>
      <xdr:spPr bwMode="auto">
        <a:xfrm>
          <a:off x="4429125" y="51625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79" name="Text 521">
          <a:extLst>
            <a:ext uri="{FF2B5EF4-FFF2-40B4-BE49-F238E27FC236}">
              <a16:creationId xmlns:a16="http://schemas.microsoft.com/office/drawing/2014/main" id="{00000000-0008-0000-0300-0000E7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80" name="Text 522">
          <a:extLst>
            <a:ext uri="{FF2B5EF4-FFF2-40B4-BE49-F238E27FC236}">
              <a16:creationId xmlns:a16="http://schemas.microsoft.com/office/drawing/2014/main" id="{00000000-0008-0000-0300-0000E8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81" name="Text 523">
          <a:extLst>
            <a:ext uri="{FF2B5EF4-FFF2-40B4-BE49-F238E27FC236}">
              <a16:creationId xmlns:a16="http://schemas.microsoft.com/office/drawing/2014/main" id="{00000000-0008-0000-0300-0000E9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123825</xdr:colOff>
      <xdr:row>27</xdr:row>
      <xdr:rowOff>38100</xdr:rowOff>
    </xdr:to>
    <xdr:sp macro="" textlink="">
      <xdr:nvSpPr>
        <xdr:cNvPr id="2282" name="Text 524">
          <a:extLst>
            <a:ext uri="{FF2B5EF4-FFF2-40B4-BE49-F238E27FC236}">
              <a16:creationId xmlns:a16="http://schemas.microsoft.com/office/drawing/2014/main" id="{00000000-0008-0000-0300-0000EA080000}"/>
            </a:ext>
          </a:extLst>
        </xdr:cNvPr>
        <xdr:cNvSpPr txBox="1">
          <a:spLocks noChangeArrowheads="1"/>
        </xdr:cNvSpPr>
      </xdr:nvSpPr>
      <xdr:spPr bwMode="auto">
        <a:xfrm>
          <a:off x="4429125" y="537210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83" name="Text 525">
          <a:extLst>
            <a:ext uri="{FF2B5EF4-FFF2-40B4-BE49-F238E27FC236}">
              <a16:creationId xmlns:a16="http://schemas.microsoft.com/office/drawing/2014/main" id="{00000000-0008-0000-0300-0000EB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47625</xdr:rowOff>
    </xdr:from>
    <xdr:to>
      <xdr:col>6</xdr:col>
      <xdr:colOff>123825</xdr:colOff>
      <xdr:row>16</xdr:row>
      <xdr:rowOff>57150</xdr:rowOff>
    </xdr:to>
    <xdr:sp macro="" textlink="">
      <xdr:nvSpPr>
        <xdr:cNvPr id="2284" name="Text 526">
          <a:extLst>
            <a:ext uri="{FF2B5EF4-FFF2-40B4-BE49-F238E27FC236}">
              <a16:creationId xmlns:a16="http://schemas.microsoft.com/office/drawing/2014/main" id="{00000000-0008-0000-0300-0000EC080000}"/>
            </a:ext>
          </a:extLst>
        </xdr:cNvPr>
        <xdr:cNvSpPr txBox="1">
          <a:spLocks noChangeArrowheads="1"/>
        </xdr:cNvSpPr>
      </xdr:nvSpPr>
      <xdr:spPr bwMode="auto">
        <a:xfrm>
          <a:off x="4429125" y="3190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5" name="Text 527">
          <a:extLst>
            <a:ext uri="{FF2B5EF4-FFF2-40B4-BE49-F238E27FC236}">
              <a16:creationId xmlns:a16="http://schemas.microsoft.com/office/drawing/2014/main" id="{00000000-0008-0000-0300-0000ED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6" name="Text 528">
          <a:extLst>
            <a:ext uri="{FF2B5EF4-FFF2-40B4-BE49-F238E27FC236}">
              <a16:creationId xmlns:a16="http://schemas.microsoft.com/office/drawing/2014/main" id="{00000000-0008-0000-0300-0000EE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7" name="Text 529">
          <a:extLst>
            <a:ext uri="{FF2B5EF4-FFF2-40B4-BE49-F238E27FC236}">
              <a16:creationId xmlns:a16="http://schemas.microsoft.com/office/drawing/2014/main" id="{00000000-0008-0000-0300-0000EF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8" name="Text 530">
          <a:extLst>
            <a:ext uri="{FF2B5EF4-FFF2-40B4-BE49-F238E27FC236}">
              <a16:creationId xmlns:a16="http://schemas.microsoft.com/office/drawing/2014/main" id="{00000000-0008-0000-0300-0000F0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89" name="Text 531">
          <a:extLst>
            <a:ext uri="{FF2B5EF4-FFF2-40B4-BE49-F238E27FC236}">
              <a16:creationId xmlns:a16="http://schemas.microsoft.com/office/drawing/2014/main" id="{00000000-0008-0000-0300-0000F1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123825</xdr:colOff>
      <xdr:row>17</xdr:row>
      <xdr:rowOff>38100</xdr:rowOff>
    </xdr:to>
    <xdr:sp macro="" textlink="">
      <xdr:nvSpPr>
        <xdr:cNvPr id="2290" name="Text 532">
          <a:extLst>
            <a:ext uri="{FF2B5EF4-FFF2-40B4-BE49-F238E27FC236}">
              <a16:creationId xmlns:a16="http://schemas.microsoft.com/office/drawing/2014/main" id="{00000000-0008-0000-0300-0000F2080000}"/>
            </a:ext>
          </a:extLst>
        </xdr:cNvPr>
        <xdr:cNvSpPr txBox="1">
          <a:spLocks noChangeArrowheads="1"/>
        </xdr:cNvSpPr>
      </xdr:nvSpPr>
      <xdr:spPr bwMode="auto">
        <a:xfrm>
          <a:off x="4429125" y="3371850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1" name="Text 533">
          <a:extLst>
            <a:ext uri="{FF2B5EF4-FFF2-40B4-BE49-F238E27FC236}">
              <a16:creationId xmlns:a16="http://schemas.microsoft.com/office/drawing/2014/main" id="{00000000-0008-0000-0300-0000F3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2" name="Text 534">
          <a:extLst>
            <a:ext uri="{FF2B5EF4-FFF2-40B4-BE49-F238E27FC236}">
              <a16:creationId xmlns:a16="http://schemas.microsoft.com/office/drawing/2014/main" id="{00000000-0008-0000-0300-0000F4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3" name="Text 535">
          <a:extLst>
            <a:ext uri="{FF2B5EF4-FFF2-40B4-BE49-F238E27FC236}">
              <a16:creationId xmlns:a16="http://schemas.microsoft.com/office/drawing/2014/main" id="{00000000-0008-0000-0300-0000F5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4" name="Text 536">
          <a:extLst>
            <a:ext uri="{FF2B5EF4-FFF2-40B4-BE49-F238E27FC236}">
              <a16:creationId xmlns:a16="http://schemas.microsoft.com/office/drawing/2014/main" id="{00000000-0008-0000-0300-0000F6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24</xdr:row>
      <xdr:rowOff>66675</xdr:rowOff>
    </xdr:from>
    <xdr:to>
      <xdr:col>6</xdr:col>
      <xdr:colOff>152400</xdr:colOff>
      <xdr:row>25</xdr:row>
      <xdr:rowOff>66675</xdr:rowOff>
    </xdr:to>
    <xdr:sp macro="" textlink="">
      <xdr:nvSpPr>
        <xdr:cNvPr id="2295" name="Text 537">
          <a:extLst>
            <a:ext uri="{FF2B5EF4-FFF2-40B4-BE49-F238E27FC236}">
              <a16:creationId xmlns:a16="http://schemas.microsoft.com/office/drawing/2014/main" id="{00000000-0008-0000-0300-0000F7080000}"/>
            </a:ext>
          </a:extLst>
        </xdr:cNvPr>
        <xdr:cNvSpPr txBox="1">
          <a:spLocks noChangeArrowheads="1"/>
        </xdr:cNvSpPr>
      </xdr:nvSpPr>
      <xdr:spPr bwMode="auto">
        <a:xfrm>
          <a:off x="4448175" y="49911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66675</xdr:colOff>
      <xdr:row>23</xdr:row>
      <xdr:rowOff>66675</xdr:rowOff>
    </xdr:from>
    <xdr:to>
      <xdr:col>6</xdr:col>
      <xdr:colOff>152400</xdr:colOff>
      <xdr:row>24</xdr:row>
      <xdr:rowOff>66675</xdr:rowOff>
    </xdr:to>
    <xdr:sp macro="" textlink="">
      <xdr:nvSpPr>
        <xdr:cNvPr id="2296" name="Text 538">
          <a:extLst>
            <a:ext uri="{FF2B5EF4-FFF2-40B4-BE49-F238E27FC236}">
              <a16:creationId xmlns:a16="http://schemas.microsoft.com/office/drawing/2014/main" id="{00000000-0008-0000-0300-0000F8080000}"/>
            </a:ext>
          </a:extLst>
        </xdr:cNvPr>
        <xdr:cNvSpPr txBox="1">
          <a:spLocks noChangeArrowheads="1"/>
        </xdr:cNvSpPr>
      </xdr:nvSpPr>
      <xdr:spPr bwMode="auto">
        <a:xfrm>
          <a:off x="4448175" y="4791075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7" name="Text 539">
          <a:extLst>
            <a:ext uri="{FF2B5EF4-FFF2-40B4-BE49-F238E27FC236}">
              <a16:creationId xmlns:a16="http://schemas.microsoft.com/office/drawing/2014/main" id="{00000000-0008-0000-0300-0000F9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298" name="Text 540">
          <a:extLst>
            <a:ext uri="{FF2B5EF4-FFF2-40B4-BE49-F238E27FC236}">
              <a16:creationId xmlns:a16="http://schemas.microsoft.com/office/drawing/2014/main" id="{00000000-0008-0000-0300-0000FA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299" name="Text 541">
          <a:extLst>
            <a:ext uri="{FF2B5EF4-FFF2-40B4-BE49-F238E27FC236}">
              <a16:creationId xmlns:a16="http://schemas.microsoft.com/office/drawing/2014/main" id="{00000000-0008-0000-0300-0000FB08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00" name="Text 542">
          <a:extLst>
            <a:ext uri="{FF2B5EF4-FFF2-40B4-BE49-F238E27FC236}">
              <a16:creationId xmlns:a16="http://schemas.microsoft.com/office/drawing/2014/main" id="{00000000-0008-0000-0300-0000FC08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1" name="Text 543">
          <a:extLst>
            <a:ext uri="{FF2B5EF4-FFF2-40B4-BE49-F238E27FC236}">
              <a16:creationId xmlns:a16="http://schemas.microsoft.com/office/drawing/2014/main" id="{00000000-0008-0000-0300-0000FD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2" name="Text 544">
          <a:extLst>
            <a:ext uri="{FF2B5EF4-FFF2-40B4-BE49-F238E27FC236}">
              <a16:creationId xmlns:a16="http://schemas.microsoft.com/office/drawing/2014/main" id="{00000000-0008-0000-0300-0000FE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3" name="Text 545">
          <a:extLst>
            <a:ext uri="{FF2B5EF4-FFF2-40B4-BE49-F238E27FC236}">
              <a16:creationId xmlns:a16="http://schemas.microsoft.com/office/drawing/2014/main" id="{00000000-0008-0000-0300-0000FF08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4" name="Text 546">
          <a:extLst>
            <a:ext uri="{FF2B5EF4-FFF2-40B4-BE49-F238E27FC236}">
              <a16:creationId xmlns:a16="http://schemas.microsoft.com/office/drawing/2014/main" id="{00000000-0008-0000-0300-000000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5" name="Text 547">
          <a:extLst>
            <a:ext uri="{FF2B5EF4-FFF2-40B4-BE49-F238E27FC236}">
              <a16:creationId xmlns:a16="http://schemas.microsoft.com/office/drawing/2014/main" id="{00000000-0008-0000-0300-000001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6" name="Text 548">
          <a:extLst>
            <a:ext uri="{FF2B5EF4-FFF2-40B4-BE49-F238E27FC236}">
              <a16:creationId xmlns:a16="http://schemas.microsoft.com/office/drawing/2014/main" id="{00000000-0008-0000-0300-000002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7" name="Text 549">
          <a:extLst>
            <a:ext uri="{FF2B5EF4-FFF2-40B4-BE49-F238E27FC236}">
              <a16:creationId xmlns:a16="http://schemas.microsoft.com/office/drawing/2014/main" id="{00000000-0008-0000-0300-000003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08" name="Text 550">
          <a:extLst>
            <a:ext uri="{FF2B5EF4-FFF2-40B4-BE49-F238E27FC236}">
              <a16:creationId xmlns:a16="http://schemas.microsoft.com/office/drawing/2014/main" id="{00000000-0008-0000-0300-000004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09" name="Text 551">
          <a:extLst>
            <a:ext uri="{FF2B5EF4-FFF2-40B4-BE49-F238E27FC236}">
              <a16:creationId xmlns:a16="http://schemas.microsoft.com/office/drawing/2014/main" id="{00000000-0008-0000-0300-000005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0" name="Text 552">
          <a:extLst>
            <a:ext uri="{FF2B5EF4-FFF2-40B4-BE49-F238E27FC236}">
              <a16:creationId xmlns:a16="http://schemas.microsoft.com/office/drawing/2014/main" id="{00000000-0008-0000-0300-000006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1" name="Text 553">
          <a:extLst>
            <a:ext uri="{FF2B5EF4-FFF2-40B4-BE49-F238E27FC236}">
              <a16:creationId xmlns:a16="http://schemas.microsoft.com/office/drawing/2014/main" id="{00000000-0008-0000-0300-000007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2" name="Text 554">
          <a:extLst>
            <a:ext uri="{FF2B5EF4-FFF2-40B4-BE49-F238E27FC236}">
              <a16:creationId xmlns:a16="http://schemas.microsoft.com/office/drawing/2014/main" id="{00000000-0008-0000-0300-000008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3" name="Text 555">
          <a:extLst>
            <a:ext uri="{FF2B5EF4-FFF2-40B4-BE49-F238E27FC236}">
              <a16:creationId xmlns:a16="http://schemas.microsoft.com/office/drawing/2014/main" id="{00000000-0008-0000-0300-000009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4" name="Text 556">
          <a:extLst>
            <a:ext uri="{FF2B5EF4-FFF2-40B4-BE49-F238E27FC236}">
              <a16:creationId xmlns:a16="http://schemas.microsoft.com/office/drawing/2014/main" id="{00000000-0008-0000-0300-00000A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15" name="Text 557">
          <a:extLst>
            <a:ext uri="{FF2B5EF4-FFF2-40B4-BE49-F238E27FC236}">
              <a16:creationId xmlns:a16="http://schemas.microsoft.com/office/drawing/2014/main" id="{00000000-0008-0000-0300-00000B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16" name="Text 558">
          <a:extLst>
            <a:ext uri="{FF2B5EF4-FFF2-40B4-BE49-F238E27FC236}">
              <a16:creationId xmlns:a16="http://schemas.microsoft.com/office/drawing/2014/main" id="{00000000-0008-0000-0300-00000C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7" name="Text 559">
          <a:extLst>
            <a:ext uri="{FF2B5EF4-FFF2-40B4-BE49-F238E27FC236}">
              <a16:creationId xmlns:a16="http://schemas.microsoft.com/office/drawing/2014/main" id="{00000000-0008-0000-0300-00000D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18" name="Text 560">
          <a:extLst>
            <a:ext uri="{FF2B5EF4-FFF2-40B4-BE49-F238E27FC236}">
              <a16:creationId xmlns:a16="http://schemas.microsoft.com/office/drawing/2014/main" id="{00000000-0008-0000-0300-00000E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19" name="Text 561">
          <a:extLst>
            <a:ext uri="{FF2B5EF4-FFF2-40B4-BE49-F238E27FC236}">
              <a16:creationId xmlns:a16="http://schemas.microsoft.com/office/drawing/2014/main" id="{00000000-0008-0000-0300-00000F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20" name="Text 562">
          <a:extLst>
            <a:ext uri="{FF2B5EF4-FFF2-40B4-BE49-F238E27FC236}">
              <a16:creationId xmlns:a16="http://schemas.microsoft.com/office/drawing/2014/main" id="{00000000-0008-0000-0300-000010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1" name="Text 563">
          <a:extLst>
            <a:ext uri="{FF2B5EF4-FFF2-40B4-BE49-F238E27FC236}">
              <a16:creationId xmlns:a16="http://schemas.microsoft.com/office/drawing/2014/main" id="{00000000-0008-0000-0300-000011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2" name="Text 564">
          <a:extLst>
            <a:ext uri="{FF2B5EF4-FFF2-40B4-BE49-F238E27FC236}">
              <a16:creationId xmlns:a16="http://schemas.microsoft.com/office/drawing/2014/main" id="{00000000-0008-0000-0300-000012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3" name="Text 565">
          <a:extLst>
            <a:ext uri="{FF2B5EF4-FFF2-40B4-BE49-F238E27FC236}">
              <a16:creationId xmlns:a16="http://schemas.microsoft.com/office/drawing/2014/main" id="{00000000-0008-0000-0300-000013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4" name="Text 566">
          <a:extLst>
            <a:ext uri="{FF2B5EF4-FFF2-40B4-BE49-F238E27FC236}">
              <a16:creationId xmlns:a16="http://schemas.microsoft.com/office/drawing/2014/main" id="{00000000-0008-0000-0300-000014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5" name="Text 567">
          <a:extLst>
            <a:ext uri="{FF2B5EF4-FFF2-40B4-BE49-F238E27FC236}">
              <a16:creationId xmlns:a16="http://schemas.microsoft.com/office/drawing/2014/main" id="{00000000-0008-0000-0300-000015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26" name="Text 568">
          <a:extLst>
            <a:ext uri="{FF2B5EF4-FFF2-40B4-BE49-F238E27FC236}">
              <a16:creationId xmlns:a16="http://schemas.microsoft.com/office/drawing/2014/main" id="{00000000-0008-0000-0300-000016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27" name="Text 569">
          <a:extLst>
            <a:ext uri="{FF2B5EF4-FFF2-40B4-BE49-F238E27FC236}">
              <a16:creationId xmlns:a16="http://schemas.microsoft.com/office/drawing/2014/main" id="{00000000-0008-0000-0300-000017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28" name="Text 570">
          <a:extLst>
            <a:ext uri="{FF2B5EF4-FFF2-40B4-BE49-F238E27FC236}">
              <a16:creationId xmlns:a16="http://schemas.microsoft.com/office/drawing/2014/main" id="{00000000-0008-0000-0300-000018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29" name="Text 571">
          <a:extLst>
            <a:ext uri="{FF2B5EF4-FFF2-40B4-BE49-F238E27FC236}">
              <a16:creationId xmlns:a16="http://schemas.microsoft.com/office/drawing/2014/main" id="{00000000-0008-0000-0300-000019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0" name="Text 572">
          <a:extLst>
            <a:ext uri="{FF2B5EF4-FFF2-40B4-BE49-F238E27FC236}">
              <a16:creationId xmlns:a16="http://schemas.microsoft.com/office/drawing/2014/main" id="{00000000-0008-0000-0300-00001A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1" name="Text 573">
          <a:extLst>
            <a:ext uri="{FF2B5EF4-FFF2-40B4-BE49-F238E27FC236}">
              <a16:creationId xmlns:a16="http://schemas.microsoft.com/office/drawing/2014/main" id="{00000000-0008-0000-0300-00001B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2" name="Text 574">
          <a:extLst>
            <a:ext uri="{FF2B5EF4-FFF2-40B4-BE49-F238E27FC236}">
              <a16:creationId xmlns:a16="http://schemas.microsoft.com/office/drawing/2014/main" id="{00000000-0008-0000-0300-00001C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3" name="Text 575">
          <a:extLst>
            <a:ext uri="{FF2B5EF4-FFF2-40B4-BE49-F238E27FC236}">
              <a16:creationId xmlns:a16="http://schemas.microsoft.com/office/drawing/2014/main" id="{00000000-0008-0000-0300-00001D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4" name="Text 576">
          <a:extLst>
            <a:ext uri="{FF2B5EF4-FFF2-40B4-BE49-F238E27FC236}">
              <a16:creationId xmlns:a16="http://schemas.microsoft.com/office/drawing/2014/main" id="{00000000-0008-0000-0300-00001E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5" name="Text 577">
          <a:extLst>
            <a:ext uri="{FF2B5EF4-FFF2-40B4-BE49-F238E27FC236}">
              <a16:creationId xmlns:a16="http://schemas.microsoft.com/office/drawing/2014/main" id="{00000000-0008-0000-0300-00001F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6" name="Text 578">
          <a:extLst>
            <a:ext uri="{FF2B5EF4-FFF2-40B4-BE49-F238E27FC236}">
              <a16:creationId xmlns:a16="http://schemas.microsoft.com/office/drawing/2014/main" id="{00000000-0008-0000-0300-000020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7" name="Text 579">
          <a:extLst>
            <a:ext uri="{FF2B5EF4-FFF2-40B4-BE49-F238E27FC236}">
              <a16:creationId xmlns:a16="http://schemas.microsoft.com/office/drawing/2014/main" id="{00000000-0008-0000-0300-000021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38" name="Text 580">
          <a:extLst>
            <a:ext uri="{FF2B5EF4-FFF2-40B4-BE49-F238E27FC236}">
              <a16:creationId xmlns:a16="http://schemas.microsoft.com/office/drawing/2014/main" id="{00000000-0008-0000-0300-000022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39" name="Text 581">
          <a:extLst>
            <a:ext uri="{FF2B5EF4-FFF2-40B4-BE49-F238E27FC236}">
              <a16:creationId xmlns:a16="http://schemas.microsoft.com/office/drawing/2014/main" id="{00000000-0008-0000-0300-000023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40" name="Text 582">
          <a:extLst>
            <a:ext uri="{FF2B5EF4-FFF2-40B4-BE49-F238E27FC236}">
              <a16:creationId xmlns:a16="http://schemas.microsoft.com/office/drawing/2014/main" id="{00000000-0008-0000-0300-000024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1" name="Text 583">
          <a:extLst>
            <a:ext uri="{FF2B5EF4-FFF2-40B4-BE49-F238E27FC236}">
              <a16:creationId xmlns:a16="http://schemas.microsoft.com/office/drawing/2014/main" id="{00000000-0008-0000-0300-000025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2" name="Text 584">
          <a:extLst>
            <a:ext uri="{FF2B5EF4-FFF2-40B4-BE49-F238E27FC236}">
              <a16:creationId xmlns:a16="http://schemas.microsoft.com/office/drawing/2014/main" id="{00000000-0008-0000-0300-000026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3" name="Text 585">
          <a:extLst>
            <a:ext uri="{FF2B5EF4-FFF2-40B4-BE49-F238E27FC236}">
              <a16:creationId xmlns:a16="http://schemas.microsoft.com/office/drawing/2014/main" id="{00000000-0008-0000-0300-000027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4" name="Text 586">
          <a:extLst>
            <a:ext uri="{FF2B5EF4-FFF2-40B4-BE49-F238E27FC236}">
              <a16:creationId xmlns:a16="http://schemas.microsoft.com/office/drawing/2014/main" id="{00000000-0008-0000-0300-000028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5" name="Text 587">
          <a:extLst>
            <a:ext uri="{FF2B5EF4-FFF2-40B4-BE49-F238E27FC236}">
              <a16:creationId xmlns:a16="http://schemas.microsoft.com/office/drawing/2014/main" id="{00000000-0008-0000-0300-000029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6" name="Text 588">
          <a:extLst>
            <a:ext uri="{FF2B5EF4-FFF2-40B4-BE49-F238E27FC236}">
              <a16:creationId xmlns:a16="http://schemas.microsoft.com/office/drawing/2014/main" id="{00000000-0008-0000-0300-00002A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7" name="Text 589">
          <a:extLst>
            <a:ext uri="{FF2B5EF4-FFF2-40B4-BE49-F238E27FC236}">
              <a16:creationId xmlns:a16="http://schemas.microsoft.com/office/drawing/2014/main" id="{00000000-0008-0000-0300-00002B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48" name="Text 590">
          <a:extLst>
            <a:ext uri="{FF2B5EF4-FFF2-40B4-BE49-F238E27FC236}">
              <a16:creationId xmlns:a16="http://schemas.microsoft.com/office/drawing/2014/main" id="{00000000-0008-0000-0300-00002C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49" name="Text 591">
          <a:extLst>
            <a:ext uri="{FF2B5EF4-FFF2-40B4-BE49-F238E27FC236}">
              <a16:creationId xmlns:a16="http://schemas.microsoft.com/office/drawing/2014/main" id="{00000000-0008-0000-0300-00002D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0" name="Text 592">
          <a:extLst>
            <a:ext uri="{FF2B5EF4-FFF2-40B4-BE49-F238E27FC236}">
              <a16:creationId xmlns:a16="http://schemas.microsoft.com/office/drawing/2014/main" id="{00000000-0008-0000-0300-00002E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1" name="Text 593">
          <a:extLst>
            <a:ext uri="{FF2B5EF4-FFF2-40B4-BE49-F238E27FC236}">
              <a16:creationId xmlns:a16="http://schemas.microsoft.com/office/drawing/2014/main" id="{00000000-0008-0000-0300-00002F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2" name="Text 594">
          <a:extLst>
            <a:ext uri="{FF2B5EF4-FFF2-40B4-BE49-F238E27FC236}">
              <a16:creationId xmlns:a16="http://schemas.microsoft.com/office/drawing/2014/main" id="{00000000-0008-0000-0300-000030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3" name="Text 595">
          <a:extLst>
            <a:ext uri="{FF2B5EF4-FFF2-40B4-BE49-F238E27FC236}">
              <a16:creationId xmlns:a16="http://schemas.microsoft.com/office/drawing/2014/main" id="{00000000-0008-0000-0300-000031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4" name="Text 596">
          <a:extLst>
            <a:ext uri="{FF2B5EF4-FFF2-40B4-BE49-F238E27FC236}">
              <a16:creationId xmlns:a16="http://schemas.microsoft.com/office/drawing/2014/main" id="{00000000-0008-0000-0300-000032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5" name="Text 597">
          <a:extLst>
            <a:ext uri="{FF2B5EF4-FFF2-40B4-BE49-F238E27FC236}">
              <a16:creationId xmlns:a16="http://schemas.microsoft.com/office/drawing/2014/main" id="{00000000-0008-0000-0300-000033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56" name="Text 598">
          <a:extLst>
            <a:ext uri="{FF2B5EF4-FFF2-40B4-BE49-F238E27FC236}">
              <a16:creationId xmlns:a16="http://schemas.microsoft.com/office/drawing/2014/main" id="{00000000-0008-0000-0300-000034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7" name="Text 599">
          <a:extLst>
            <a:ext uri="{FF2B5EF4-FFF2-40B4-BE49-F238E27FC236}">
              <a16:creationId xmlns:a16="http://schemas.microsoft.com/office/drawing/2014/main" id="{00000000-0008-0000-0300-000035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8" name="Text 600">
          <a:extLst>
            <a:ext uri="{FF2B5EF4-FFF2-40B4-BE49-F238E27FC236}">
              <a16:creationId xmlns:a16="http://schemas.microsoft.com/office/drawing/2014/main" id="{00000000-0008-0000-0300-000036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59" name="Text 601">
          <a:extLst>
            <a:ext uri="{FF2B5EF4-FFF2-40B4-BE49-F238E27FC236}">
              <a16:creationId xmlns:a16="http://schemas.microsoft.com/office/drawing/2014/main" id="{00000000-0008-0000-0300-000037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0" name="Text 602">
          <a:extLst>
            <a:ext uri="{FF2B5EF4-FFF2-40B4-BE49-F238E27FC236}">
              <a16:creationId xmlns:a16="http://schemas.microsoft.com/office/drawing/2014/main" id="{00000000-0008-0000-0300-000038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1" name="Text 603">
          <a:extLst>
            <a:ext uri="{FF2B5EF4-FFF2-40B4-BE49-F238E27FC236}">
              <a16:creationId xmlns:a16="http://schemas.microsoft.com/office/drawing/2014/main" id="{00000000-0008-0000-0300-000039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2" name="Text 604">
          <a:extLst>
            <a:ext uri="{FF2B5EF4-FFF2-40B4-BE49-F238E27FC236}">
              <a16:creationId xmlns:a16="http://schemas.microsoft.com/office/drawing/2014/main" id="{00000000-0008-0000-0300-00003A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3" name="Text 605">
          <a:extLst>
            <a:ext uri="{FF2B5EF4-FFF2-40B4-BE49-F238E27FC236}">
              <a16:creationId xmlns:a16="http://schemas.microsoft.com/office/drawing/2014/main" id="{00000000-0008-0000-0300-00003B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47625</xdr:rowOff>
    </xdr:from>
    <xdr:to>
      <xdr:col>6</xdr:col>
      <xdr:colOff>123825</xdr:colOff>
      <xdr:row>18</xdr:row>
      <xdr:rowOff>38100</xdr:rowOff>
    </xdr:to>
    <xdr:sp macro="" textlink="">
      <xdr:nvSpPr>
        <xdr:cNvPr id="2364" name="Text 606">
          <a:extLst>
            <a:ext uri="{FF2B5EF4-FFF2-40B4-BE49-F238E27FC236}">
              <a16:creationId xmlns:a16="http://schemas.microsoft.com/office/drawing/2014/main" id="{00000000-0008-0000-0300-00003C090000}"/>
            </a:ext>
          </a:extLst>
        </xdr:cNvPr>
        <xdr:cNvSpPr txBox="1">
          <a:spLocks noChangeArrowheads="1"/>
        </xdr:cNvSpPr>
      </xdr:nvSpPr>
      <xdr:spPr bwMode="auto">
        <a:xfrm>
          <a:off x="4429125" y="3571875"/>
          <a:ext cx="762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65" name="Text 607">
          <a:extLst>
            <a:ext uri="{FF2B5EF4-FFF2-40B4-BE49-F238E27FC236}">
              <a16:creationId xmlns:a16="http://schemas.microsoft.com/office/drawing/2014/main" id="{00000000-0008-0000-0300-00003D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66" name="Text 608">
          <a:extLst>
            <a:ext uri="{FF2B5EF4-FFF2-40B4-BE49-F238E27FC236}">
              <a16:creationId xmlns:a16="http://schemas.microsoft.com/office/drawing/2014/main" id="{00000000-0008-0000-0300-00003E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67" name="Text 609">
          <a:extLst>
            <a:ext uri="{FF2B5EF4-FFF2-40B4-BE49-F238E27FC236}">
              <a16:creationId xmlns:a16="http://schemas.microsoft.com/office/drawing/2014/main" id="{00000000-0008-0000-0300-00003F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38100</xdr:rowOff>
    </xdr:from>
    <xdr:to>
      <xdr:col>6</xdr:col>
      <xdr:colOff>123825</xdr:colOff>
      <xdr:row>19</xdr:row>
      <xdr:rowOff>38100</xdr:rowOff>
    </xdr:to>
    <xdr:sp macro="" textlink="">
      <xdr:nvSpPr>
        <xdr:cNvPr id="2368" name="Text 610">
          <a:extLst>
            <a:ext uri="{FF2B5EF4-FFF2-40B4-BE49-F238E27FC236}">
              <a16:creationId xmlns:a16="http://schemas.microsoft.com/office/drawing/2014/main" id="{00000000-0008-0000-0300-000040090000}"/>
            </a:ext>
          </a:extLst>
        </xdr:cNvPr>
        <xdr:cNvSpPr txBox="1">
          <a:spLocks noChangeArrowheads="1"/>
        </xdr:cNvSpPr>
      </xdr:nvSpPr>
      <xdr:spPr bwMode="auto">
        <a:xfrm>
          <a:off x="4429125" y="37623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369" name="Text 3">
          <a:extLst>
            <a:ext uri="{FF2B5EF4-FFF2-40B4-BE49-F238E27FC236}">
              <a16:creationId xmlns:a16="http://schemas.microsoft.com/office/drawing/2014/main" id="{46184C5E-47E4-420B-A439-24BC32535247}"/>
            </a:ext>
          </a:extLst>
        </xdr:cNvPr>
        <xdr:cNvSpPr txBox="1">
          <a:spLocks noChangeArrowheads="1"/>
        </xdr:cNvSpPr>
      </xdr:nvSpPr>
      <xdr:spPr bwMode="auto">
        <a:xfrm>
          <a:off x="456247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0</xdr:rowOff>
    </xdr:from>
    <xdr:to>
      <xdr:col>6</xdr:col>
      <xdr:colOff>247650</xdr:colOff>
      <xdr:row>29</xdr:row>
      <xdr:rowOff>114300</xdr:rowOff>
    </xdr:to>
    <xdr:sp macro="" textlink="">
      <xdr:nvSpPr>
        <xdr:cNvPr id="2370" name="Text 4">
          <a:extLst>
            <a:ext uri="{FF2B5EF4-FFF2-40B4-BE49-F238E27FC236}">
              <a16:creationId xmlns:a16="http://schemas.microsoft.com/office/drawing/2014/main" id="{E08F3843-B90D-4612-81ED-CBE2B742B9E3}"/>
            </a:ext>
          </a:extLst>
        </xdr:cNvPr>
        <xdr:cNvSpPr txBox="1">
          <a:spLocks noChangeArrowheads="1"/>
        </xdr:cNvSpPr>
      </xdr:nvSpPr>
      <xdr:spPr bwMode="auto">
        <a:xfrm>
          <a:off x="4562475" y="5867400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71" name="Text 5">
          <a:extLst>
            <a:ext uri="{FF2B5EF4-FFF2-40B4-BE49-F238E27FC236}">
              <a16:creationId xmlns:a16="http://schemas.microsoft.com/office/drawing/2014/main" id="{39A59AA2-E15C-4437-8A9B-818E1CA50ED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72" name="Text 8">
          <a:extLst>
            <a:ext uri="{FF2B5EF4-FFF2-40B4-BE49-F238E27FC236}">
              <a16:creationId xmlns:a16="http://schemas.microsoft.com/office/drawing/2014/main" id="{B35DED71-8BE3-43E9-9FBB-570EAE8BC32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3" name="Text 9">
          <a:extLst>
            <a:ext uri="{FF2B5EF4-FFF2-40B4-BE49-F238E27FC236}">
              <a16:creationId xmlns:a16="http://schemas.microsoft.com/office/drawing/2014/main" id="{CD237AF7-2FD4-4365-A626-1C689F316027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74" name="Text 10">
          <a:extLst>
            <a:ext uri="{FF2B5EF4-FFF2-40B4-BE49-F238E27FC236}">
              <a16:creationId xmlns:a16="http://schemas.microsoft.com/office/drawing/2014/main" id="{D8E39649-9CA4-4025-B1E2-8507B0AA52DF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5" name="Text 11">
          <a:extLst>
            <a:ext uri="{FF2B5EF4-FFF2-40B4-BE49-F238E27FC236}">
              <a16:creationId xmlns:a16="http://schemas.microsoft.com/office/drawing/2014/main" id="{E6195932-A704-48B4-83CF-12C1136ACA49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76" name="Text 12">
          <a:extLst>
            <a:ext uri="{FF2B5EF4-FFF2-40B4-BE49-F238E27FC236}">
              <a16:creationId xmlns:a16="http://schemas.microsoft.com/office/drawing/2014/main" id="{85953388-25C1-4D2D-BD65-7E1BB1778F9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7" name="Text 13">
          <a:extLst>
            <a:ext uri="{FF2B5EF4-FFF2-40B4-BE49-F238E27FC236}">
              <a16:creationId xmlns:a16="http://schemas.microsoft.com/office/drawing/2014/main" id="{B05F3A89-65D0-4728-8FE6-47A47584BE8B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8" name="Text 14">
          <a:extLst>
            <a:ext uri="{FF2B5EF4-FFF2-40B4-BE49-F238E27FC236}">
              <a16:creationId xmlns:a16="http://schemas.microsoft.com/office/drawing/2014/main" id="{0B23BC11-761C-4FBF-872A-31FEFF7B4DCE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79" name="Text 15">
          <a:extLst>
            <a:ext uri="{FF2B5EF4-FFF2-40B4-BE49-F238E27FC236}">
              <a16:creationId xmlns:a16="http://schemas.microsoft.com/office/drawing/2014/main" id="{57B9A513-DEDA-4907-A8DA-1C9BB6B859D4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380" name="Text 16">
          <a:extLst>
            <a:ext uri="{FF2B5EF4-FFF2-40B4-BE49-F238E27FC236}">
              <a16:creationId xmlns:a16="http://schemas.microsoft.com/office/drawing/2014/main" id="{4004725B-D4ED-476F-B28F-00DC3E745FDD}"/>
            </a:ext>
          </a:extLst>
        </xdr:cNvPr>
        <xdr:cNvSpPr txBox="1">
          <a:spLocks noChangeArrowheads="1"/>
        </xdr:cNvSpPr>
      </xdr:nvSpPr>
      <xdr:spPr bwMode="auto">
        <a:xfrm>
          <a:off x="456247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0</xdr:rowOff>
    </xdr:from>
    <xdr:to>
      <xdr:col>6</xdr:col>
      <xdr:colOff>247650</xdr:colOff>
      <xdr:row>29</xdr:row>
      <xdr:rowOff>114300</xdr:rowOff>
    </xdr:to>
    <xdr:sp macro="" textlink="">
      <xdr:nvSpPr>
        <xdr:cNvPr id="2381" name="Text 17">
          <a:extLst>
            <a:ext uri="{FF2B5EF4-FFF2-40B4-BE49-F238E27FC236}">
              <a16:creationId xmlns:a16="http://schemas.microsoft.com/office/drawing/2014/main" id="{0D2C3AD4-A5D8-46FC-B5F6-04C4FE6830C1}"/>
            </a:ext>
          </a:extLst>
        </xdr:cNvPr>
        <xdr:cNvSpPr txBox="1">
          <a:spLocks noChangeArrowheads="1"/>
        </xdr:cNvSpPr>
      </xdr:nvSpPr>
      <xdr:spPr bwMode="auto">
        <a:xfrm>
          <a:off x="4562475" y="5867400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82" name="Text 18">
          <a:extLst>
            <a:ext uri="{FF2B5EF4-FFF2-40B4-BE49-F238E27FC236}">
              <a16:creationId xmlns:a16="http://schemas.microsoft.com/office/drawing/2014/main" id="{5221CAB0-1DB2-46A6-8A80-2595A6D1275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83" name="Text 21">
          <a:extLst>
            <a:ext uri="{FF2B5EF4-FFF2-40B4-BE49-F238E27FC236}">
              <a16:creationId xmlns:a16="http://schemas.microsoft.com/office/drawing/2014/main" id="{B9EEB86A-7491-4277-A9F3-2E9CA7BD688B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84" name="Text 22">
          <a:extLst>
            <a:ext uri="{FF2B5EF4-FFF2-40B4-BE49-F238E27FC236}">
              <a16:creationId xmlns:a16="http://schemas.microsoft.com/office/drawing/2014/main" id="{35633A83-4097-4CFC-9F63-1D1F8EDBF049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85" name="Text 23">
          <a:extLst>
            <a:ext uri="{FF2B5EF4-FFF2-40B4-BE49-F238E27FC236}">
              <a16:creationId xmlns:a16="http://schemas.microsoft.com/office/drawing/2014/main" id="{48462A15-7C45-4BBA-BC23-16E45CB6F75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86" name="Text 24">
          <a:extLst>
            <a:ext uri="{FF2B5EF4-FFF2-40B4-BE49-F238E27FC236}">
              <a16:creationId xmlns:a16="http://schemas.microsoft.com/office/drawing/2014/main" id="{96D7FCA4-D163-4BAE-B68B-EA7942EBBB3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87" name="Text 25">
          <a:extLst>
            <a:ext uri="{FF2B5EF4-FFF2-40B4-BE49-F238E27FC236}">
              <a16:creationId xmlns:a16="http://schemas.microsoft.com/office/drawing/2014/main" id="{74E16B90-89B1-4F9C-A70D-D677AD8228E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88" name="Text 26">
          <a:extLst>
            <a:ext uri="{FF2B5EF4-FFF2-40B4-BE49-F238E27FC236}">
              <a16:creationId xmlns:a16="http://schemas.microsoft.com/office/drawing/2014/main" id="{46E26B5E-5319-4E44-AD43-46B7CFF50452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89" name="Text 27">
          <a:extLst>
            <a:ext uri="{FF2B5EF4-FFF2-40B4-BE49-F238E27FC236}">
              <a16:creationId xmlns:a16="http://schemas.microsoft.com/office/drawing/2014/main" id="{F210ACC3-2323-4FDB-9839-2586A594AEA1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90" name="Text 28">
          <a:extLst>
            <a:ext uri="{FF2B5EF4-FFF2-40B4-BE49-F238E27FC236}">
              <a16:creationId xmlns:a16="http://schemas.microsoft.com/office/drawing/2014/main" id="{9E242E63-D4B3-430C-AE8F-67172C2A8100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391" name="Text 29">
          <a:extLst>
            <a:ext uri="{FF2B5EF4-FFF2-40B4-BE49-F238E27FC236}">
              <a16:creationId xmlns:a16="http://schemas.microsoft.com/office/drawing/2014/main" id="{E7FE01AD-492E-4D66-AA7A-6E27BB1D676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392" name="Text 30">
          <a:extLst>
            <a:ext uri="{FF2B5EF4-FFF2-40B4-BE49-F238E27FC236}">
              <a16:creationId xmlns:a16="http://schemas.microsoft.com/office/drawing/2014/main" id="{9345A6EC-1F82-4E36-8374-0B0D15E0B78D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93" name="Text 33">
          <a:extLst>
            <a:ext uri="{FF2B5EF4-FFF2-40B4-BE49-F238E27FC236}">
              <a16:creationId xmlns:a16="http://schemas.microsoft.com/office/drawing/2014/main" id="{6F4942EC-1C05-4489-910C-4BC2A10C9DB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0</xdr:rowOff>
    </xdr:from>
    <xdr:to>
      <xdr:col>6</xdr:col>
      <xdr:colOff>257175</xdr:colOff>
      <xdr:row>29</xdr:row>
      <xdr:rowOff>152400</xdr:rowOff>
    </xdr:to>
    <xdr:sp macro="" textlink="">
      <xdr:nvSpPr>
        <xdr:cNvPr id="2394" name="Text 34">
          <a:extLst>
            <a:ext uri="{FF2B5EF4-FFF2-40B4-BE49-F238E27FC236}">
              <a16:creationId xmlns:a16="http://schemas.microsoft.com/office/drawing/2014/main" id="{BDC792FB-CFAE-452F-A976-3FD140D9F412}"/>
            </a:ext>
          </a:extLst>
        </xdr:cNvPr>
        <xdr:cNvSpPr txBox="1">
          <a:spLocks noChangeArrowheads="1"/>
        </xdr:cNvSpPr>
      </xdr:nvSpPr>
      <xdr:spPr bwMode="auto">
        <a:xfrm>
          <a:off x="4572000" y="58674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95" name="Text 35">
          <a:extLst>
            <a:ext uri="{FF2B5EF4-FFF2-40B4-BE49-F238E27FC236}">
              <a16:creationId xmlns:a16="http://schemas.microsoft.com/office/drawing/2014/main" id="{560A8CB7-1F3A-4C5D-A634-52F54C6A5961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96" name="Text 38">
          <a:extLst>
            <a:ext uri="{FF2B5EF4-FFF2-40B4-BE49-F238E27FC236}">
              <a16:creationId xmlns:a16="http://schemas.microsoft.com/office/drawing/2014/main" id="{0D8B16C6-3792-41C2-8B9A-49D5D2E87ED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397" name="Text 39">
          <a:extLst>
            <a:ext uri="{FF2B5EF4-FFF2-40B4-BE49-F238E27FC236}">
              <a16:creationId xmlns:a16="http://schemas.microsoft.com/office/drawing/2014/main" id="{A3B22ED4-64BF-43BE-82A9-6E17B7430B88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398" name="Text 40">
          <a:extLst>
            <a:ext uri="{FF2B5EF4-FFF2-40B4-BE49-F238E27FC236}">
              <a16:creationId xmlns:a16="http://schemas.microsoft.com/office/drawing/2014/main" id="{B52D1401-7ED4-48FF-8F93-772AC082777B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399" name="Text 41">
          <a:extLst>
            <a:ext uri="{FF2B5EF4-FFF2-40B4-BE49-F238E27FC236}">
              <a16:creationId xmlns:a16="http://schemas.microsoft.com/office/drawing/2014/main" id="{2FB7BC1B-36F8-4419-9461-3D5B8D5C182C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0" name="Text 42">
          <a:extLst>
            <a:ext uri="{FF2B5EF4-FFF2-40B4-BE49-F238E27FC236}">
              <a16:creationId xmlns:a16="http://schemas.microsoft.com/office/drawing/2014/main" id="{03246D9E-DF7B-4116-AC39-481B34F118AD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01" name="Text 43">
          <a:extLst>
            <a:ext uri="{FF2B5EF4-FFF2-40B4-BE49-F238E27FC236}">
              <a16:creationId xmlns:a16="http://schemas.microsoft.com/office/drawing/2014/main" id="{CA0C3FA0-B465-4398-AD27-63E305B09122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2" name="Text 44">
          <a:extLst>
            <a:ext uri="{FF2B5EF4-FFF2-40B4-BE49-F238E27FC236}">
              <a16:creationId xmlns:a16="http://schemas.microsoft.com/office/drawing/2014/main" id="{AD57C338-0671-4170-B603-F1735E17F04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3" name="Text 45">
          <a:extLst>
            <a:ext uri="{FF2B5EF4-FFF2-40B4-BE49-F238E27FC236}">
              <a16:creationId xmlns:a16="http://schemas.microsoft.com/office/drawing/2014/main" id="{8A400A68-BDD8-4192-89F8-4E099B9B6F85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4" name="Text 46">
          <a:extLst>
            <a:ext uri="{FF2B5EF4-FFF2-40B4-BE49-F238E27FC236}">
              <a16:creationId xmlns:a16="http://schemas.microsoft.com/office/drawing/2014/main" id="{91161651-8A59-4236-8A4B-DA556D7975D2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5" name="Text 47">
          <a:extLst>
            <a:ext uri="{FF2B5EF4-FFF2-40B4-BE49-F238E27FC236}">
              <a16:creationId xmlns:a16="http://schemas.microsoft.com/office/drawing/2014/main" id="{C567C3BA-D65F-4AD2-8C4D-D13B4383303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0</xdr:rowOff>
    </xdr:from>
    <xdr:to>
      <xdr:col>6</xdr:col>
      <xdr:colOff>257175</xdr:colOff>
      <xdr:row>29</xdr:row>
      <xdr:rowOff>152400</xdr:rowOff>
    </xdr:to>
    <xdr:sp macro="" textlink="">
      <xdr:nvSpPr>
        <xdr:cNvPr id="2406" name="Text 48">
          <a:extLst>
            <a:ext uri="{FF2B5EF4-FFF2-40B4-BE49-F238E27FC236}">
              <a16:creationId xmlns:a16="http://schemas.microsoft.com/office/drawing/2014/main" id="{E70729C5-B725-44D4-BD80-261D561FCAEA}"/>
            </a:ext>
          </a:extLst>
        </xdr:cNvPr>
        <xdr:cNvSpPr txBox="1">
          <a:spLocks noChangeArrowheads="1"/>
        </xdr:cNvSpPr>
      </xdr:nvSpPr>
      <xdr:spPr bwMode="auto">
        <a:xfrm>
          <a:off x="4572000" y="58674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07" name="Text 49">
          <a:extLst>
            <a:ext uri="{FF2B5EF4-FFF2-40B4-BE49-F238E27FC236}">
              <a16:creationId xmlns:a16="http://schemas.microsoft.com/office/drawing/2014/main" id="{A651C862-6308-482E-AA99-DB892A760CE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08" name="Text 52">
          <a:extLst>
            <a:ext uri="{FF2B5EF4-FFF2-40B4-BE49-F238E27FC236}">
              <a16:creationId xmlns:a16="http://schemas.microsoft.com/office/drawing/2014/main" id="{9F42BBBA-CDB7-4974-9E28-76FFBB6AB4E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09" name="Text 53">
          <a:extLst>
            <a:ext uri="{FF2B5EF4-FFF2-40B4-BE49-F238E27FC236}">
              <a16:creationId xmlns:a16="http://schemas.microsoft.com/office/drawing/2014/main" id="{F40EF051-5F9C-4BCC-966A-517F32E4F3E4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10" name="Text 54">
          <a:extLst>
            <a:ext uri="{FF2B5EF4-FFF2-40B4-BE49-F238E27FC236}">
              <a16:creationId xmlns:a16="http://schemas.microsoft.com/office/drawing/2014/main" id="{860C3FD5-93E2-434B-9A87-DE72BD11C58A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11" name="Text 55">
          <a:extLst>
            <a:ext uri="{FF2B5EF4-FFF2-40B4-BE49-F238E27FC236}">
              <a16:creationId xmlns:a16="http://schemas.microsoft.com/office/drawing/2014/main" id="{74FCC43D-4895-46CC-BB5F-BB4E6690E43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12" name="Text 56">
          <a:extLst>
            <a:ext uri="{FF2B5EF4-FFF2-40B4-BE49-F238E27FC236}">
              <a16:creationId xmlns:a16="http://schemas.microsoft.com/office/drawing/2014/main" id="{491A65ED-F7EB-4488-B606-D4D06B8DEDB5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13" name="Text 57">
          <a:extLst>
            <a:ext uri="{FF2B5EF4-FFF2-40B4-BE49-F238E27FC236}">
              <a16:creationId xmlns:a16="http://schemas.microsoft.com/office/drawing/2014/main" id="{3719D5B2-159F-46B5-902B-44EA5B9B99F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14" name="Text 58">
          <a:extLst>
            <a:ext uri="{FF2B5EF4-FFF2-40B4-BE49-F238E27FC236}">
              <a16:creationId xmlns:a16="http://schemas.microsoft.com/office/drawing/2014/main" id="{069991F8-BF9A-42A2-8353-C6784741AD16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15" name="Text 59">
          <a:extLst>
            <a:ext uri="{FF2B5EF4-FFF2-40B4-BE49-F238E27FC236}">
              <a16:creationId xmlns:a16="http://schemas.microsoft.com/office/drawing/2014/main" id="{AB588073-76E0-4B5D-8697-C1108FF67261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16" name="Text 60">
          <a:extLst>
            <a:ext uri="{FF2B5EF4-FFF2-40B4-BE49-F238E27FC236}">
              <a16:creationId xmlns:a16="http://schemas.microsoft.com/office/drawing/2014/main" id="{9BFCD1D9-8BC6-4CD3-ABC5-AF8AFEBB81A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17" name="Text 61">
          <a:extLst>
            <a:ext uri="{FF2B5EF4-FFF2-40B4-BE49-F238E27FC236}">
              <a16:creationId xmlns:a16="http://schemas.microsoft.com/office/drawing/2014/main" id="{3693F086-E0AA-4501-AF40-DF5AC02107C0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18" name="Text 64">
          <a:extLst>
            <a:ext uri="{FF2B5EF4-FFF2-40B4-BE49-F238E27FC236}">
              <a16:creationId xmlns:a16="http://schemas.microsoft.com/office/drawing/2014/main" id="{12E8D7CC-2B85-4DE9-82A0-4BAEC9F54D2F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419" name="Text 65">
          <a:extLst>
            <a:ext uri="{FF2B5EF4-FFF2-40B4-BE49-F238E27FC236}">
              <a16:creationId xmlns:a16="http://schemas.microsoft.com/office/drawing/2014/main" id="{96363A7F-9B19-4CA4-8784-C9CAEB6086A5}"/>
            </a:ext>
          </a:extLst>
        </xdr:cNvPr>
        <xdr:cNvSpPr txBox="1">
          <a:spLocks noChangeArrowheads="1"/>
        </xdr:cNvSpPr>
      </xdr:nvSpPr>
      <xdr:spPr bwMode="auto">
        <a:xfrm>
          <a:off x="456247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0</xdr:rowOff>
    </xdr:from>
    <xdr:to>
      <xdr:col>6</xdr:col>
      <xdr:colOff>247650</xdr:colOff>
      <xdr:row>29</xdr:row>
      <xdr:rowOff>114300</xdr:rowOff>
    </xdr:to>
    <xdr:sp macro="" textlink="">
      <xdr:nvSpPr>
        <xdr:cNvPr id="2420" name="Text 66">
          <a:extLst>
            <a:ext uri="{FF2B5EF4-FFF2-40B4-BE49-F238E27FC236}">
              <a16:creationId xmlns:a16="http://schemas.microsoft.com/office/drawing/2014/main" id="{98B469E7-0E3E-4217-B8F6-E05FB83C141C}"/>
            </a:ext>
          </a:extLst>
        </xdr:cNvPr>
        <xdr:cNvSpPr txBox="1">
          <a:spLocks noChangeArrowheads="1"/>
        </xdr:cNvSpPr>
      </xdr:nvSpPr>
      <xdr:spPr bwMode="auto">
        <a:xfrm>
          <a:off x="4562475" y="5867400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21" name="Text 67">
          <a:extLst>
            <a:ext uri="{FF2B5EF4-FFF2-40B4-BE49-F238E27FC236}">
              <a16:creationId xmlns:a16="http://schemas.microsoft.com/office/drawing/2014/main" id="{C7F7412A-72EC-48AB-AE13-B265E1C86335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22" name="Text 70">
          <a:extLst>
            <a:ext uri="{FF2B5EF4-FFF2-40B4-BE49-F238E27FC236}">
              <a16:creationId xmlns:a16="http://schemas.microsoft.com/office/drawing/2014/main" id="{37BEC012-F3AD-4BFF-9947-FB0AFCDF4F6B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3" name="Text 71">
          <a:extLst>
            <a:ext uri="{FF2B5EF4-FFF2-40B4-BE49-F238E27FC236}">
              <a16:creationId xmlns:a16="http://schemas.microsoft.com/office/drawing/2014/main" id="{F2CA8A82-0624-48B1-8E69-801D25B42BD5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24" name="Text 72">
          <a:extLst>
            <a:ext uri="{FF2B5EF4-FFF2-40B4-BE49-F238E27FC236}">
              <a16:creationId xmlns:a16="http://schemas.microsoft.com/office/drawing/2014/main" id="{31D4F9B4-2A0C-4FDC-A955-3F78D1671BF9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5" name="Text 73">
          <a:extLst>
            <a:ext uri="{FF2B5EF4-FFF2-40B4-BE49-F238E27FC236}">
              <a16:creationId xmlns:a16="http://schemas.microsoft.com/office/drawing/2014/main" id="{B2C5FE4A-9CB4-48E3-AF01-EB760B4E9315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26" name="Text 74">
          <a:extLst>
            <a:ext uri="{FF2B5EF4-FFF2-40B4-BE49-F238E27FC236}">
              <a16:creationId xmlns:a16="http://schemas.microsoft.com/office/drawing/2014/main" id="{27F31C56-76D4-424E-AAB5-3A5EFF8E002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7" name="Text 75">
          <a:extLst>
            <a:ext uri="{FF2B5EF4-FFF2-40B4-BE49-F238E27FC236}">
              <a16:creationId xmlns:a16="http://schemas.microsoft.com/office/drawing/2014/main" id="{6A16811E-88F4-4263-87FC-6A4179383EA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8" name="Text 76">
          <a:extLst>
            <a:ext uri="{FF2B5EF4-FFF2-40B4-BE49-F238E27FC236}">
              <a16:creationId xmlns:a16="http://schemas.microsoft.com/office/drawing/2014/main" id="{C526F753-DA16-4172-8187-91B3CE8BF1E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29" name="Text 77">
          <a:extLst>
            <a:ext uri="{FF2B5EF4-FFF2-40B4-BE49-F238E27FC236}">
              <a16:creationId xmlns:a16="http://schemas.microsoft.com/office/drawing/2014/main" id="{867C745F-20FE-48A0-A987-F7803F537AB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142875</xdr:rowOff>
    </xdr:from>
    <xdr:to>
      <xdr:col>6</xdr:col>
      <xdr:colOff>238125</xdr:colOff>
      <xdr:row>30</xdr:row>
      <xdr:rowOff>114300</xdr:rowOff>
    </xdr:to>
    <xdr:sp macro="" textlink="">
      <xdr:nvSpPr>
        <xdr:cNvPr id="2430" name="Text 78">
          <a:extLst>
            <a:ext uri="{FF2B5EF4-FFF2-40B4-BE49-F238E27FC236}">
              <a16:creationId xmlns:a16="http://schemas.microsoft.com/office/drawing/2014/main" id="{C81D4F26-943E-41D9-8E22-30E3612E7904}"/>
            </a:ext>
          </a:extLst>
        </xdr:cNvPr>
        <xdr:cNvSpPr txBox="1">
          <a:spLocks noChangeArrowheads="1"/>
        </xdr:cNvSpPr>
      </xdr:nvSpPr>
      <xdr:spPr bwMode="auto">
        <a:xfrm>
          <a:off x="4562475" y="6010275"/>
          <a:ext cx="10477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133350</xdr:colOff>
      <xdr:row>29</xdr:row>
      <xdr:rowOff>0</xdr:rowOff>
    </xdr:from>
    <xdr:to>
      <xdr:col>6</xdr:col>
      <xdr:colOff>247650</xdr:colOff>
      <xdr:row>29</xdr:row>
      <xdr:rowOff>114300</xdr:rowOff>
    </xdr:to>
    <xdr:sp macro="" textlink="">
      <xdr:nvSpPr>
        <xdr:cNvPr id="2431" name="Text 79">
          <a:extLst>
            <a:ext uri="{FF2B5EF4-FFF2-40B4-BE49-F238E27FC236}">
              <a16:creationId xmlns:a16="http://schemas.microsoft.com/office/drawing/2014/main" id="{1B7C2009-59C0-4846-8198-C7D2D5631BC8}"/>
            </a:ext>
          </a:extLst>
        </xdr:cNvPr>
        <xdr:cNvSpPr txBox="1">
          <a:spLocks noChangeArrowheads="1"/>
        </xdr:cNvSpPr>
      </xdr:nvSpPr>
      <xdr:spPr bwMode="auto">
        <a:xfrm>
          <a:off x="4562475" y="5867400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32" name="Text 80">
          <a:extLst>
            <a:ext uri="{FF2B5EF4-FFF2-40B4-BE49-F238E27FC236}">
              <a16:creationId xmlns:a16="http://schemas.microsoft.com/office/drawing/2014/main" id="{86919720-41B1-4E5D-8308-4321BF48519F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33" name="Text 83">
          <a:extLst>
            <a:ext uri="{FF2B5EF4-FFF2-40B4-BE49-F238E27FC236}">
              <a16:creationId xmlns:a16="http://schemas.microsoft.com/office/drawing/2014/main" id="{4C989372-5297-4AF7-9982-C49E45480616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34" name="Text 84">
          <a:extLst>
            <a:ext uri="{FF2B5EF4-FFF2-40B4-BE49-F238E27FC236}">
              <a16:creationId xmlns:a16="http://schemas.microsoft.com/office/drawing/2014/main" id="{08D4D0D5-6250-41C6-BCA7-24D62800539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35" name="Text 85">
          <a:extLst>
            <a:ext uri="{FF2B5EF4-FFF2-40B4-BE49-F238E27FC236}">
              <a16:creationId xmlns:a16="http://schemas.microsoft.com/office/drawing/2014/main" id="{BA7376C8-3B27-4BD4-9052-92A3FF4694CF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36" name="Text 86">
          <a:extLst>
            <a:ext uri="{FF2B5EF4-FFF2-40B4-BE49-F238E27FC236}">
              <a16:creationId xmlns:a16="http://schemas.microsoft.com/office/drawing/2014/main" id="{6BE044E4-64FA-4074-BB39-664D5C099F8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37" name="Text 87">
          <a:extLst>
            <a:ext uri="{FF2B5EF4-FFF2-40B4-BE49-F238E27FC236}">
              <a16:creationId xmlns:a16="http://schemas.microsoft.com/office/drawing/2014/main" id="{CB54154A-6C40-4BEC-A24D-B9EBF27F0305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38" name="Text 88">
          <a:extLst>
            <a:ext uri="{FF2B5EF4-FFF2-40B4-BE49-F238E27FC236}">
              <a16:creationId xmlns:a16="http://schemas.microsoft.com/office/drawing/2014/main" id="{DC061E6F-F09D-4B7B-9CC1-CB101949656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39" name="Text 89">
          <a:extLst>
            <a:ext uri="{FF2B5EF4-FFF2-40B4-BE49-F238E27FC236}">
              <a16:creationId xmlns:a16="http://schemas.microsoft.com/office/drawing/2014/main" id="{8D8A9E37-49E6-44C1-95F3-DC0AF4A064D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40" name="Text 90">
          <a:extLst>
            <a:ext uri="{FF2B5EF4-FFF2-40B4-BE49-F238E27FC236}">
              <a16:creationId xmlns:a16="http://schemas.microsoft.com/office/drawing/2014/main" id="{53701031-60B9-42AF-BD3C-49CCF264FFA6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41" name="Text 91">
          <a:extLst>
            <a:ext uri="{FF2B5EF4-FFF2-40B4-BE49-F238E27FC236}">
              <a16:creationId xmlns:a16="http://schemas.microsoft.com/office/drawing/2014/main" id="{E79E5975-8772-4A35-B4C1-21156AAA0912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42" name="Text 92">
          <a:extLst>
            <a:ext uri="{FF2B5EF4-FFF2-40B4-BE49-F238E27FC236}">
              <a16:creationId xmlns:a16="http://schemas.microsoft.com/office/drawing/2014/main" id="{5BE93FB7-77E0-4647-A23E-ED0C67F9D501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43" name="Text 95">
          <a:extLst>
            <a:ext uri="{FF2B5EF4-FFF2-40B4-BE49-F238E27FC236}">
              <a16:creationId xmlns:a16="http://schemas.microsoft.com/office/drawing/2014/main" id="{12DE5E53-3D60-4718-B455-A070F3F3EA70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0</xdr:rowOff>
    </xdr:from>
    <xdr:to>
      <xdr:col>6</xdr:col>
      <xdr:colOff>257175</xdr:colOff>
      <xdr:row>29</xdr:row>
      <xdr:rowOff>152400</xdr:rowOff>
    </xdr:to>
    <xdr:sp macro="" textlink="">
      <xdr:nvSpPr>
        <xdr:cNvPr id="2444" name="Text 96">
          <a:extLst>
            <a:ext uri="{FF2B5EF4-FFF2-40B4-BE49-F238E27FC236}">
              <a16:creationId xmlns:a16="http://schemas.microsoft.com/office/drawing/2014/main" id="{219E730E-BF2C-450F-A902-EC887B6084D2}"/>
            </a:ext>
          </a:extLst>
        </xdr:cNvPr>
        <xdr:cNvSpPr txBox="1">
          <a:spLocks noChangeArrowheads="1"/>
        </xdr:cNvSpPr>
      </xdr:nvSpPr>
      <xdr:spPr bwMode="auto">
        <a:xfrm>
          <a:off x="4572000" y="58674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45" name="Text 97">
          <a:extLst>
            <a:ext uri="{FF2B5EF4-FFF2-40B4-BE49-F238E27FC236}">
              <a16:creationId xmlns:a16="http://schemas.microsoft.com/office/drawing/2014/main" id="{91E5EEE1-35DC-42B2-B4A8-24089ADE6F44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46" name="Text 100">
          <a:extLst>
            <a:ext uri="{FF2B5EF4-FFF2-40B4-BE49-F238E27FC236}">
              <a16:creationId xmlns:a16="http://schemas.microsoft.com/office/drawing/2014/main" id="{CDE94CDD-E5A1-4DDB-9DDC-6CBAC0921B21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447" name="Text 101">
          <a:extLst>
            <a:ext uri="{FF2B5EF4-FFF2-40B4-BE49-F238E27FC236}">
              <a16:creationId xmlns:a16="http://schemas.microsoft.com/office/drawing/2014/main" id="{DEDC1249-0ADA-466C-ADC5-1D269C5EB14E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48" name="Text 102">
          <a:extLst>
            <a:ext uri="{FF2B5EF4-FFF2-40B4-BE49-F238E27FC236}">
              <a16:creationId xmlns:a16="http://schemas.microsoft.com/office/drawing/2014/main" id="{522F3E6A-3156-463F-9F80-ABC2AE0B722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49" name="Text 103">
          <a:extLst>
            <a:ext uri="{FF2B5EF4-FFF2-40B4-BE49-F238E27FC236}">
              <a16:creationId xmlns:a16="http://schemas.microsoft.com/office/drawing/2014/main" id="{C02296F7-0CC9-4263-A0C0-B9A6284D7FAF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0" name="Text 104">
          <a:extLst>
            <a:ext uri="{FF2B5EF4-FFF2-40B4-BE49-F238E27FC236}">
              <a16:creationId xmlns:a16="http://schemas.microsoft.com/office/drawing/2014/main" id="{CB72A530-0E4B-4CC6-BD34-B12453F9F4B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51" name="Text 105">
          <a:extLst>
            <a:ext uri="{FF2B5EF4-FFF2-40B4-BE49-F238E27FC236}">
              <a16:creationId xmlns:a16="http://schemas.microsoft.com/office/drawing/2014/main" id="{150B57CC-17DA-4D1C-B41D-19B3450AAC4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2" name="Text 106">
          <a:extLst>
            <a:ext uri="{FF2B5EF4-FFF2-40B4-BE49-F238E27FC236}">
              <a16:creationId xmlns:a16="http://schemas.microsoft.com/office/drawing/2014/main" id="{2640E53E-8010-433E-B3EB-92DCA50E1930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3" name="Text 107">
          <a:extLst>
            <a:ext uri="{FF2B5EF4-FFF2-40B4-BE49-F238E27FC236}">
              <a16:creationId xmlns:a16="http://schemas.microsoft.com/office/drawing/2014/main" id="{84904D1A-3684-48AA-A6E4-BBE79E6AA185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4" name="Text 108">
          <a:extLst>
            <a:ext uri="{FF2B5EF4-FFF2-40B4-BE49-F238E27FC236}">
              <a16:creationId xmlns:a16="http://schemas.microsoft.com/office/drawing/2014/main" id="{62700D1B-DCD9-4377-A8AA-09047566199C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5" name="Text 109">
          <a:extLst>
            <a:ext uri="{FF2B5EF4-FFF2-40B4-BE49-F238E27FC236}">
              <a16:creationId xmlns:a16="http://schemas.microsoft.com/office/drawing/2014/main" id="{6D823495-9A23-49CC-9C5E-1EEA34E814FB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0</xdr:rowOff>
    </xdr:from>
    <xdr:to>
      <xdr:col>6</xdr:col>
      <xdr:colOff>257175</xdr:colOff>
      <xdr:row>29</xdr:row>
      <xdr:rowOff>152400</xdr:rowOff>
    </xdr:to>
    <xdr:sp macro="" textlink="">
      <xdr:nvSpPr>
        <xdr:cNvPr id="2456" name="Text 110">
          <a:extLst>
            <a:ext uri="{FF2B5EF4-FFF2-40B4-BE49-F238E27FC236}">
              <a16:creationId xmlns:a16="http://schemas.microsoft.com/office/drawing/2014/main" id="{63ABC44A-2025-48DC-A083-93813809D179}"/>
            </a:ext>
          </a:extLst>
        </xdr:cNvPr>
        <xdr:cNvSpPr txBox="1">
          <a:spLocks noChangeArrowheads="1"/>
        </xdr:cNvSpPr>
      </xdr:nvSpPr>
      <xdr:spPr bwMode="auto">
        <a:xfrm>
          <a:off x="4572000" y="58674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57" name="Text 111">
          <a:extLst>
            <a:ext uri="{FF2B5EF4-FFF2-40B4-BE49-F238E27FC236}">
              <a16:creationId xmlns:a16="http://schemas.microsoft.com/office/drawing/2014/main" id="{478C4E08-A391-4300-A7B4-23BE31F004EA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58" name="Text 114">
          <a:extLst>
            <a:ext uri="{FF2B5EF4-FFF2-40B4-BE49-F238E27FC236}">
              <a16:creationId xmlns:a16="http://schemas.microsoft.com/office/drawing/2014/main" id="{7EB21E28-85B6-44FA-A067-4F903660DEF1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59" name="Text 115">
          <a:extLst>
            <a:ext uri="{FF2B5EF4-FFF2-40B4-BE49-F238E27FC236}">
              <a16:creationId xmlns:a16="http://schemas.microsoft.com/office/drawing/2014/main" id="{62D71105-BDEC-4193-A60D-2CFE13BE4E86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60" name="Text 116">
          <a:extLst>
            <a:ext uri="{FF2B5EF4-FFF2-40B4-BE49-F238E27FC236}">
              <a16:creationId xmlns:a16="http://schemas.microsoft.com/office/drawing/2014/main" id="{0C5837FA-255C-49BA-9A78-A0AAFE2FB55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61" name="Text 117">
          <a:extLst>
            <a:ext uri="{FF2B5EF4-FFF2-40B4-BE49-F238E27FC236}">
              <a16:creationId xmlns:a16="http://schemas.microsoft.com/office/drawing/2014/main" id="{F34840E8-E36C-4A25-84CE-E9ED58DC84D7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462" name="Text 118">
          <a:extLst>
            <a:ext uri="{FF2B5EF4-FFF2-40B4-BE49-F238E27FC236}">
              <a16:creationId xmlns:a16="http://schemas.microsoft.com/office/drawing/2014/main" id="{414AD115-0AA1-497D-9CDF-5E50E12F340E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63" name="Text 119">
          <a:extLst>
            <a:ext uri="{FF2B5EF4-FFF2-40B4-BE49-F238E27FC236}">
              <a16:creationId xmlns:a16="http://schemas.microsoft.com/office/drawing/2014/main" id="{6E2136D4-BDC8-4928-88F5-088385E894FF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64" name="Text 120">
          <a:extLst>
            <a:ext uri="{FF2B5EF4-FFF2-40B4-BE49-F238E27FC236}">
              <a16:creationId xmlns:a16="http://schemas.microsoft.com/office/drawing/2014/main" id="{25804206-7C0E-4F9F-A725-C846EB45AEC0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65" name="Text 121">
          <a:extLst>
            <a:ext uri="{FF2B5EF4-FFF2-40B4-BE49-F238E27FC236}">
              <a16:creationId xmlns:a16="http://schemas.microsoft.com/office/drawing/2014/main" id="{6D89FE58-054E-46FC-BE0C-F84802797C92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66" name="Text 122">
          <a:extLst>
            <a:ext uri="{FF2B5EF4-FFF2-40B4-BE49-F238E27FC236}">
              <a16:creationId xmlns:a16="http://schemas.microsoft.com/office/drawing/2014/main" id="{5C0DDAC0-48C9-406A-9C23-6E0F1441732B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67" name="Text 123">
          <a:extLst>
            <a:ext uri="{FF2B5EF4-FFF2-40B4-BE49-F238E27FC236}">
              <a16:creationId xmlns:a16="http://schemas.microsoft.com/office/drawing/2014/main" id="{FEB81EBF-EC15-475D-A451-C90D9F7350A4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468" name="Text 126">
          <a:extLst>
            <a:ext uri="{FF2B5EF4-FFF2-40B4-BE49-F238E27FC236}">
              <a16:creationId xmlns:a16="http://schemas.microsoft.com/office/drawing/2014/main" id="{39E7FFD5-F7FA-42E0-BBE0-1C6E375D2056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469" name="Text 127">
          <a:extLst>
            <a:ext uri="{FF2B5EF4-FFF2-40B4-BE49-F238E27FC236}">
              <a16:creationId xmlns:a16="http://schemas.microsoft.com/office/drawing/2014/main" id="{3B1FAD0E-9D72-43A4-B063-830B33F4536E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470" name="Text 128">
          <a:extLst>
            <a:ext uri="{FF2B5EF4-FFF2-40B4-BE49-F238E27FC236}">
              <a16:creationId xmlns:a16="http://schemas.microsoft.com/office/drawing/2014/main" id="{C7B51EF1-BFBF-4C1A-8B3B-5A2F89D341AE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71" name="Text 129">
          <a:extLst>
            <a:ext uri="{FF2B5EF4-FFF2-40B4-BE49-F238E27FC236}">
              <a16:creationId xmlns:a16="http://schemas.microsoft.com/office/drawing/2014/main" id="{1F9591B6-3FF2-4129-AF49-B6AACB95EFDA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72" name="Text 130">
          <a:extLst>
            <a:ext uri="{FF2B5EF4-FFF2-40B4-BE49-F238E27FC236}">
              <a16:creationId xmlns:a16="http://schemas.microsoft.com/office/drawing/2014/main" id="{FDD7DE78-CA35-42BB-AF4F-96D3442749D8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73" name="Text 131">
          <a:extLst>
            <a:ext uri="{FF2B5EF4-FFF2-40B4-BE49-F238E27FC236}">
              <a16:creationId xmlns:a16="http://schemas.microsoft.com/office/drawing/2014/main" id="{E9E18F63-867E-43F1-9D7D-96CF30709DBD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74" name="Text 133">
          <a:extLst>
            <a:ext uri="{FF2B5EF4-FFF2-40B4-BE49-F238E27FC236}">
              <a16:creationId xmlns:a16="http://schemas.microsoft.com/office/drawing/2014/main" id="{3384B836-2088-4394-9ABA-AF8D4824E5A4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475" name="Text 134">
          <a:extLst>
            <a:ext uri="{FF2B5EF4-FFF2-40B4-BE49-F238E27FC236}">
              <a16:creationId xmlns:a16="http://schemas.microsoft.com/office/drawing/2014/main" id="{22D09DC8-D04E-4088-987B-412CDF103909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76" name="Text 135">
          <a:extLst>
            <a:ext uri="{FF2B5EF4-FFF2-40B4-BE49-F238E27FC236}">
              <a16:creationId xmlns:a16="http://schemas.microsoft.com/office/drawing/2014/main" id="{6A3526D1-1C81-4562-B012-489A2D80F1F9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77" name="Text 136">
          <a:extLst>
            <a:ext uri="{FF2B5EF4-FFF2-40B4-BE49-F238E27FC236}">
              <a16:creationId xmlns:a16="http://schemas.microsoft.com/office/drawing/2014/main" id="{322B7F8A-9540-40F7-9453-DD4EB260AF82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78" name="Text 137">
          <a:extLst>
            <a:ext uri="{FF2B5EF4-FFF2-40B4-BE49-F238E27FC236}">
              <a16:creationId xmlns:a16="http://schemas.microsoft.com/office/drawing/2014/main" id="{94AF93A7-50A8-4233-A5BA-33D23401D025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79" name="Text 138">
          <a:extLst>
            <a:ext uri="{FF2B5EF4-FFF2-40B4-BE49-F238E27FC236}">
              <a16:creationId xmlns:a16="http://schemas.microsoft.com/office/drawing/2014/main" id="{F8B05166-26BA-460D-A6FA-F0E328435E62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0" name="Text 139">
          <a:extLst>
            <a:ext uri="{FF2B5EF4-FFF2-40B4-BE49-F238E27FC236}">
              <a16:creationId xmlns:a16="http://schemas.microsoft.com/office/drawing/2014/main" id="{D10A1CAC-470D-4DE6-8D81-B009B64FF353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1" name="Text 140">
          <a:extLst>
            <a:ext uri="{FF2B5EF4-FFF2-40B4-BE49-F238E27FC236}">
              <a16:creationId xmlns:a16="http://schemas.microsoft.com/office/drawing/2014/main" id="{421351B8-864F-4065-92CF-48AA31399384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2" name="Text 141">
          <a:extLst>
            <a:ext uri="{FF2B5EF4-FFF2-40B4-BE49-F238E27FC236}">
              <a16:creationId xmlns:a16="http://schemas.microsoft.com/office/drawing/2014/main" id="{4B909107-2356-4747-AAB6-AEA8E24DE036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3" name="Text 142">
          <a:extLst>
            <a:ext uri="{FF2B5EF4-FFF2-40B4-BE49-F238E27FC236}">
              <a16:creationId xmlns:a16="http://schemas.microsoft.com/office/drawing/2014/main" id="{7974D261-7941-499F-B9EA-80ACD9E5F102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29</xdr:row>
      <xdr:rowOff>152400</xdr:rowOff>
    </xdr:from>
    <xdr:to>
      <xdr:col>6</xdr:col>
      <xdr:colOff>247650</xdr:colOff>
      <xdr:row>30</xdr:row>
      <xdr:rowOff>152400</xdr:rowOff>
    </xdr:to>
    <xdr:sp macro="" textlink="">
      <xdr:nvSpPr>
        <xdr:cNvPr id="2484" name="Text 143">
          <a:extLst>
            <a:ext uri="{FF2B5EF4-FFF2-40B4-BE49-F238E27FC236}">
              <a16:creationId xmlns:a16="http://schemas.microsoft.com/office/drawing/2014/main" id="{FF10370A-7FC7-47D9-9ABA-5C072A7B9639}"/>
            </a:ext>
          </a:extLst>
        </xdr:cNvPr>
        <xdr:cNvSpPr txBox="1">
          <a:spLocks noChangeArrowheads="1"/>
        </xdr:cNvSpPr>
      </xdr:nvSpPr>
      <xdr:spPr bwMode="auto">
        <a:xfrm>
          <a:off x="4572000" y="601980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85" name="Text 144">
          <a:extLst>
            <a:ext uri="{FF2B5EF4-FFF2-40B4-BE49-F238E27FC236}">
              <a16:creationId xmlns:a16="http://schemas.microsoft.com/office/drawing/2014/main" id="{67D95E25-2523-4DEA-8E74-45D1BCF67D77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86" name="Text 146">
          <a:extLst>
            <a:ext uri="{FF2B5EF4-FFF2-40B4-BE49-F238E27FC236}">
              <a16:creationId xmlns:a16="http://schemas.microsoft.com/office/drawing/2014/main" id="{7DAA970F-D846-4419-ACD1-AA17F872E023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7" name="Text 147">
          <a:extLst>
            <a:ext uri="{FF2B5EF4-FFF2-40B4-BE49-F238E27FC236}">
              <a16:creationId xmlns:a16="http://schemas.microsoft.com/office/drawing/2014/main" id="{5B19FFD6-0101-48A1-BBBF-3AA6E1B22FA5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88" name="Text 148">
          <a:extLst>
            <a:ext uri="{FF2B5EF4-FFF2-40B4-BE49-F238E27FC236}">
              <a16:creationId xmlns:a16="http://schemas.microsoft.com/office/drawing/2014/main" id="{1E6EA42A-A744-4B2D-9646-E755FBDFE7D3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89" name="Text 149">
          <a:extLst>
            <a:ext uri="{FF2B5EF4-FFF2-40B4-BE49-F238E27FC236}">
              <a16:creationId xmlns:a16="http://schemas.microsoft.com/office/drawing/2014/main" id="{5270AD95-7C72-45CB-9C2E-75F3A381192C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490" name="Text 150">
          <a:extLst>
            <a:ext uri="{FF2B5EF4-FFF2-40B4-BE49-F238E27FC236}">
              <a16:creationId xmlns:a16="http://schemas.microsoft.com/office/drawing/2014/main" id="{6A34974D-BD42-40EB-B391-5956D9811A2C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91" name="Text 151">
          <a:extLst>
            <a:ext uri="{FF2B5EF4-FFF2-40B4-BE49-F238E27FC236}">
              <a16:creationId xmlns:a16="http://schemas.microsoft.com/office/drawing/2014/main" id="{53437472-B72E-4025-995C-8DAB1D8E9FB2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92" name="Text 152">
          <a:extLst>
            <a:ext uri="{FF2B5EF4-FFF2-40B4-BE49-F238E27FC236}">
              <a16:creationId xmlns:a16="http://schemas.microsoft.com/office/drawing/2014/main" id="{22B66C34-CCDA-498B-BCC3-7CBB50291806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142875</xdr:colOff>
      <xdr:row>30</xdr:row>
      <xdr:rowOff>152400</xdr:rowOff>
    </xdr:from>
    <xdr:to>
      <xdr:col>6</xdr:col>
      <xdr:colOff>247650</xdr:colOff>
      <xdr:row>31</xdr:row>
      <xdr:rowOff>152400</xdr:rowOff>
    </xdr:to>
    <xdr:sp macro="" textlink="">
      <xdr:nvSpPr>
        <xdr:cNvPr id="2493" name="Text 153">
          <a:extLst>
            <a:ext uri="{FF2B5EF4-FFF2-40B4-BE49-F238E27FC236}">
              <a16:creationId xmlns:a16="http://schemas.microsoft.com/office/drawing/2014/main" id="{BC4326AD-D3CC-4025-8B34-41E3948D3680}"/>
            </a:ext>
          </a:extLst>
        </xdr:cNvPr>
        <xdr:cNvSpPr txBox="1">
          <a:spLocks noChangeArrowheads="1"/>
        </xdr:cNvSpPr>
      </xdr:nvSpPr>
      <xdr:spPr bwMode="auto">
        <a:xfrm>
          <a:off x="4572000" y="62198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494" name="Text 154">
          <a:extLst>
            <a:ext uri="{FF2B5EF4-FFF2-40B4-BE49-F238E27FC236}">
              <a16:creationId xmlns:a16="http://schemas.microsoft.com/office/drawing/2014/main" id="{A0A7A710-1831-42A9-874C-68894A3116D0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495" name="Text 155">
          <a:extLst>
            <a:ext uri="{FF2B5EF4-FFF2-40B4-BE49-F238E27FC236}">
              <a16:creationId xmlns:a16="http://schemas.microsoft.com/office/drawing/2014/main" id="{3B0A862E-D2A7-4DF2-B01C-939E2A900D96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496" name="Text 156">
          <a:extLst>
            <a:ext uri="{FF2B5EF4-FFF2-40B4-BE49-F238E27FC236}">
              <a16:creationId xmlns:a16="http://schemas.microsoft.com/office/drawing/2014/main" id="{C14ED070-C5FC-4A2F-B9A9-BC36204088A1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497" name="Text 163">
          <a:extLst>
            <a:ext uri="{FF2B5EF4-FFF2-40B4-BE49-F238E27FC236}">
              <a16:creationId xmlns:a16="http://schemas.microsoft.com/office/drawing/2014/main" id="{B135D3A7-DCE3-44A4-8F5D-48016EB0D236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498" name="Text 164">
          <a:extLst>
            <a:ext uri="{FF2B5EF4-FFF2-40B4-BE49-F238E27FC236}">
              <a16:creationId xmlns:a16="http://schemas.microsoft.com/office/drawing/2014/main" id="{F919D615-96CD-4ED6-8CE5-EE4B89139FA0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2499" name="Text 165">
          <a:extLst>
            <a:ext uri="{FF2B5EF4-FFF2-40B4-BE49-F238E27FC236}">
              <a16:creationId xmlns:a16="http://schemas.microsoft.com/office/drawing/2014/main" id="{387847C2-FD0D-45C3-A6B5-A1A2CCAFA089}"/>
            </a:ext>
          </a:extLst>
        </xdr:cNvPr>
        <xdr:cNvSpPr txBox="1">
          <a:spLocks noChangeArrowheads="1"/>
        </xdr:cNvSpPr>
      </xdr:nvSpPr>
      <xdr:spPr bwMode="auto">
        <a:xfrm>
          <a:off x="447675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2500" name="Text 166">
          <a:extLst>
            <a:ext uri="{FF2B5EF4-FFF2-40B4-BE49-F238E27FC236}">
              <a16:creationId xmlns:a16="http://schemas.microsoft.com/office/drawing/2014/main" id="{FAEE8125-E03E-46D8-B0B3-EBC85911B8C7}"/>
            </a:ext>
          </a:extLst>
        </xdr:cNvPr>
        <xdr:cNvSpPr txBox="1">
          <a:spLocks noChangeArrowheads="1"/>
        </xdr:cNvSpPr>
      </xdr:nvSpPr>
      <xdr:spPr bwMode="auto">
        <a:xfrm>
          <a:off x="447675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01" name="Text 167">
          <a:extLst>
            <a:ext uri="{FF2B5EF4-FFF2-40B4-BE49-F238E27FC236}">
              <a16:creationId xmlns:a16="http://schemas.microsoft.com/office/drawing/2014/main" id="{5AF75E32-5FF9-406D-A4F8-80BBF6458C20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02" name="Text 168">
          <a:extLst>
            <a:ext uri="{FF2B5EF4-FFF2-40B4-BE49-F238E27FC236}">
              <a16:creationId xmlns:a16="http://schemas.microsoft.com/office/drawing/2014/main" id="{194D8684-DE83-4701-B107-C872B9F0AEA9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03" name="Text 169">
          <a:extLst>
            <a:ext uri="{FF2B5EF4-FFF2-40B4-BE49-F238E27FC236}">
              <a16:creationId xmlns:a16="http://schemas.microsoft.com/office/drawing/2014/main" id="{85E5B009-86DA-411D-ABB1-E9BE7DBA609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04" name="Text 170">
          <a:extLst>
            <a:ext uri="{FF2B5EF4-FFF2-40B4-BE49-F238E27FC236}">
              <a16:creationId xmlns:a16="http://schemas.microsoft.com/office/drawing/2014/main" id="{AE573A56-8B03-476C-8717-9C1542C57EE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05" name="Text 171">
          <a:extLst>
            <a:ext uri="{FF2B5EF4-FFF2-40B4-BE49-F238E27FC236}">
              <a16:creationId xmlns:a16="http://schemas.microsoft.com/office/drawing/2014/main" id="{B4BCB961-F4B7-4FD4-8139-260E51CB15DE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06" name="Text 172">
          <a:extLst>
            <a:ext uri="{FF2B5EF4-FFF2-40B4-BE49-F238E27FC236}">
              <a16:creationId xmlns:a16="http://schemas.microsoft.com/office/drawing/2014/main" id="{06FE60C8-73A8-4362-8CC7-88550FDC29D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07" name="Text 173">
          <a:extLst>
            <a:ext uri="{FF2B5EF4-FFF2-40B4-BE49-F238E27FC236}">
              <a16:creationId xmlns:a16="http://schemas.microsoft.com/office/drawing/2014/main" id="{AA39D701-C397-4887-945C-63C3B7048A0F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08" name="Text 174">
          <a:extLst>
            <a:ext uri="{FF2B5EF4-FFF2-40B4-BE49-F238E27FC236}">
              <a16:creationId xmlns:a16="http://schemas.microsoft.com/office/drawing/2014/main" id="{F4BEACB9-5F48-43E6-B358-DDC247870589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09" name="Text 175">
          <a:extLst>
            <a:ext uri="{FF2B5EF4-FFF2-40B4-BE49-F238E27FC236}">
              <a16:creationId xmlns:a16="http://schemas.microsoft.com/office/drawing/2014/main" id="{CAB051A0-4020-42AF-B0FE-AF32580EFFFB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10" name="Text 176">
          <a:extLst>
            <a:ext uri="{FF2B5EF4-FFF2-40B4-BE49-F238E27FC236}">
              <a16:creationId xmlns:a16="http://schemas.microsoft.com/office/drawing/2014/main" id="{B04652EA-D2B4-4EE6-8F6C-BCEC368AA626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11" name="Text 177">
          <a:extLst>
            <a:ext uri="{FF2B5EF4-FFF2-40B4-BE49-F238E27FC236}">
              <a16:creationId xmlns:a16="http://schemas.microsoft.com/office/drawing/2014/main" id="{A58E09AE-9661-4379-B7DC-DC67E07FFA09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12" name="Text 178">
          <a:extLst>
            <a:ext uri="{FF2B5EF4-FFF2-40B4-BE49-F238E27FC236}">
              <a16:creationId xmlns:a16="http://schemas.microsoft.com/office/drawing/2014/main" id="{334C4F17-FD51-4F9C-B2FF-A1233CB5AFD7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13" name="Text 179">
          <a:extLst>
            <a:ext uri="{FF2B5EF4-FFF2-40B4-BE49-F238E27FC236}">
              <a16:creationId xmlns:a16="http://schemas.microsoft.com/office/drawing/2014/main" id="{2CB6BEA2-FDCC-4F14-A9EE-DB8CF2A21B04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14" name="Text 180">
          <a:extLst>
            <a:ext uri="{FF2B5EF4-FFF2-40B4-BE49-F238E27FC236}">
              <a16:creationId xmlns:a16="http://schemas.microsoft.com/office/drawing/2014/main" id="{24040402-FCC3-4499-9B52-9555FCA0BCCC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15" name="Text 181">
          <a:extLst>
            <a:ext uri="{FF2B5EF4-FFF2-40B4-BE49-F238E27FC236}">
              <a16:creationId xmlns:a16="http://schemas.microsoft.com/office/drawing/2014/main" id="{E186F4C3-4ECA-490C-B4EE-886A49461228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16" name="Text 182">
          <a:extLst>
            <a:ext uri="{FF2B5EF4-FFF2-40B4-BE49-F238E27FC236}">
              <a16:creationId xmlns:a16="http://schemas.microsoft.com/office/drawing/2014/main" id="{CD36B1C8-91A5-4FF8-B955-5516E9295399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17" name="Text 183">
          <a:extLst>
            <a:ext uri="{FF2B5EF4-FFF2-40B4-BE49-F238E27FC236}">
              <a16:creationId xmlns:a16="http://schemas.microsoft.com/office/drawing/2014/main" id="{B2F598F4-FA76-4C80-90EC-A8248736EC7F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18" name="Text 184">
          <a:extLst>
            <a:ext uri="{FF2B5EF4-FFF2-40B4-BE49-F238E27FC236}">
              <a16:creationId xmlns:a16="http://schemas.microsoft.com/office/drawing/2014/main" id="{4930A06E-B8D7-4BFD-A6E2-26E40F94D2A5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19" name="Text 185">
          <a:extLst>
            <a:ext uri="{FF2B5EF4-FFF2-40B4-BE49-F238E27FC236}">
              <a16:creationId xmlns:a16="http://schemas.microsoft.com/office/drawing/2014/main" id="{934A3015-C1B2-45FC-9518-4A7D92A426E5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20" name="Text 186">
          <a:extLst>
            <a:ext uri="{FF2B5EF4-FFF2-40B4-BE49-F238E27FC236}">
              <a16:creationId xmlns:a16="http://schemas.microsoft.com/office/drawing/2014/main" id="{4C5E831C-701B-4D5F-8ADF-9E340C63E2E7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21" name="Text 187">
          <a:extLst>
            <a:ext uri="{FF2B5EF4-FFF2-40B4-BE49-F238E27FC236}">
              <a16:creationId xmlns:a16="http://schemas.microsoft.com/office/drawing/2014/main" id="{EBCBD22E-4BAE-46A2-BAB5-C81B65E684D3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22" name="Text 188">
          <a:extLst>
            <a:ext uri="{FF2B5EF4-FFF2-40B4-BE49-F238E27FC236}">
              <a16:creationId xmlns:a16="http://schemas.microsoft.com/office/drawing/2014/main" id="{3AE74162-BAF6-4F27-8911-0585145D8B8F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23" name="Text 189">
          <a:extLst>
            <a:ext uri="{FF2B5EF4-FFF2-40B4-BE49-F238E27FC236}">
              <a16:creationId xmlns:a16="http://schemas.microsoft.com/office/drawing/2014/main" id="{07E73840-2DBD-449C-A1B3-155E3F6DE715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24" name="Text 190">
          <a:extLst>
            <a:ext uri="{FF2B5EF4-FFF2-40B4-BE49-F238E27FC236}">
              <a16:creationId xmlns:a16="http://schemas.microsoft.com/office/drawing/2014/main" id="{0AA04FA3-1147-4F34-8C62-80A9ED737EE1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25" name="Text 191">
          <a:extLst>
            <a:ext uri="{FF2B5EF4-FFF2-40B4-BE49-F238E27FC236}">
              <a16:creationId xmlns:a16="http://schemas.microsoft.com/office/drawing/2014/main" id="{F880135B-C6B4-4875-ACFE-956013FBD876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26" name="Text 192">
          <a:extLst>
            <a:ext uri="{FF2B5EF4-FFF2-40B4-BE49-F238E27FC236}">
              <a16:creationId xmlns:a16="http://schemas.microsoft.com/office/drawing/2014/main" id="{FFE403AC-486D-4D40-A3D4-78E348BEBBD6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27" name="Text 211">
          <a:extLst>
            <a:ext uri="{FF2B5EF4-FFF2-40B4-BE49-F238E27FC236}">
              <a16:creationId xmlns:a16="http://schemas.microsoft.com/office/drawing/2014/main" id="{B4F56840-8D04-451B-8981-BBA6B7BAFEE1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28" name="Text 212">
          <a:extLst>
            <a:ext uri="{FF2B5EF4-FFF2-40B4-BE49-F238E27FC236}">
              <a16:creationId xmlns:a16="http://schemas.microsoft.com/office/drawing/2014/main" id="{947AFD9A-443E-42E3-A62C-387BEE1801AE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29" name="Text 213">
          <a:extLst>
            <a:ext uri="{FF2B5EF4-FFF2-40B4-BE49-F238E27FC236}">
              <a16:creationId xmlns:a16="http://schemas.microsoft.com/office/drawing/2014/main" id="{5F05CC7A-30D8-4150-8483-B3E17032DCD0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30" name="Text 214">
          <a:extLst>
            <a:ext uri="{FF2B5EF4-FFF2-40B4-BE49-F238E27FC236}">
              <a16:creationId xmlns:a16="http://schemas.microsoft.com/office/drawing/2014/main" id="{45DB3FE0-2A1C-47D7-80F2-4F7A8A06B16E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2531" name="Text 215">
          <a:extLst>
            <a:ext uri="{FF2B5EF4-FFF2-40B4-BE49-F238E27FC236}">
              <a16:creationId xmlns:a16="http://schemas.microsoft.com/office/drawing/2014/main" id="{DDAD046F-48F0-4AD2-989D-2E7CF9DA9E81}"/>
            </a:ext>
          </a:extLst>
        </xdr:cNvPr>
        <xdr:cNvSpPr txBox="1">
          <a:spLocks noChangeArrowheads="1"/>
        </xdr:cNvSpPr>
      </xdr:nvSpPr>
      <xdr:spPr bwMode="auto">
        <a:xfrm>
          <a:off x="447675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47625</xdr:rowOff>
    </xdr:from>
    <xdr:to>
      <xdr:col>6</xdr:col>
      <xdr:colOff>152400</xdr:colOff>
      <xdr:row>20</xdr:row>
      <xdr:rowOff>38100</xdr:rowOff>
    </xdr:to>
    <xdr:sp macro="" textlink="">
      <xdr:nvSpPr>
        <xdr:cNvPr id="2532" name="Text 216">
          <a:extLst>
            <a:ext uri="{FF2B5EF4-FFF2-40B4-BE49-F238E27FC236}">
              <a16:creationId xmlns:a16="http://schemas.microsoft.com/office/drawing/2014/main" id="{4AC4B129-34C2-4009-B5FB-77CDE90A0DB2}"/>
            </a:ext>
          </a:extLst>
        </xdr:cNvPr>
        <xdr:cNvSpPr txBox="1">
          <a:spLocks noChangeArrowheads="1"/>
        </xdr:cNvSpPr>
      </xdr:nvSpPr>
      <xdr:spPr bwMode="auto">
        <a:xfrm>
          <a:off x="4476750" y="39147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33" name="Text 217">
          <a:extLst>
            <a:ext uri="{FF2B5EF4-FFF2-40B4-BE49-F238E27FC236}">
              <a16:creationId xmlns:a16="http://schemas.microsoft.com/office/drawing/2014/main" id="{137DE78F-B834-4B8B-85D4-244597918BF8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34" name="Text 218">
          <a:extLst>
            <a:ext uri="{FF2B5EF4-FFF2-40B4-BE49-F238E27FC236}">
              <a16:creationId xmlns:a16="http://schemas.microsoft.com/office/drawing/2014/main" id="{F41E6C1C-72E7-4967-8A48-B9C6EF213C95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35" name="Text 219">
          <a:extLst>
            <a:ext uri="{FF2B5EF4-FFF2-40B4-BE49-F238E27FC236}">
              <a16:creationId xmlns:a16="http://schemas.microsoft.com/office/drawing/2014/main" id="{03EF6FC4-AFA7-4EC5-ADF5-F81A5EFE821A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47625</xdr:rowOff>
    </xdr:from>
    <xdr:to>
      <xdr:col>6</xdr:col>
      <xdr:colOff>152400</xdr:colOff>
      <xdr:row>21</xdr:row>
      <xdr:rowOff>38100</xdr:rowOff>
    </xdr:to>
    <xdr:sp macro="" textlink="">
      <xdr:nvSpPr>
        <xdr:cNvPr id="2536" name="Text 220">
          <a:extLst>
            <a:ext uri="{FF2B5EF4-FFF2-40B4-BE49-F238E27FC236}">
              <a16:creationId xmlns:a16="http://schemas.microsoft.com/office/drawing/2014/main" id="{6D8C53FF-162E-4EE2-B454-FFD4757D5E61}"/>
            </a:ext>
          </a:extLst>
        </xdr:cNvPr>
        <xdr:cNvSpPr txBox="1">
          <a:spLocks noChangeArrowheads="1"/>
        </xdr:cNvSpPr>
      </xdr:nvSpPr>
      <xdr:spPr bwMode="auto">
        <a:xfrm>
          <a:off x="4476750" y="41148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37" name="Text 221">
          <a:extLst>
            <a:ext uri="{FF2B5EF4-FFF2-40B4-BE49-F238E27FC236}">
              <a16:creationId xmlns:a16="http://schemas.microsoft.com/office/drawing/2014/main" id="{9F638398-31B1-4AAE-932B-2A644DD3F80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38" name="Text 222">
          <a:extLst>
            <a:ext uri="{FF2B5EF4-FFF2-40B4-BE49-F238E27FC236}">
              <a16:creationId xmlns:a16="http://schemas.microsoft.com/office/drawing/2014/main" id="{57C01320-FF12-4E62-8476-8158DEFAD92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39" name="Text 223">
          <a:extLst>
            <a:ext uri="{FF2B5EF4-FFF2-40B4-BE49-F238E27FC236}">
              <a16:creationId xmlns:a16="http://schemas.microsoft.com/office/drawing/2014/main" id="{C81D3AB8-A6FF-4363-A2F5-C505B9936BEE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540" name="Text 224">
          <a:extLst>
            <a:ext uri="{FF2B5EF4-FFF2-40B4-BE49-F238E27FC236}">
              <a16:creationId xmlns:a16="http://schemas.microsoft.com/office/drawing/2014/main" id="{3F926EC8-0BAB-4C2B-B1CF-706B7C8ED8F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41" name="Text 225">
          <a:extLst>
            <a:ext uri="{FF2B5EF4-FFF2-40B4-BE49-F238E27FC236}">
              <a16:creationId xmlns:a16="http://schemas.microsoft.com/office/drawing/2014/main" id="{49EE6A67-174C-4C6E-A791-281D4F39DDE5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42" name="Text 226">
          <a:extLst>
            <a:ext uri="{FF2B5EF4-FFF2-40B4-BE49-F238E27FC236}">
              <a16:creationId xmlns:a16="http://schemas.microsoft.com/office/drawing/2014/main" id="{9EE83336-5A73-4276-AFDA-0E497E083A2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43" name="Text 227">
          <a:extLst>
            <a:ext uri="{FF2B5EF4-FFF2-40B4-BE49-F238E27FC236}">
              <a16:creationId xmlns:a16="http://schemas.microsoft.com/office/drawing/2014/main" id="{4898493D-C00F-4FE7-BE01-958E07085172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25</xdr:row>
      <xdr:rowOff>47625</xdr:rowOff>
    </xdr:to>
    <xdr:sp macro="" textlink="">
      <xdr:nvSpPr>
        <xdr:cNvPr id="2544" name="Text 228">
          <a:extLst>
            <a:ext uri="{FF2B5EF4-FFF2-40B4-BE49-F238E27FC236}">
              <a16:creationId xmlns:a16="http://schemas.microsoft.com/office/drawing/2014/main" id="{7DD46447-17B5-4F2B-950F-9D901439D4B7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45" name="Text 229">
          <a:extLst>
            <a:ext uri="{FF2B5EF4-FFF2-40B4-BE49-F238E27FC236}">
              <a16:creationId xmlns:a16="http://schemas.microsoft.com/office/drawing/2014/main" id="{E20CC07E-6811-431A-A557-DE1C314BC67C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46" name="Text 230">
          <a:extLst>
            <a:ext uri="{FF2B5EF4-FFF2-40B4-BE49-F238E27FC236}">
              <a16:creationId xmlns:a16="http://schemas.microsoft.com/office/drawing/2014/main" id="{9B29C0BE-6F24-445C-A9BB-BB3AC18168F0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47" name="Text 231">
          <a:extLst>
            <a:ext uri="{FF2B5EF4-FFF2-40B4-BE49-F238E27FC236}">
              <a16:creationId xmlns:a16="http://schemas.microsoft.com/office/drawing/2014/main" id="{C4B36638-07C6-4D1F-BAD1-E74D3E487060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47625</xdr:rowOff>
    </xdr:from>
    <xdr:to>
      <xdr:col>6</xdr:col>
      <xdr:colOff>152400</xdr:colOff>
      <xdr:row>26</xdr:row>
      <xdr:rowOff>47625</xdr:rowOff>
    </xdr:to>
    <xdr:sp macro="" textlink="">
      <xdr:nvSpPr>
        <xdr:cNvPr id="2548" name="Text 232">
          <a:extLst>
            <a:ext uri="{FF2B5EF4-FFF2-40B4-BE49-F238E27FC236}">
              <a16:creationId xmlns:a16="http://schemas.microsoft.com/office/drawing/2014/main" id="{059E04E5-1C76-4463-A1DF-BEE96E9F5D45}"/>
            </a:ext>
          </a:extLst>
        </xdr:cNvPr>
        <xdr:cNvSpPr txBox="1">
          <a:spLocks noChangeArrowheads="1"/>
        </xdr:cNvSpPr>
      </xdr:nvSpPr>
      <xdr:spPr bwMode="auto">
        <a:xfrm>
          <a:off x="4476750" y="511492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49" name="Text 233">
          <a:extLst>
            <a:ext uri="{FF2B5EF4-FFF2-40B4-BE49-F238E27FC236}">
              <a16:creationId xmlns:a16="http://schemas.microsoft.com/office/drawing/2014/main" id="{92F1410D-A830-4584-AD47-B75711EBC629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50" name="Text 234">
          <a:extLst>
            <a:ext uri="{FF2B5EF4-FFF2-40B4-BE49-F238E27FC236}">
              <a16:creationId xmlns:a16="http://schemas.microsoft.com/office/drawing/2014/main" id="{BB3291F0-3E53-420E-9B7B-A90B51ADB2B3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51" name="Text 235">
          <a:extLst>
            <a:ext uri="{FF2B5EF4-FFF2-40B4-BE49-F238E27FC236}">
              <a16:creationId xmlns:a16="http://schemas.microsoft.com/office/drawing/2014/main" id="{FC6AB210-7191-4C6F-89C1-9C0E9423EF9C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47625</xdr:rowOff>
    </xdr:from>
    <xdr:to>
      <xdr:col>6</xdr:col>
      <xdr:colOff>152400</xdr:colOff>
      <xdr:row>27</xdr:row>
      <xdr:rowOff>38100</xdr:rowOff>
    </xdr:to>
    <xdr:sp macro="" textlink="">
      <xdr:nvSpPr>
        <xdr:cNvPr id="2552" name="Text 236">
          <a:extLst>
            <a:ext uri="{FF2B5EF4-FFF2-40B4-BE49-F238E27FC236}">
              <a16:creationId xmlns:a16="http://schemas.microsoft.com/office/drawing/2014/main" id="{F66FDC96-2CDC-47FB-939F-1E4A591BD222}"/>
            </a:ext>
          </a:extLst>
        </xdr:cNvPr>
        <xdr:cNvSpPr txBox="1">
          <a:spLocks noChangeArrowheads="1"/>
        </xdr:cNvSpPr>
      </xdr:nvSpPr>
      <xdr:spPr bwMode="auto">
        <a:xfrm>
          <a:off x="4476750" y="53149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53" name="Text 237">
          <a:extLst>
            <a:ext uri="{FF2B5EF4-FFF2-40B4-BE49-F238E27FC236}">
              <a16:creationId xmlns:a16="http://schemas.microsoft.com/office/drawing/2014/main" id="{209D31F3-BFB8-4211-B887-21222461F982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54" name="Text 238">
          <a:extLst>
            <a:ext uri="{FF2B5EF4-FFF2-40B4-BE49-F238E27FC236}">
              <a16:creationId xmlns:a16="http://schemas.microsoft.com/office/drawing/2014/main" id="{2F8C58A5-EFB1-4671-875C-7C91BEC151ED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55" name="Text 239">
          <a:extLst>
            <a:ext uri="{FF2B5EF4-FFF2-40B4-BE49-F238E27FC236}">
              <a16:creationId xmlns:a16="http://schemas.microsoft.com/office/drawing/2014/main" id="{AD4E0274-FCDE-4FBE-A763-E7A25548260C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47625</xdr:rowOff>
    </xdr:from>
    <xdr:to>
      <xdr:col>6</xdr:col>
      <xdr:colOff>152400</xdr:colOff>
      <xdr:row>28</xdr:row>
      <xdr:rowOff>38100</xdr:rowOff>
    </xdr:to>
    <xdr:sp macro="" textlink="">
      <xdr:nvSpPr>
        <xdr:cNvPr id="2556" name="Text 240">
          <a:extLst>
            <a:ext uri="{FF2B5EF4-FFF2-40B4-BE49-F238E27FC236}">
              <a16:creationId xmlns:a16="http://schemas.microsoft.com/office/drawing/2014/main" id="{2DA40898-A12E-456B-A954-1D62DAB67B80}"/>
            </a:ext>
          </a:extLst>
        </xdr:cNvPr>
        <xdr:cNvSpPr txBox="1">
          <a:spLocks noChangeArrowheads="1"/>
        </xdr:cNvSpPr>
      </xdr:nvSpPr>
      <xdr:spPr bwMode="auto">
        <a:xfrm>
          <a:off x="4476750" y="55149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57" name="Text 241">
          <a:extLst>
            <a:ext uri="{FF2B5EF4-FFF2-40B4-BE49-F238E27FC236}">
              <a16:creationId xmlns:a16="http://schemas.microsoft.com/office/drawing/2014/main" id="{01D836FC-60A6-4DAB-9967-F91243F57822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58" name="Text 242">
          <a:extLst>
            <a:ext uri="{FF2B5EF4-FFF2-40B4-BE49-F238E27FC236}">
              <a16:creationId xmlns:a16="http://schemas.microsoft.com/office/drawing/2014/main" id="{070959DB-B906-46CE-A236-E0A02BAC4471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59" name="Text 243">
          <a:extLst>
            <a:ext uri="{FF2B5EF4-FFF2-40B4-BE49-F238E27FC236}">
              <a16:creationId xmlns:a16="http://schemas.microsoft.com/office/drawing/2014/main" id="{CA734DC3-D556-4B46-A145-18A9AA1BC088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47625</xdr:rowOff>
    </xdr:from>
    <xdr:to>
      <xdr:col>6</xdr:col>
      <xdr:colOff>161925</xdr:colOff>
      <xdr:row>28</xdr:row>
      <xdr:rowOff>247650</xdr:rowOff>
    </xdr:to>
    <xdr:sp macro="" textlink="">
      <xdr:nvSpPr>
        <xdr:cNvPr id="2560" name="Text 244">
          <a:extLst>
            <a:ext uri="{FF2B5EF4-FFF2-40B4-BE49-F238E27FC236}">
              <a16:creationId xmlns:a16="http://schemas.microsoft.com/office/drawing/2014/main" id="{50E708EB-746E-4A5E-8E67-5AD212F23685}"/>
            </a:ext>
          </a:extLst>
        </xdr:cNvPr>
        <xdr:cNvSpPr txBox="1">
          <a:spLocks noChangeArrowheads="1"/>
        </xdr:cNvSpPr>
      </xdr:nvSpPr>
      <xdr:spPr bwMode="auto">
        <a:xfrm>
          <a:off x="4476750" y="5715000"/>
          <a:ext cx="11430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61" name="Text 245">
          <a:extLst>
            <a:ext uri="{FF2B5EF4-FFF2-40B4-BE49-F238E27FC236}">
              <a16:creationId xmlns:a16="http://schemas.microsoft.com/office/drawing/2014/main" id="{BB95C246-7AA0-450B-BAC9-BE4DDD6B334B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62" name="Text 246">
          <a:extLst>
            <a:ext uri="{FF2B5EF4-FFF2-40B4-BE49-F238E27FC236}">
              <a16:creationId xmlns:a16="http://schemas.microsoft.com/office/drawing/2014/main" id="{15E2E929-0484-4A3B-B7D1-40848E3E7C63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63" name="Text 247">
          <a:extLst>
            <a:ext uri="{FF2B5EF4-FFF2-40B4-BE49-F238E27FC236}">
              <a16:creationId xmlns:a16="http://schemas.microsoft.com/office/drawing/2014/main" id="{2369E9DF-5666-4E95-BB39-31307D8BBC35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0</xdr:rowOff>
    </xdr:from>
    <xdr:to>
      <xdr:col>6</xdr:col>
      <xdr:colOff>161925</xdr:colOff>
      <xdr:row>29</xdr:row>
      <xdr:rowOff>38100</xdr:rowOff>
    </xdr:to>
    <xdr:sp macro="" textlink="">
      <xdr:nvSpPr>
        <xdr:cNvPr id="2564" name="Text 248">
          <a:extLst>
            <a:ext uri="{FF2B5EF4-FFF2-40B4-BE49-F238E27FC236}">
              <a16:creationId xmlns:a16="http://schemas.microsoft.com/office/drawing/2014/main" id="{2900DD63-5130-49E9-AACE-5E231458D792}"/>
            </a:ext>
          </a:extLst>
        </xdr:cNvPr>
        <xdr:cNvSpPr txBox="1">
          <a:spLocks noChangeArrowheads="1"/>
        </xdr:cNvSpPr>
      </xdr:nvSpPr>
      <xdr:spPr bwMode="auto">
        <a:xfrm>
          <a:off x="4476750" y="5867400"/>
          <a:ext cx="114300" cy="38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65" name="Text 249">
          <a:extLst>
            <a:ext uri="{FF2B5EF4-FFF2-40B4-BE49-F238E27FC236}">
              <a16:creationId xmlns:a16="http://schemas.microsoft.com/office/drawing/2014/main" id="{8EB23286-8D74-4602-981F-1D4F06011F54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66" name="Text 250">
          <a:extLst>
            <a:ext uri="{FF2B5EF4-FFF2-40B4-BE49-F238E27FC236}">
              <a16:creationId xmlns:a16="http://schemas.microsoft.com/office/drawing/2014/main" id="{64A7D81B-8BF0-4223-A24D-17DDDC34FC35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67" name="Text 251">
          <a:extLst>
            <a:ext uri="{FF2B5EF4-FFF2-40B4-BE49-F238E27FC236}">
              <a16:creationId xmlns:a16="http://schemas.microsoft.com/office/drawing/2014/main" id="{3325147D-8C3A-49E9-B79A-3F4380C3A22F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47625</xdr:rowOff>
    </xdr:from>
    <xdr:to>
      <xdr:col>6</xdr:col>
      <xdr:colOff>152400</xdr:colOff>
      <xdr:row>30</xdr:row>
      <xdr:rowOff>38100</xdr:rowOff>
    </xdr:to>
    <xdr:sp macro="" textlink="">
      <xdr:nvSpPr>
        <xdr:cNvPr id="2568" name="Text 252">
          <a:extLst>
            <a:ext uri="{FF2B5EF4-FFF2-40B4-BE49-F238E27FC236}">
              <a16:creationId xmlns:a16="http://schemas.microsoft.com/office/drawing/2014/main" id="{EBC24429-4987-4785-A62D-5B54C27E3127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69" name="Text 253">
          <a:extLst>
            <a:ext uri="{FF2B5EF4-FFF2-40B4-BE49-F238E27FC236}">
              <a16:creationId xmlns:a16="http://schemas.microsoft.com/office/drawing/2014/main" id="{C84DDE0D-6EC8-4512-844A-D4827A9A6B00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70" name="Text 254">
          <a:extLst>
            <a:ext uri="{FF2B5EF4-FFF2-40B4-BE49-F238E27FC236}">
              <a16:creationId xmlns:a16="http://schemas.microsoft.com/office/drawing/2014/main" id="{8E120F30-7453-4C2A-A902-72F73FBCF352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71" name="Text 255">
          <a:extLst>
            <a:ext uri="{FF2B5EF4-FFF2-40B4-BE49-F238E27FC236}">
              <a16:creationId xmlns:a16="http://schemas.microsoft.com/office/drawing/2014/main" id="{A23586E3-2589-4BFE-9CEA-0B57AD2DCA50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152400</xdr:colOff>
      <xdr:row>31</xdr:row>
      <xdr:rowOff>38100</xdr:rowOff>
    </xdr:to>
    <xdr:sp macro="" textlink="">
      <xdr:nvSpPr>
        <xdr:cNvPr id="2572" name="Text 256">
          <a:extLst>
            <a:ext uri="{FF2B5EF4-FFF2-40B4-BE49-F238E27FC236}">
              <a16:creationId xmlns:a16="http://schemas.microsoft.com/office/drawing/2014/main" id="{EC3A6CB1-FB16-40F1-9A1A-55C5866B1532}"/>
            </a:ext>
          </a:extLst>
        </xdr:cNvPr>
        <xdr:cNvSpPr txBox="1">
          <a:spLocks noChangeArrowheads="1"/>
        </xdr:cNvSpPr>
      </xdr:nvSpPr>
      <xdr:spPr bwMode="auto">
        <a:xfrm>
          <a:off x="4476750" y="61150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73" name="Text 257">
          <a:extLst>
            <a:ext uri="{FF2B5EF4-FFF2-40B4-BE49-F238E27FC236}">
              <a16:creationId xmlns:a16="http://schemas.microsoft.com/office/drawing/2014/main" id="{9EF89817-961C-45F2-9100-7A0027D8453C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74" name="Text 258">
          <a:extLst>
            <a:ext uri="{FF2B5EF4-FFF2-40B4-BE49-F238E27FC236}">
              <a16:creationId xmlns:a16="http://schemas.microsoft.com/office/drawing/2014/main" id="{441F9AAE-3AB3-4EE3-BF42-16D9993208F1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75" name="Text 259">
          <a:extLst>
            <a:ext uri="{FF2B5EF4-FFF2-40B4-BE49-F238E27FC236}">
              <a16:creationId xmlns:a16="http://schemas.microsoft.com/office/drawing/2014/main" id="{11A89EE2-F203-4FFB-919D-24EFDEB903BA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0</xdr:rowOff>
    </xdr:from>
    <xdr:to>
      <xdr:col>6</xdr:col>
      <xdr:colOff>161925</xdr:colOff>
      <xdr:row>31</xdr:row>
      <xdr:rowOff>238125</xdr:rowOff>
    </xdr:to>
    <xdr:sp macro="" textlink="">
      <xdr:nvSpPr>
        <xdr:cNvPr id="2576" name="Text 260">
          <a:extLst>
            <a:ext uri="{FF2B5EF4-FFF2-40B4-BE49-F238E27FC236}">
              <a16:creationId xmlns:a16="http://schemas.microsoft.com/office/drawing/2014/main" id="{768BB74C-0E1A-4BD6-9A4A-0F633CB07A64}"/>
            </a:ext>
          </a:extLst>
        </xdr:cNvPr>
        <xdr:cNvSpPr txBox="1">
          <a:spLocks noChangeArrowheads="1"/>
        </xdr:cNvSpPr>
      </xdr:nvSpPr>
      <xdr:spPr bwMode="auto">
        <a:xfrm>
          <a:off x="4476750" y="6267450"/>
          <a:ext cx="114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77" name="Text 261">
          <a:extLst>
            <a:ext uri="{FF2B5EF4-FFF2-40B4-BE49-F238E27FC236}">
              <a16:creationId xmlns:a16="http://schemas.microsoft.com/office/drawing/2014/main" id="{E68B84A4-583D-417D-92A5-F9F9601EA0C6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78" name="Text 262">
          <a:extLst>
            <a:ext uri="{FF2B5EF4-FFF2-40B4-BE49-F238E27FC236}">
              <a16:creationId xmlns:a16="http://schemas.microsoft.com/office/drawing/2014/main" id="{9E503670-AACC-4A75-91D0-9329064D6ECF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79" name="Text 263">
          <a:extLst>
            <a:ext uri="{FF2B5EF4-FFF2-40B4-BE49-F238E27FC236}">
              <a16:creationId xmlns:a16="http://schemas.microsoft.com/office/drawing/2014/main" id="{DDAAE0FA-D26D-42B8-A58C-C9C3747BC0F3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80" name="Text 264">
          <a:extLst>
            <a:ext uri="{FF2B5EF4-FFF2-40B4-BE49-F238E27FC236}">
              <a16:creationId xmlns:a16="http://schemas.microsoft.com/office/drawing/2014/main" id="{04217954-C715-40B8-B96D-5834F84603EC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81" name="Text 265">
          <a:extLst>
            <a:ext uri="{FF2B5EF4-FFF2-40B4-BE49-F238E27FC236}">
              <a16:creationId xmlns:a16="http://schemas.microsoft.com/office/drawing/2014/main" id="{F9028117-99E3-4B73-BCA2-3ACD21B099F1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82" name="Text 266">
          <a:extLst>
            <a:ext uri="{FF2B5EF4-FFF2-40B4-BE49-F238E27FC236}">
              <a16:creationId xmlns:a16="http://schemas.microsoft.com/office/drawing/2014/main" id="{33319A36-51C1-4A59-B4E5-9076E2333B8D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83" name="Text 267">
          <a:extLst>
            <a:ext uri="{FF2B5EF4-FFF2-40B4-BE49-F238E27FC236}">
              <a16:creationId xmlns:a16="http://schemas.microsoft.com/office/drawing/2014/main" id="{CA50BE5D-DA70-4BF3-9A50-B96F61D94AA2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84" name="Text 268">
          <a:extLst>
            <a:ext uri="{FF2B5EF4-FFF2-40B4-BE49-F238E27FC236}">
              <a16:creationId xmlns:a16="http://schemas.microsoft.com/office/drawing/2014/main" id="{A1108E36-8FD4-407B-ADB8-9CAC795D64A2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85" name="Text 307">
          <a:extLst>
            <a:ext uri="{FF2B5EF4-FFF2-40B4-BE49-F238E27FC236}">
              <a16:creationId xmlns:a16="http://schemas.microsoft.com/office/drawing/2014/main" id="{9EBD30E1-5205-43A4-B383-8247426BD27C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586" name="Text 308">
          <a:extLst>
            <a:ext uri="{FF2B5EF4-FFF2-40B4-BE49-F238E27FC236}">
              <a16:creationId xmlns:a16="http://schemas.microsoft.com/office/drawing/2014/main" id="{B4F33787-0232-4438-B31C-2CC221E36C45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87" name="Text 309">
          <a:extLst>
            <a:ext uri="{FF2B5EF4-FFF2-40B4-BE49-F238E27FC236}">
              <a16:creationId xmlns:a16="http://schemas.microsoft.com/office/drawing/2014/main" id="{E5F051E7-AE9C-4DC0-8E98-1B2808749214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88" name="Text 310">
          <a:extLst>
            <a:ext uri="{FF2B5EF4-FFF2-40B4-BE49-F238E27FC236}">
              <a16:creationId xmlns:a16="http://schemas.microsoft.com/office/drawing/2014/main" id="{E64864FE-FD14-421A-A142-9CA772FC325A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89" name="Text 311">
          <a:extLst>
            <a:ext uri="{FF2B5EF4-FFF2-40B4-BE49-F238E27FC236}">
              <a16:creationId xmlns:a16="http://schemas.microsoft.com/office/drawing/2014/main" id="{5581C1AD-E8AE-4F52-938F-74850CE54151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90" name="Text 312">
          <a:extLst>
            <a:ext uri="{FF2B5EF4-FFF2-40B4-BE49-F238E27FC236}">
              <a16:creationId xmlns:a16="http://schemas.microsoft.com/office/drawing/2014/main" id="{7A663328-3D97-42EE-BFBC-4A27ED1DD701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91" name="Text 313">
          <a:extLst>
            <a:ext uri="{FF2B5EF4-FFF2-40B4-BE49-F238E27FC236}">
              <a16:creationId xmlns:a16="http://schemas.microsoft.com/office/drawing/2014/main" id="{07B9F439-EFD7-4737-8F54-E7581FD51A08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592" name="Text 314">
          <a:extLst>
            <a:ext uri="{FF2B5EF4-FFF2-40B4-BE49-F238E27FC236}">
              <a16:creationId xmlns:a16="http://schemas.microsoft.com/office/drawing/2014/main" id="{B5A7C674-FAB3-444E-9ADC-516E9B8377A0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593" name="Text 315">
          <a:extLst>
            <a:ext uri="{FF2B5EF4-FFF2-40B4-BE49-F238E27FC236}">
              <a16:creationId xmlns:a16="http://schemas.microsoft.com/office/drawing/2014/main" id="{88AEAA68-7681-4D01-A147-FF9009025FF8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594" name="Text 316">
          <a:extLst>
            <a:ext uri="{FF2B5EF4-FFF2-40B4-BE49-F238E27FC236}">
              <a16:creationId xmlns:a16="http://schemas.microsoft.com/office/drawing/2014/main" id="{4F293862-189F-48A8-8B85-119EA135F474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595" name="Text 317">
          <a:extLst>
            <a:ext uri="{FF2B5EF4-FFF2-40B4-BE49-F238E27FC236}">
              <a16:creationId xmlns:a16="http://schemas.microsoft.com/office/drawing/2014/main" id="{9E78C3DB-B3C1-4FE6-AD15-02E27B5EEF08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596" name="Text 318">
          <a:extLst>
            <a:ext uri="{FF2B5EF4-FFF2-40B4-BE49-F238E27FC236}">
              <a16:creationId xmlns:a16="http://schemas.microsoft.com/office/drawing/2014/main" id="{822CFF5A-585F-4F82-96EF-EC5564B52774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97" name="Text 349">
          <a:extLst>
            <a:ext uri="{FF2B5EF4-FFF2-40B4-BE49-F238E27FC236}">
              <a16:creationId xmlns:a16="http://schemas.microsoft.com/office/drawing/2014/main" id="{CA8A262B-FED7-4BD9-B3AC-7A5A2FD08285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598" name="Text 350">
          <a:extLst>
            <a:ext uri="{FF2B5EF4-FFF2-40B4-BE49-F238E27FC236}">
              <a16:creationId xmlns:a16="http://schemas.microsoft.com/office/drawing/2014/main" id="{8AE5E83E-BA82-4907-B501-37111578DFD1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599" name="Text 351">
          <a:extLst>
            <a:ext uri="{FF2B5EF4-FFF2-40B4-BE49-F238E27FC236}">
              <a16:creationId xmlns:a16="http://schemas.microsoft.com/office/drawing/2014/main" id="{DD3D2BEB-525B-49EA-A616-22A469661340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0" name="Text 352">
          <a:extLst>
            <a:ext uri="{FF2B5EF4-FFF2-40B4-BE49-F238E27FC236}">
              <a16:creationId xmlns:a16="http://schemas.microsoft.com/office/drawing/2014/main" id="{DFB55A60-5A7B-49D5-A606-51EFAB75385C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1" name="Text 353">
          <a:extLst>
            <a:ext uri="{FF2B5EF4-FFF2-40B4-BE49-F238E27FC236}">
              <a16:creationId xmlns:a16="http://schemas.microsoft.com/office/drawing/2014/main" id="{328CDD5D-7634-4D8F-A963-E81259BCA067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2" name="Text 354">
          <a:extLst>
            <a:ext uri="{FF2B5EF4-FFF2-40B4-BE49-F238E27FC236}">
              <a16:creationId xmlns:a16="http://schemas.microsoft.com/office/drawing/2014/main" id="{B2070846-431A-4627-AD6E-CB27850E7BFA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3" name="Text 355">
          <a:extLst>
            <a:ext uri="{FF2B5EF4-FFF2-40B4-BE49-F238E27FC236}">
              <a16:creationId xmlns:a16="http://schemas.microsoft.com/office/drawing/2014/main" id="{5A92C326-C99D-4FD9-B657-99389AD3D581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4" name="Text 356">
          <a:extLst>
            <a:ext uri="{FF2B5EF4-FFF2-40B4-BE49-F238E27FC236}">
              <a16:creationId xmlns:a16="http://schemas.microsoft.com/office/drawing/2014/main" id="{A33B84EF-DE3D-4AC6-A304-D64CB11FEEB7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5" name="Text 357">
          <a:extLst>
            <a:ext uri="{FF2B5EF4-FFF2-40B4-BE49-F238E27FC236}">
              <a16:creationId xmlns:a16="http://schemas.microsoft.com/office/drawing/2014/main" id="{102C6AC6-8B72-4C3E-94E2-A1B64B60F850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31</xdr:row>
      <xdr:rowOff>47625</xdr:rowOff>
    </xdr:from>
    <xdr:to>
      <xdr:col>6</xdr:col>
      <xdr:colOff>152400</xdr:colOff>
      <xdr:row>32</xdr:row>
      <xdr:rowOff>38100</xdr:rowOff>
    </xdr:to>
    <xdr:sp macro="" textlink="">
      <xdr:nvSpPr>
        <xdr:cNvPr id="2606" name="Text 358">
          <a:extLst>
            <a:ext uri="{FF2B5EF4-FFF2-40B4-BE49-F238E27FC236}">
              <a16:creationId xmlns:a16="http://schemas.microsoft.com/office/drawing/2014/main" id="{D895FA78-1C60-47B9-A8C1-92C4B149A589}"/>
            </a:ext>
          </a:extLst>
        </xdr:cNvPr>
        <xdr:cNvSpPr txBox="1">
          <a:spLocks noChangeArrowheads="1"/>
        </xdr:cNvSpPr>
      </xdr:nvSpPr>
      <xdr:spPr bwMode="auto">
        <a:xfrm>
          <a:off x="4476750" y="63150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7" name="Text 359">
          <a:extLst>
            <a:ext uri="{FF2B5EF4-FFF2-40B4-BE49-F238E27FC236}">
              <a16:creationId xmlns:a16="http://schemas.microsoft.com/office/drawing/2014/main" id="{00EB657A-B20C-48C7-ADC0-FF2ED1ED2E24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8" name="Text 360">
          <a:extLst>
            <a:ext uri="{FF2B5EF4-FFF2-40B4-BE49-F238E27FC236}">
              <a16:creationId xmlns:a16="http://schemas.microsoft.com/office/drawing/2014/main" id="{59B0A3EB-7F11-419D-AC2C-3039FC346E1B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09" name="Text 361">
          <a:extLst>
            <a:ext uri="{FF2B5EF4-FFF2-40B4-BE49-F238E27FC236}">
              <a16:creationId xmlns:a16="http://schemas.microsoft.com/office/drawing/2014/main" id="{D4374562-1A78-4CE9-A764-7063BE5C20BF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10" name="Text 362">
          <a:extLst>
            <a:ext uri="{FF2B5EF4-FFF2-40B4-BE49-F238E27FC236}">
              <a16:creationId xmlns:a16="http://schemas.microsoft.com/office/drawing/2014/main" id="{2A8BC10C-632D-4C39-BA8B-09299A438629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26</xdr:row>
      <xdr:rowOff>57150</xdr:rowOff>
    </xdr:from>
    <xdr:to>
      <xdr:col>6</xdr:col>
      <xdr:colOff>161925</xdr:colOff>
      <xdr:row>27</xdr:row>
      <xdr:rowOff>47625</xdr:rowOff>
    </xdr:to>
    <xdr:sp macro="" textlink="">
      <xdr:nvSpPr>
        <xdr:cNvPr id="2611" name="Text 363">
          <a:extLst>
            <a:ext uri="{FF2B5EF4-FFF2-40B4-BE49-F238E27FC236}">
              <a16:creationId xmlns:a16="http://schemas.microsoft.com/office/drawing/2014/main" id="{01F50A34-3E2B-441A-B832-1D89F5AD6EE6}"/>
            </a:ext>
          </a:extLst>
        </xdr:cNvPr>
        <xdr:cNvSpPr txBox="1">
          <a:spLocks noChangeArrowheads="1"/>
        </xdr:cNvSpPr>
      </xdr:nvSpPr>
      <xdr:spPr bwMode="auto">
        <a:xfrm>
          <a:off x="4486275" y="532447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57150</xdr:colOff>
      <xdr:row>25</xdr:row>
      <xdr:rowOff>57150</xdr:rowOff>
    </xdr:from>
    <xdr:to>
      <xdr:col>6</xdr:col>
      <xdr:colOff>161925</xdr:colOff>
      <xdr:row>26</xdr:row>
      <xdr:rowOff>47625</xdr:rowOff>
    </xdr:to>
    <xdr:sp macro="" textlink="">
      <xdr:nvSpPr>
        <xdr:cNvPr id="2612" name="Text 364">
          <a:extLst>
            <a:ext uri="{FF2B5EF4-FFF2-40B4-BE49-F238E27FC236}">
              <a16:creationId xmlns:a16="http://schemas.microsoft.com/office/drawing/2014/main" id="{290B2926-4CFF-4C86-B1BF-861F89B8FD94}"/>
            </a:ext>
          </a:extLst>
        </xdr:cNvPr>
        <xdr:cNvSpPr txBox="1">
          <a:spLocks noChangeArrowheads="1"/>
        </xdr:cNvSpPr>
      </xdr:nvSpPr>
      <xdr:spPr bwMode="auto">
        <a:xfrm>
          <a:off x="4486275" y="51244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13" name="Text 365">
          <a:extLst>
            <a:ext uri="{FF2B5EF4-FFF2-40B4-BE49-F238E27FC236}">
              <a16:creationId xmlns:a16="http://schemas.microsoft.com/office/drawing/2014/main" id="{2F29381B-49DB-4CF9-8481-7D5D3312EE73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14" name="Text 366">
          <a:extLst>
            <a:ext uri="{FF2B5EF4-FFF2-40B4-BE49-F238E27FC236}">
              <a16:creationId xmlns:a16="http://schemas.microsoft.com/office/drawing/2014/main" id="{A56131CF-6FBE-4951-ADD0-9A5C59C24385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15" name="Text 367">
          <a:extLst>
            <a:ext uri="{FF2B5EF4-FFF2-40B4-BE49-F238E27FC236}">
              <a16:creationId xmlns:a16="http://schemas.microsoft.com/office/drawing/2014/main" id="{2B43D7B9-6519-4012-8886-8E0C919E756A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16" name="Text 368">
          <a:extLst>
            <a:ext uri="{FF2B5EF4-FFF2-40B4-BE49-F238E27FC236}">
              <a16:creationId xmlns:a16="http://schemas.microsoft.com/office/drawing/2014/main" id="{CEC3A8CA-6159-4D4D-AE71-6B06AF0E5E41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17" name="Text 369">
          <a:extLst>
            <a:ext uri="{FF2B5EF4-FFF2-40B4-BE49-F238E27FC236}">
              <a16:creationId xmlns:a16="http://schemas.microsoft.com/office/drawing/2014/main" id="{491E902B-7271-4AFD-81A7-BE12C62D354F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18" name="Text 370">
          <a:extLst>
            <a:ext uri="{FF2B5EF4-FFF2-40B4-BE49-F238E27FC236}">
              <a16:creationId xmlns:a16="http://schemas.microsoft.com/office/drawing/2014/main" id="{DF17FA74-DCE8-4FD6-819A-D292AF34638C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19" name="Text 371">
          <a:extLst>
            <a:ext uri="{FF2B5EF4-FFF2-40B4-BE49-F238E27FC236}">
              <a16:creationId xmlns:a16="http://schemas.microsoft.com/office/drawing/2014/main" id="{9C0594B3-ACF3-4FA8-9E16-00A29B781737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20" name="Text 372">
          <a:extLst>
            <a:ext uri="{FF2B5EF4-FFF2-40B4-BE49-F238E27FC236}">
              <a16:creationId xmlns:a16="http://schemas.microsoft.com/office/drawing/2014/main" id="{B657F481-EA43-4F5B-AC28-5E87AEE2ED0B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1" name="Text 373">
          <a:extLst>
            <a:ext uri="{FF2B5EF4-FFF2-40B4-BE49-F238E27FC236}">
              <a16:creationId xmlns:a16="http://schemas.microsoft.com/office/drawing/2014/main" id="{DBDBCF8D-9193-489D-8D56-7AD2F4B02C57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2" name="Text 374">
          <a:extLst>
            <a:ext uri="{FF2B5EF4-FFF2-40B4-BE49-F238E27FC236}">
              <a16:creationId xmlns:a16="http://schemas.microsoft.com/office/drawing/2014/main" id="{E607CB13-B5A9-41C5-B877-CAB34D343C81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3" name="Text 375">
          <a:extLst>
            <a:ext uri="{FF2B5EF4-FFF2-40B4-BE49-F238E27FC236}">
              <a16:creationId xmlns:a16="http://schemas.microsoft.com/office/drawing/2014/main" id="{3BCC6F3A-8E68-42D6-8BA1-57E5A4BB8521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4" name="Text 376">
          <a:extLst>
            <a:ext uri="{FF2B5EF4-FFF2-40B4-BE49-F238E27FC236}">
              <a16:creationId xmlns:a16="http://schemas.microsoft.com/office/drawing/2014/main" id="{E9DC514F-3412-42CC-BC80-F6E9F4B4C567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5" name="Text 377">
          <a:extLst>
            <a:ext uri="{FF2B5EF4-FFF2-40B4-BE49-F238E27FC236}">
              <a16:creationId xmlns:a16="http://schemas.microsoft.com/office/drawing/2014/main" id="{8FE2579C-9D00-4881-9F53-4B3FAC75ECC3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47625</xdr:rowOff>
    </xdr:from>
    <xdr:to>
      <xdr:col>6</xdr:col>
      <xdr:colOff>152400</xdr:colOff>
      <xdr:row>19</xdr:row>
      <xdr:rowOff>38100</xdr:rowOff>
    </xdr:to>
    <xdr:sp macro="" textlink="">
      <xdr:nvSpPr>
        <xdr:cNvPr id="2626" name="Text 378">
          <a:extLst>
            <a:ext uri="{FF2B5EF4-FFF2-40B4-BE49-F238E27FC236}">
              <a16:creationId xmlns:a16="http://schemas.microsoft.com/office/drawing/2014/main" id="{ADDF2A87-F763-49E5-A071-282A07B491B9}"/>
            </a:ext>
          </a:extLst>
        </xdr:cNvPr>
        <xdr:cNvSpPr txBox="1">
          <a:spLocks noChangeArrowheads="1"/>
        </xdr:cNvSpPr>
      </xdr:nvSpPr>
      <xdr:spPr bwMode="auto">
        <a:xfrm>
          <a:off x="4476750" y="37147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27" name="Text 379">
          <a:extLst>
            <a:ext uri="{FF2B5EF4-FFF2-40B4-BE49-F238E27FC236}">
              <a16:creationId xmlns:a16="http://schemas.microsoft.com/office/drawing/2014/main" id="{2E5DDEA9-778E-4DA1-8475-422E43433295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28" name="Text 380">
          <a:extLst>
            <a:ext uri="{FF2B5EF4-FFF2-40B4-BE49-F238E27FC236}">
              <a16:creationId xmlns:a16="http://schemas.microsoft.com/office/drawing/2014/main" id="{BE451F92-DB93-488C-AA93-452BD5604369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29" name="Text 381">
          <a:extLst>
            <a:ext uri="{FF2B5EF4-FFF2-40B4-BE49-F238E27FC236}">
              <a16:creationId xmlns:a16="http://schemas.microsoft.com/office/drawing/2014/main" id="{4DCA2343-9ACB-4033-BC53-5EB8F5BDA58A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30" name="Text 382">
          <a:extLst>
            <a:ext uri="{FF2B5EF4-FFF2-40B4-BE49-F238E27FC236}">
              <a16:creationId xmlns:a16="http://schemas.microsoft.com/office/drawing/2014/main" id="{7BECA18E-6502-4806-A519-5C8EA91E771A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1" name="Text 383">
          <a:extLst>
            <a:ext uri="{FF2B5EF4-FFF2-40B4-BE49-F238E27FC236}">
              <a16:creationId xmlns:a16="http://schemas.microsoft.com/office/drawing/2014/main" id="{B0610094-C8AC-40AC-9143-61C769FBECC6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2" name="Text 384">
          <a:extLst>
            <a:ext uri="{FF2B5EF4-FFF2-40B4-BE49-F238E27FC236}">
              <a16:creationId xmlns:a16="http://schemas.microsoft.com/office/drawing/2014/main" id="{D5308A1B-D194-44E9-A6F0-FF92B0847267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33" name="Text 385">
          <a:extLst>
            <a:ext uri="{FF2B5EF4-FFF2-40B4-BE49-F238E27FC236}">
              <a16:creationId xmlns:a16="http://schemas.microsoft.com/office/drawing/2014/main" id="{D66D02EA-5655-48DF-9406-0846AF20822D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66675</xdr:rowOff>
    </xdr:to>
    <xdr:sp macro="" textlink="">
      <xdr:nvSpPr>
        <xdr:cNvPr id="2634" name="Text 386">
          <a:extLst>
            <a:ext uri="{FF2B5EF4-FFF2-40B4-BE49-F238E27FC236}">
              <a16:creationId xmlns:a16="http://schemas.microsoft.com/office/drawing/2014/main" id="{F0EBAB85-80C5-43DF-990A-7475BDDAF73F}"/>
            </a:ext>
          </a:extLst>
        </xdr:cNvPr>
        <xdr:cNvSpPr txBox="1">
          <a:spLocks noChangeArrowheads="1"/>
        </xdr:cNvSpPr>
      </xdr:nvSpPr>
      <xdr:spPr bwMode="auto">
        <a:xfrm>
          <a:off x="4476750" y="314325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5" name="Text 387">
          <a:extLst>
            <a:ext uri="{FF2B5EF4-FFF2-40B4-BE49-F238E27FC236}">
              <a16:creationId xmlns:a16="http://schemas.microsoft.com/office/drawing/2014/main" id="{CFC2F090-FF0F-43DD-99C5-8D2674B0F4CE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6" name="Text 388">
          <a:extLst>
            <a:ext uri="{FF2B5EF4-FFF2-40B4-BE49-F238E27FC236}">
              <a16:creationId xmlns:a16="http://schemas.microsoft.com/office/drawing/2014/main" id="{95FD05C3-C278-4AC1-808C-A7D9FEADF7CC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7" name="Text 389">
          <a:extLst>
            <a:ext uri="{FF2B5EF4-FFF2-40B4-BE49-F238E27FC236}">
              <a16:creationId xmlns:a16="http://schemas.microsoft.com/office/drawing/2014/main" id="{EDF0A44A-19A6-4AC5-A5FC-805BB94A86A7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8" name="Text 390">
          <a:extLst>
            <a:ext uri="{FF2B5EF4-FFF2-40B4-BE49-F238E27FC236}">
              <a16:creationId xmlns:a16="http://schemas.microsoft.com/office/drawing/2014/main" id="{ED7BCE18-5657-4F0F-BE14-6B35CA87CEC5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39" name="Text 391">
          <a:extLst>
            <a:ext uri="{FF2B5EF4-FFF2-40B4-BE49-F238E27FC236}">
              <a16:creationId xmlns:a16="http://schemas.microsoft.com/office/drawing/2014/main" id="{4C67FD34-0336-41CE-8478-DC95093E3EFA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18</xdr:row>
      <xdr:rowOff>38100</xdr:rowOff>
    </xdr:to>
    <xdr:sp macro="" textlink="">
      <xdr:nvSpPr>
        <xdr:cNvPr id="2640" name="Text 392">
          <a:extLst>
            <a:ext uri="{FF2B5EF4-FFF2-40B4-BE49-F238E27FC236}">
              <a16:creationId xmlns:a16="http://schemas.microsoft.com/office/drawing/2014/main" id="{9FF9ED57-F6E7-44FD-95F8-59D1CB75CC79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1" name="Text 394">
          <a:extLst>
            <a:ext uri="{FF2B5EF4-FFF2-40B4-BE49-F238E27FC236}">
              <a16:creationId xmlns:a16="http://schemas.microsoft.com/office/drawing/2014/main" id="{C696303B-DD86-4700-A23D-BECA516BBCC3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2" name="Text 395">
          <a:extLst>
            <a:ext uri="{FF2B5EF4-FFF2-40B4-BE49-F238E27FC236}">
              <a16:creationId xmlns:a16="http://schemas.microsoft.com/office/drawing/2014/main" id="{DB2FBD84-B4F9-4A9F-B4F8-B68675F452FD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3" name="Text 396">
          <a:extLst>
            <a:ext uri="{FF2B5EF4-FFF2-40B4-BE49-F238E27FC236}">
              <a16:creationId xmlns:a16="http://schemas.microsoft.com/office/drawing/2014/main" id="{3E769C93-A73B-4C5E-8642-6878CF0483F0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4" name="Text 399">
          <a:extLst>
            <a:ext uri="{FF2B5EF4-FFF2-40B4-BE49-F238E27FC236}">
              <a16:creationId xmlns:a16="http://schemas.microsoft.com/office/drawing/2014/main" id="{12BCC19C-7489-4189-BC09-7B264EE0B89F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5" name="Text 400">
          <a:extLst>
            <a:ext uri="{FF2B5EF4-FFF2-40B4-BE49-F238E27FC236}">
              <a16:creationId xmlns:a16="http://schemas.microsoft.com/office/drawing/2014/main" id="{AD2272BB-1F65-4873-87AE-4FB8091FE133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6" name="Text 401">
          <a:extLst>
            <a:ext uri="{FF2B5EF4-FFF2-40B4-BE49-F238E27FC236}">
              <a16:creationId xmlns:a16="http://schemas.microsoft.com/office/drawing/2014/main" id="{063572A9-A286-4CC2-97DE-71FF4E7AE119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7" name="Text 402">
          <a:extLst>
            <a:ext uri="{FF2B5EF4-FFF2-40B4-BE49-F238E27FC236}">
              <a16:creationId xmlns:a16="http://schemas.microsoft.com/office/drawing/2014/main" id="{168F9E0D-03A8-42D4-8534-44E2F7099A5A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8" name="Text 407">
          <a:extLst>
            <a:ext uri="{FF2B5EF4-FFF2-40B4-BE49-F238E27FC236}">
              <a16:creationId xmlns:a16="http://schemas.microsoft.com/office/drawing/2014/main" id="{62E5ADED-2053-4C27-87E1-4D7079626F35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49" name="Text 409">
          <a:extLst>
            <a:ext uri="{FF2B5EF4-FFF2-40B4-BE49-F238E27FC236}">
              <a16:creationId xmlns:a16="http://schemas.microsoft.com/office/drawing/2014/main" id="{BE1F385D-466A-4830-BE6A-3E520460A2CA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0" name="Text 410">
          <a:extLst>
            <a:ext uri="{FF2B5EF4-FFF2-40B4-BE49-F238E27FC236}">
              <a16:creationId xmlns:a16="http://schemas.microsoft.com/office/drawing/2014/main" id="{D81435F9-0A52-4262-8DA3-B77C622ACC5F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1" name="Text 413">
          <a:extLst>
            <a:ext uri="{FF2B5EF4-FFF2-40B4-BE49-F238E27FC236}">
              <a16:creationId xmlns:a16="http://schemas.microsoft.com/office/drawing/2014/main" id="{BD9C1852-BCFA-4DDE-8BDA-26D6F35E8020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2" name="Text 414">
          <a:extLst>
            <a:ext uri="{FF2B5EF4-FFF2-40B4-BE49-F238E27FC236}">
              <a16:creationId xmlns:a16="http://schemas.microsoft.com/office/drawing/2014/main" id="{E5D42095-A5E7-4F84-8EC4-96DD61C28B50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3" name="Text 415">
          <a:extLst>
            <a:ext uri="{FF2B5EF4-FFF2-40B4-BE49-F238E27FC236}">
              <a16:creationId xmlns:a16="http://schemas.microsoft.com/office/drawing/2014/main" id="{34ABF542-8B1F-4D53-9D63-667CB24A480B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38100</xdr:rowOff>
    </xdr:to>
    <xdr:sp macro="" textlink="">
      <xdr:nvSpPr>
        <xdr:cNvPr id="2654" name="Text 416">
          <a:extLst>
            <a:ext uri="{FF2B5EF4-FFF2-40B4-BE49-F238E27FC236}">
              <a16:creationId xmlns:a16="http://schemas.microsoft.com/office/drawing/2014/main" id="{04550312-52D8-4E4D-9478-4AE04E6740DB}"/>
            </a:ext>
          </a:extLst>
        </xdr:cNvPr>
        <xdr:cNvSpPr txBox="1">
          <a:spLocks noChangeArrowheads="1"/>
        </xdr:cNvSpPr>
      </xdr:nvSpPr>
      <xdr:spPr bwMode="auto">
        <a:xfrm>
          <a:off x="4476750" y="6515100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1000125</xdr:colOff>
      <xdr:row>32</xdr:row>
      <xdr:rowOff>104775</xdr:rowOff>
    </xdr:from>
    <xdr:to>
      <xdr:col>7</xdr:col>
      <xdr:colOff>0</xdr:colOff>
      <xdr:row>33</xdr:row>
      <xdr:rowOff>104775</xdr:rowOff>
    </xdr:to>
    <xdr:sp macro="" textlink="">
      <xdr:nvSpPr>
        <xdr:cNvPr id="2655" name="Text 420">
          <a:extLst>
            <a:ext uri="{FF2B5EF4-FFF2-40B4-BE49-F238E27FC236}">
              <a16:creationId xmlns:a16="http://schemas.microsoft.com/office/drawing/2014/main" id="{E8B22BEC-42C6-43BD-A2CA-FFCDF32A9FEE}"/>
            </a:ext>
          </a:extLst>
        </xdr:cNvPr>
        <xdr:cNvSpPr txBox="1">
          <a:spLocks noChangeArrowheads="1"/>
        </xdr:cNvSpPr>
      </xdr:nvSpPr>
      <xdr:spPr bwMode="auto">
        <a:xfrm>
          <a:off x="5314950" y="6572250"/>
          <a:ext cx="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56" name="Text 421">
          <a:extLst>
            <a:ext uri="{FF2B5EF4-FFF2-40B4-BE49-F238E27FC236}">
              <a16:creationId xmlns:a16="http://schemas.microsoft.com/office/drawing/2014/main" id="{6D5D77DF-B416-408E-B93E-D17C0CE83A57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57" name="Text 422">
          <a:extLst>
            <a:ext uri="{FF2B5EF4-FFF2-40B4-BE49-F238E27FC236}">
              <a16:creationId xmlns:a16="http://schemas.microsoft.com/office/drawing/2014/main" id="{808A812C-C952-4049-BE35-9F4DCF24001A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58" name="Text 423">
          <a:extLst>
            <a:ext uri="{FF2B5EF4-FFF2-40B4-BE49-F238E27FC236}">
              <a16:creationId xmlns:a16="http://schemas.microsoft.com/office/drawing/2014/main" id="{6C655355-BB70-41A6-ABCF-EE9A30A26DC5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59" name="Text 424">
          <a:extLst>
            <a:ext uri="{FF2B5EF4-FFF2-40B4-BE49-F238E27FC236}">
              <a16:creationId xmlns:a16="http://schemas.microsoft.com/office/drawing/2014/main" id="{0753FD83-6FB2-4AAF-8564-7A4B99B9F940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60" name="Text 425">
          <a:extLst>
            <a:ext uri="{FF2B5EF4-FFF2-40B4-BE49-F238E27FC236}">
              <a16:creationId xmlns:a16="http://schemas.microsoft.com/office/drawing/2014/main" id="{4A7073AE-99B5-4808-9BE0-B82163F2E843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61" name="Text 426">
          <a:extLst>
            <a:ext uri="{FF2B5EF4-FFF2-40B4-BE49-F238E27FC236}">
              <a16:creationId xmlns:a16="http://schemas.microsoft.com/office/drawing/2014/main" id="{7002D11D-3115-4FF6-9AC2-6F8A9EC12235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2" name="Text 427">
          <a:extLst>
            <a:ext uri="{FF2B5EF4-FFF2-40B4-BE49-F238E27FC236}">
              <a16:creationId xmlns:a16="http://schemas.microsoft.com/office/drawing/2014/main" id="{81A6E9C9-C21E-4022-82D1-EF0FD13D23FD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3" name="Text 428">
          <a:extLst>
            <a:ext uri="{FF2B5EF4-FFF2-40B4-BE49-F238E27FC236}">
              <a16:creationId xmlns:a16="http://schemas.microsoft.com/office/drawing/2014/main" id="{93BEB82A-356C-4723-B996-D848A7DB1AD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64" name="Text 429">
          <a:extLst>
            <a:ext uri="{FF2B5EF4-FFF2-40B4-BE49-F238E27FC236}">
              <a16:creationId xmlns:a16="http://schemas.microsoft.com/office/drawing/2014/main" id="{1B737AAC-6436-4631-8FC3-9FDD5E4ED464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65" name="Text 430">
          <a:extLst>
            <a:ext uri="{FF2B5EF4-FFF2-40B4-BE49-F238E27FC236}">
              <a16:creationId xmlns:a16="http://schemas.microsoft.com/office/drawing/2014/main" id="{EBB5B0B5-E437-400C-A160-BB50C40F1EA7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6" name="Text 431">
          <a:extLst>
            <a:ext uri="{FF2B5EF4-FFF2-40B4-BE49-F238E27FC236}">
              <a16:creationId xmlns:a16="http://schemas.microsoft.com/office/drawing/2014/main" id="{65E7B9DB-DA44-4F5B-9D58-B3A8AFE790A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7" name="Text 432">
          <a:extLst>
            <a:ext uri="{FF2B5EF4-FFF2-40B4-BE49-F238E27FC236}">
              <a16:creationId xmlns:a16="http://schemas.microsoft.com/office/drawing/2014/main" id="{DF72012E-24AB-41D9-8D2C-CFB518273372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8" name="Text 433">
          <a:extLst>
            <a:ext uri="{FF2B5EF4-FFF2-40B4-BE49-F238E27FC236}">
              <a16:creationId xmlns:a16="http://schemas.microsoft.com/office/drawing/2014/main" id="{BAF223F6-64CE-4C24-8954-18ACD16FD83C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38100</xdr:rowOff>
    </xdr:to>
    <xdr:sp macro="" textlink="">
      <xdr:nvSpPr>
        <xdr:cNvPr id="2669" name="Text 434">
          <a:extLst>
            <a:ext uri="{FF2B5EF4-FFF2-40B4-BE49-F238E27FC236}">
              <a16:creationId xmlns:a16="http://schemas.microsoft.com/office/drawing/2014/main" id="{D246C304-D6E1-465D-9C36-977C42D236A3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70" name="Text 435">
          <a:extLst>
            <a:ext uri="{FF2B5EF4-FFF2-40B4-BE49-F238E27FC236}">
              <a16:creationId xmlns:a16="http://schemas.microsoft.com/office/drawing/2014/main" id="{08772A43-D445-4F1E-9757-E5A9FA606D4E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71" name="Text 436">
          <a:extLst>
            <a:ext uri="{FF2B5EF4-FFF2-40B4-BE49-F238E27FC236}">
              <a16:creationId xmlns:a16="http://schemas.microsoft.com/office/drawing/2014/main" id="{9709E32E-3123-493A-B6A8-E0F58E8017AD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72" name="Text 437">
          <a:extLst>
            <a:ext uri="{FF2B5EF4-FFF2-40B4-BE49-F238E27FC236}">
              <a16:creationId xmlns:a16="http://schemas.microsoft.com/office/drawing/2014/main" id="{138FFB61-4AAA-47B1-AE0F-FFEBDB329C70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47625</xdr:rowOff>
    </xdr:from>
    <xdr:to>
      <xdr:col>6</xdr:col>
      <xdr:colOff>152400</xdr:colOff>
      <xdr:row>23</xdr:row>
      <xdr:rowOff>47625</xdr:rowOff>
    </xdr:to>
    <xdr:sp macro="" textlink="">
      <xdr:nvSpPr>
        <xdr:cNvPr id="2673" name="Text 438">
          <a:extLst>
            <a:ext uri="{FF2B5EF4-FFF2-40B4-BE49-F238E27FC236}">
              <a16:creationId xmlns:a16="http://schemas.microsoft.com/office/drawing/2014/main" id="{430DAE20-64A7-4C39-B79D-3DFE95E10DFC}"/>
            </a:ext>
          </a:extLst>
        </xdr:cNvPr>
        <xdr:cNvSpPr txBox="1">
          <a:spLocks noChangeArrowheads="1"/>
        </xdr:cNvSpPr>
      </xdr:nvSpPr>
      <xdr:spPr bwMode="auto">
        <a:xfrm>
          <a:off x="4476750" y="4514850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4" name="Text 211">
          <a:extLst>
            <a:ext uri="{FF2B5EF4-FFF2-40B4-BE49-F238E27FC236}">
              <a16:creationId xmlns:a16="http://schemas.microsoft.com/office/drawing/2014/main" id="{17B4C470-64B6-40DB-89C3-2B9C9F39F5D9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5" name="Text 212">
          <a:extLst>
            <a:ext uri="{FF2B5EF4-FFF2-40B4-BE49-F238E27FC236}">
              <a16:creationId xmlns:a16="http://schemas.microsoft.com/office/drawing/2014/main" id="{7F4EB9DA-CD27-48D3-8EBE-92B74CBE649D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6" name="Text 307">
          <a:extLst>
            <a:ext uri="{FF2B5EF4-FFF2-40B4-BE49-F238E27FC236}">
              <a16:creationId xmlns:a16="http://schemas.microsoft.com/office/drawing/2014/main" id="{0BE42F4D-0939-4806-8092-4FA474DB8F87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7" name="Text 308">
          <a:extLst>
            <a:ext uri="{FF2B5EF4-FFF2-40B4-BE49-F238E27FC236}">
              <a16:creationId xmlns:a16="http://schemas.microsoft.com/office/drawing/2014/main" id="{A01040E2-2CBB-4E05-A122-F0B5234BD2CF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8" name="Text 381">
          <a:extLst>
            <a:ext uri="{FF2B5EF4-FFF2-40B4-BE49-F238E27FC236}">
              <a16:creationId xmlns:a16="http://schemas.microsoft.com/office/drawing/2014/main" id="{60B10D2C-ABD1-4274-8776-D15A688E0BA8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79" name="Text 382">
          <a:extLst>
            <a:ext uri="{FF2B5EF4-FFF2-40B4-BE49-F238E27FC236}">
              <a16:creationId xmlns:a16="http://schemas.microsoft.com/office/drawing/2014/main" id="{4DE3952B-0002-4651-8AE7-DF9F7C4DA689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80" name="Text 385">
          <a:extLst>
            <a:ext uri="{FF2B5EF4-FFF2-40B4-BE49-F238E27FC236}">
              <a16:creationId xmlns:a16="http://schemas.microsoft.com/office/drawing/2014/main" id="{928F6CF2-7150-41A5-8AFB-68280489ACB4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47625</xdr:rowOff>
    </xdr:from>
    <xdr:to>
      <xdr:col>6</xdr:col>
      <xdr:colOff>152400</xdr:colOff>
      <xdr:row>17</xdr:row>
      <xdr:rowOff>66675</xdr:rowOff>
    </xdr:to>
    <xdr:sp macro="" textlink="">
      <xdr:nvSpPr>
        <xdr:cNvPr id="2681" name="Text 386">
          <a:extLst>
            <a:ext uri="{FF2B5EF4-FFF2-40B4-BE49-F238E27FC236}">
              <a16:creationId xmlns:a16="http://schemas.microsoft.com/office/drawing/2014/main" id="{7895F2D9-099B-4739-B6F6-5C18A9A98921}"/>
            </a:ext>
          </a:extLst>
        </xdr:cNvPr>
        <xdr:cNvSpPr txBox="1">
          <a:spLocks noChangeArrowheads="1"/>
        </xdr:cNvSpPr>
      </xdr:nvSpPr>
      <xdr:spPr bwMode="auto">
        <a:xfrm>
          <a:off x="4476750" y="3314700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2" name="Text 421">
          <a:extLst>
            <a:ext uri="{FF2B5EF4-FFF2-40B4-BE49-F238E27FC236}">
              <a16:creationId xmlns:a16="http://schemas.microsoft.com/office/drawing/2014/main" id="{C3253E5C-93FE-4D04-9764-D8F6CA642B8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3" name="Text 422">
          <a:extLst>
            <a:ext uri="{FF2B5EF4-FFF2-40B4-BE49-F238E27FC236}">
              <a16:creationId xmlns:a16="http://schemas.microsoft.com/office/drawing/2014/main" id="{D6164A6E-5561-47D1-B793-B79D9790AE13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4" name="Text 423">
          <a:extLst>
            <a:ext uri="{FF2B5EF4-FFF2-40B4-BE49-F238E27FC236}">
              <a16:creationId xmlns:a16="http://schemas.microsoft.com/office/drawing/2014/main" id="{92F98C71-151B-43B5-B4C4-7F41AC360E37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5" name="Text 424">
          <a:extLst>
            <a:ext uri="{FF2B5EF4-FFF2-40B4-BE49-F238E27FC236}">
              <a16:creationId xmlns:a16="http://schemas.microsoft.com/office/drawing/2014/main" id="{28BB1F06-66D2-4714-BF9E-392F073D6970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6" name="Text 425">
          <a:extLst>
            <a:ext uri="{FF2B5EF4-FFF2-40B4-BE49-F238E27FC236}">
              <a16:creationId xmlns:a16="http://schemas.microsoft.com/office/drawing/2014/main" id="{621F1703-9E3A-48A4-B6AA-DE7E092BCA19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7" name="Text 426">
          <a:extLst>
            <a:ext uri="{FF2B5EF4-FFF2-40B4-BE49-F238E27FC236}">
              <a16:creationId xmlns:a16="http://schemas.microsoft.com/office/drawing/2014/main" id="{1D19A90E-6D6D-4197-B636-00CC50BAEF4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8" name="Text 429">
          <a:extLst>
            <a:ext uri="{FF2B5EF4-FFF2-40B4-BE49-F238E27FC236}">
              <a16:creationId xmlns:a16="http://schemas.microsoft.com/office/drawing/2014/main" id="{E210F381-8458-48F6-BEE3-CB352F4C9276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89" name="Text 430">
          <a:extLst>
            <a:ext uri="{FF2B5EF4-FFF2-40B4-BE49-F238E27FC236}">
              <a16:creationId xmlns:a16="http://schemas.microsoft.com/office/drawing/2014/main" id="{763C0302-A9E1-4EBF-9F6E-8ADE178A044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0" name="Text 435">
          <a:extLst>
            <a:ext uri="{FF2B5EF4-FFF2-40B4-BE49-F238E27FC236}">
              <a16:creationId xmlns:a16="http://schemas.microsoft.com/office/drawing/2014/main" id="{7106B24A-86EE-4EF3-9368-BE4316DC2D2F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1" name="Text 436">
          <a:extLst>
            <a:ext uri="{FF2B5EF4-FFF2-40B4-BE49-F238E27FC236}">
              <a16:creationId xmlns:a16="http://schemas.microsoft.com/office/drawing/2014/main" id="{5F9F1184-081A-440D-B18C-5B7878181867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2" name="Text 437">
          <a:extLst>
            <a:ext uri="{FF2B5EF4-FFF2-40B4-BE49-F238E27FC236}">
              <a16:creationId xmlns:a16="http://schemas.microsoft.com/office/drawing/2014/main" id="{C9094400-7FBC-48D8-90D8-29CBE08C3048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47625</xdr:rowOff>
    </xdr:from>
    <xdr:to>
      <xdr:col>6</xdr:col>
      <xdr:colOff>152400</xdr:colOff>
      <xdr:row>24</xdr:row>
      <xdr:rowOff>47625</xdr:rowOff>
    </xdr:to>
    <xdr:sp macro="" textlink="">
      <xdr:nvSpPr>
        <xdr:cNvPr id="2693" name="Text 438">
          <a:extLst>
            <a:ext uri="{FF2B5EF4-FFF2-40B4-BE49-F238E27FC236}">
              <a16:creationId xmlns:a16="http://schemas.microsoft.com/office/drawing/2014/main" id="{B3629ACF-0C9F-454D-968C-79D8EABD7F32}"/>
            </a:ext>
          </a:extLst>
        </xdr:cNvPr>
        <xdr:cNvSpPr txBox="1">
          <a:spLocks noChangeArrowheads="1"/>
        </xdr:cNvSpPr>
      </xdr:nvSpPr>
      <xdr:spPr bwMode="auto">
        <a:xfrm>
          <a:off x="4476750" y="4714875"/>
          <a:ext cx="1047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694" name="Text 29">
          <a:extLst>
            <a:ext uri="{FF2B5EF4-FFF2-40B4-BE49-F238E27FC236}">
              <a16:creationId xmlns:a16="http://schemas.microsoft.com/office/drawing/2014/main" id="{31C0E30C-4829-4874-943D-EB665FF6E52B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695" name="Text 60">
          <a:extLst>
            <a:ext uri="{FF2B5EF4-FFF2-40B4-BE49-F238E27FC236}">
              <a16:creationId xmlns:a16="http://schemas.microsoft.com/office/drawing/2014/main" id="{963072FA-D0F8-4048-BD51-BD3F60BECC58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696" name="Text 64">
          <a:extLst>
            <a:ext uri="{FF2B5EF4-FFF2-40B4-BE49-F238E27FC236}">
              <a16:creationId xmlns:a16="http://schemas.microsoft.com/office/drawing/2014/main" id="{72AB7E19-E648-4C8C-AA28-F85DBDD91B46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697" name="Text 91">
          <a:extLst>
            <a:ext uri="{FF2B5EF4-FFF2-40B4-BE49-F238E27FC236}">
              <a16:creationId xmlns:a16="http://schemas.microsoft.com/office/drawing/2014/main" id="{6D1CE865-E4BC-4157-84E7-0334C38EB3A8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698" name="Text 122">
          <a:extLst>
            <a:ext uri="{FF2B5EF4-FFF2-40B4-BE49-F238E27FC236}">
              <a16:creationId xmlns:a16="http://schemas.microsoft.com/office/drawing/2014/main" id="{A3DF4528-FFFC-4B7B-A957-F4FA65EF83AB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699" name="Text 126">
          <a:extLst>
            <a:ext uri="{FF2B5EF4-FFF2-40B4-BE49-F238E27FC236}">
              <a16:creationId xmlns:a16="http://schemas.microsoft.com/office/drawing/2014/main" id="{52630F27-EAB4-4C57-B912-79A77C4AF021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00" name="Text 127">
          <a:extLst>
            <a:ext uri="{FF2B5EF4-FFF2-40B4-BE49-F238E27FC236}">
              <a16:creationId xmlns:a16="http://schemas.microsoft.com/office/drawing/2014/main" id="{F0A603F0-2564-4C0D-ACAC-4BA1E270CFBD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01" name="Text 128">
          <a:extLst>
            <a:ext uri="{FF2B5EF4-FFF2-40B4-BE49-F238E27FC236}">
              <a16:creationId xmlns:a16="http://schemas.microsoft.com/office/drawing/2014/main" id="{4FC56FBE-CA62-41A8-88F5-0DBA3E6C9C31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152400</xdr:colOff>
      <xdr:row>24</xdr:row>
      <xdr:rowOff>9525</xdr:rowOff>
    </xdr:to>
    <xdr:sp macro="" textlink="">
      <xdr:nvSpPr>
        <xdr:cNvPr id="2702" name="Text 154">
          <a:extLst>
            <a:ext uri="{FF2B5EF4-FFF2-40B4-BE49-F238E27FC236}">
              <a16:creationId xmlns:a16="http://schemas.microsoft.com/office/drawing/2014/main" id="{67B1A3F6-2E6E-4569-ACB8-D83A946F3C4D}"/>
            </a:ext>
          </a:extLst>
        </xdr:cNvPr>
        <xdr:cNvSpPr txBox="1">
          <a:spLocks noChangeArrowheads="1"/>
        </xdr:cNvSpPr>
      </xdr:nvSpPr>
      <xdr:spPr bwMode="auto">
        <a:xfrm>
          <a:off x="4476750" y="5000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152400</xdr:colOff>
      <xdr:row>24</xdr:row>
      <xdr:rowOff>9525</xdr:rowOff>
    </xdr:to>
    <xdr:sp macro="" textlink="">
      <xdr:nvSpPr>
        <xdr:cNvPr id="2703" name="Text 156">
          <a:extLst>
            <a:ext uri="{FF2B5EF4-FFF2-40B4-BE49-F238E27FC236}">
              <a16:creationId xmlns:a16="http://schemas.microsoft.com/office/drawing/2014/main" id="{E3CADDE1-7F6D-434C-9A91-91558D92DDEB}"/>
            </a:ext>
          </a:extLst>
        </xdr:cNvPr>
        <xdr:cNvSpPr txBox="1">
          <a:spLocks noChangeArrowheads="1"/>
        </xdr:cNvSpPr>
      </xdr:nvSpPr>
      <xdr:spPr bwMode="auto">
        <a:xfrm>
          <a:off x="4476750" y="5000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04" name="Text 163">
          <a:extLst>
            <a:ext uri="{FF2B5EF4-FFF2-40B4-BE49-F238E27FC236}">
              <a16:creationId xmlns:a16="http://schemas.microsoft.com/office/drawing/2014/main" id="{3DDE80E6-EB7B-4C0A-8DAE-F372D9EC5B5B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05" name="Text 164">
          <a:extLst>
            <a:ext uri="{FF2B5EF4-FFF2-40B4-BE49-F238E27FC236}">
              <a16:creationId xmlns:a16="http://schemas.microsoft.com/office/drawing/2014/main" id="{39FD1E2F-A582-44D8-9A9E-407ABA9C232E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57150</xdr:rowOff>
    </xdr:from>
    <xdr:to>
      <xdr:col>6</xdr:col>
      <xdr:colOff>152400</xdr:colOff>
      <xdr:row>19</xdr:row>
      <xdr:rowOff>9525</xdr:rowOff>
    </xdr:to>
    <xdr:sp macro="" textlink="">
      <xdr:nvSpPr>
        <xdr:cNvPr id="2706" name="Text 165">
          <a:extLst>
            <a:ext uri="{FF2B5EF4-FFF2-40B4-BE49-F238E27FC236}">
              <a16:creationId xmlns:a16="http://schemas.microsoft.com/office/drawing/2014/main" id="{EB1AC516-FD34-4FC6-8300-B3A1BD0B116C}"/>
            </a:ext>
          </a:extLst>
        </xdr:cNvPr>
        <xdr:cNvSpPr txBox="1">
          <a:spLocks noChangeArrowheads="1"/>
        </xdr:cNvSpPr>
      </xdr:nvSpPr>
      <xdr:spPr bwMode="auto">
        <a:xfrm>
          <a:off x="4476750" y="3857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57150</xdr:rowOff>
    </xdr:from>
    <xdr:to>
      <xdr:col>6</xdr:col>
      <xdr:colOff>152400</xdr:colOff>
      <xdr:row>19</xdr:row>
      <xdr:rowOff>9525</xdr:rowOff>
    </xdr:to>
    <xdr:sp macro="" textlink="">
      <xdr:nvSpPr>
        <xdr:cNvPr id="2707" name="Text 166">
          <a:extLst>
            <a:ext uri="{FF2B5EF4-FFF2-40B4-BE49-F238E27FC236}">
              <a16:creationId xmlns:a16="http://schemas.microsoft.com/office/drawing/2014/main" id="{BF235409-910B-4679-89A3-756711497C28}"/>
            </a:ext>
          </a:extLst>
        </xdr:cNvPr>
        <xdr:cNvSpPr txBox="1">
          <a:spLocks noChangeArrowheads="1"/>
        </xdr:cNvSpPr>
      </xdr:nvSpPr>
      <xdr:spPr bwMode="auto">
        <a:xfrm>
          <a:off x="4476750" y="3857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708" name="Text 167">
          <a:extLst>
            <a:ext uri="{FF2B5EF4-FFF2-40B4-BE49-F238E27FC236}">
              <a16:creationId xmlns:a16="http://schemas.microsoft.com/office/drawing/2014/main" id="{D642E92C-F7C0-4595-A341-806B5F81B801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709" name="Text 168">
          <a:extLst>
            <a:ext uri="{FF2B5EF4-FFF2-40B4-BE49-F238E27FC236}">
              <a16:creationId xmlns:a16="http://schemas.microsoft.com/office/drawing/2014/main" id="{4A21F5AB-F07C-409C-8520-AFAF18AAD803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710" name="Text 169">
          <a:extLst>
            <a:ext uri="{FF2B5EF4-FFF2-40B4-BE49-F238E27FC236}">
              <a16:creationId xmlns:a16="http://schemas.microsoft.com/office/drawing/2014/main" id="{E95E50E8-DB72-42A1-BF74-2FB633265745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711" name="Text 170">
          <a:extLst>
            <a:ext uri="{FF2B5EF4-FFF2-40B4-BE49-F238E27FC236}">
              <a16:creationId xmlns:a16="http://schemas.microsoft.com/office/drawing/2014/main" id="{196A8288-2C07-440B-9667-50A8CF966FA6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152400</xdr:colOff>
      <xdr:row>24</xdr:row>
      <xdr:rowOff>9525</xdr:rowOff>
    </xdr:to>
    <xdr:sp macro="" textlink="">
      <xdr:nvSpPr>
        <xdr:cNvPr id="2712" name="Text 171">
          <a:extLst>
            <a:ext uri="{FF2B5EF4-FFF2-40B4-BE49-F238E27FC236}">
              <a16:creationId xmlns:a16="http://schemas.microsoft.com/office/drawing/2014/main" id="{DE06640E-C8F1-4D21-86A7-2562B22E491F}"/>
            </a:ext>
          </a:extLst>
        </xdr:cNvPr>
        <xdr:cNvSpPr txBox="1">
          <a:spLocks noChangeArrowheads="1"/>
        </xdr:cNvSpPr>
      </xdr:nvSpPr>
      <xdr:spPr bwMode="auto">
        <a:xfrm>
          <a:off x="4476750" y="5000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152400</xdr:colOff>
      <xdr:row>24</xdr:row>
      <xdr:rowOff>9525</xdr:rowOff>
    </xdr:to>
    <xdr:sp macro="" textlink="">
      <xdr:nvSpPr>
        <xdr:cNvPr id="2713" name="Text 172">
          <a:extLst>
            <a:ext uri="{FF2B5EF4-FFF2-40B4-BE49-F238E27FC236}">
              <a16:creationId xmlns:a16="http://schemas.microsoft.com/office/drawing/2014/main" id="{A1254CE7-BFF1-404F-AB37-46FC3CAA14E0}"/>
            </a:ext>
          </a:extLst>
        </xdr:cNvPr>
        <xdr:cNvSpPr txBox="1">
          <a:spLocks noChangeArrowheads="1"/>
        </xdr:cNvSpPr>
      </xdr:nvSpPr>
      <xdr:spPr bwMode="auto">
        <a:xfrm>
          <a:off x="4476750" y="5000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14" name="Text 173">
          <a:extLst>
            <a:ext uri="{FF2B5EF4-FFF2-40B4-BE49-F238E27FC236}">
              <a16:creationId xmlns:a16="http://schemas.microsoft.com/office/drawing/2014/main" id="{912A38EA-E5E6-477C-9314-BD025FC291CF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15" name="Text 174">
          <a:extLst>
            <a:ext uri="{FF2B5EF4-FFF2-40B4-BE49-F238E27FC236}">
              <a16:creationId xmlns:a16="http://schemas.microsoft.com/office/drawing/2014/main" id="{79891421-4BD7-4251-A392-557141273A80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57150</xdr:rowOff>
    </xdr:from>
    <xdr:to>
      <xdr:col>6</xdr:col>
      <xdr:colOff>152400</xdr:colOff>
      <xdr:row>29</xdr:row>
      <xdr:rowOff>9525</xdr:rowOff>
    </xdr:to>
    <xdr:sp macro="" textlink="">
      <xdr:nvSpPr>
        <xdr:cNvPr id="2716" name="Text 175">
          <a:extLst>
            <a:ext uri="{FF2B5EF4-FFF2-40B4-BE49-F238E27FC236}">
              <a16:creationId xmlns:a16="http://schemas.microsoft.com/office/drawing/2014/main" id="{1C806297-E465-49B3-9406-9E24D3B991BC}"/>
            </a:ext>
          </a:extLst>
        </xdr:cNvPr>
        <xdr:cNvSpPr txBox="1">
          <a:spLocks noChangeArrowheads="1"/>
        </xdr:cNvSpPr>
      </xdr:nvSpPr>
      <xdr:spPr bwMode="auto">
        <a:xfrm>
          <a:off x="4476750" y="6143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57150</xdr:rowOff>
    </xdr:from>
    <xdr:to>
      <xdr:col>6</xdr:col>
      <xdr:colOff>152400</xdr:colOff>
      <xdr:row>29</xdr:row>
      <xdr:rowOff>9525</xdr:rowOff>
    </xdr:to>
    <xdr:sp macro="" textlink="">
      <xdr:nvSpPr>
        <xdr:cNvPr id="2717" name="Text 176">
          <a:extLst>
            <a:ext uri="{FF2B5EF4-FFF2-40B4-BE49-F238E27FC236}">
              <a16:creationId xmlns:a16="http://schemas.microsoft.com/office/drawing/2014/main" id="{6C0BA429-0E38-4BB6-9FEB-960AD2B866E4}"/>
            </a:ext>
          </a:extLst>
        </xdr:cNvPr>
        <xdr:cNvSpPr txBox="1">
          <a:spLocks noChangeArrowheads="1"/>
        </xdr:cNvSpPr>
      </xdr:nvSpPr>
      <xdr:spPr bwMode="auto">
        <a:xfrm>
          <a:off x="4476750" y="6143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57150</xdr:rowOff>
    </xdr:from>
    <xdr:to>
      <xdr:col>6</xdr:col>
      <xdr:colOff>152400</xdr:colOff>
      <xdr:row>30</xdr:row>
      <xdr:rowOff>9525</xdr:rowOff>
    </xdr:to>
    <xdr:sp macro="" textlink="">
      <xdr:nvSpPr>
        <xdr:cNvPr id="2718" name="Text 177">
          <a:extLst>
            <a:ext uri="{FF2B5EF4-FFF2-40B4-BE49-F238E27FC236}">
              <a16:creationId xmlns:a16="http://schemas.microsoft.com/office/drawing/2014/main" id="{808B253A-B200-4A6F-8166-ADF681DF21D8}"/>
            </a:ext>
          </a:extLst>
        </xdr:cNvPr>
        <xdr:cNvSpPr txBox="1">
          <a:spLocks noChangeArrowheads="1"/>
        </xdr:cNvSpPr>
      </xdr:nvSpPr>
      <xdr:spPr bwMode="auto">
        <a:xfrm>
          <a:off x="4476750" y="6372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57150</xdr:rowOff>
    </xdr:from>
    <xdr:to>
      <xdr:col>6</xdr:col>
      <xdr:colOff>152400</xdr:colOff>
      <xdr:row>30</xdr:row>
      <xdr:rowOff>9525</xdr:rowOff>
    </xdr:to>
    <xdr:sp macro="" textlink="">
      <xdr:nvSpPr>
        <xdr:cNvPr id="2719" name="Text 178">
          <a:extLst>
            <a:ext uri="{FF2B5EF4-FFF2-40B4-BE49-F238E27FC236}">
              <a16:creationId xmlns:a16="http://schemas.microsoft.com/office/drawing/2014/main" id="{C8585BB3-04BB-4BC0-AED0-489FCC651B06}"/>
            </a:ext>
          </a:extLst>
        </xdr:cNvPr>
        <xdr:cNvSpPr txBox="1">
          <a:spLocks noChangeArrowheads="1"/>
        </xdr:cNvSpPr>
      </xdr:nvSpPr>
      <xdr:spPr bwMode="auto">
        <a:xfrm>
          <a:off x="4476750" y="6372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57150</xdr:rowOff>
    </xdr:from>
    <xdr:to>
      <xdr:col>6</xdr:col>
      <xdr:colOff>152400</xdr:colOff>
      <xdr:row>31</xdr:row>
      <xdr:rowOff>9525</xdr:rowOff>
    </xdr:to>
    <xdr:sp macro="" textlink="">
      <xdr:nvSpPr>
        <xdr:cNvPr id="2720" name="Text 179">
          <a:extLst>
            <a:ext uri="{FF2B5EF4-FFF2-40B4-BE49-F238E27FC236}">
              <a16:creationId xmlns:a16="http://schemas.microsoft.com/office/drawing/2014/main" id="{25073568-A97F-47DB-86C2-363C09038249}"/>
            </a:ext>
          </a:extLst>
        </xdr:cNvPr>
        <xdr:cNvSpPr txBox="1">
          <a:spLocks noChangeArrowheads="1"/>
        </xdr:cNvSpPr>
      </xdr:nvSpPr>
      <xdr:spPr bwMode="auto">
        <a:xfrm>
          <a:off x="4476750" y="6600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57150</xdr:rowOff>
    </xdr:from>
    <xdr:to>
      <xdr:col>6</xdr:col>
      <xdr:colOff>152400</xdr:colOff>
      <xdr:row>31</xdr:row>
      <xdr:rowOff>9525</xdr:rowOff>
    </xdr:to>
    <xdr:sp macro="" textlink="">
      <xdr:nvSpPr>
        <xdr:cNvPr id="2721" name="Text 180">
          <a:extLst>
            <a:ext uri="{FF2B5EF4-FFF2-40B4-BE49-F238E27FC236}">
              <a16:creationId xmlns:a16="http://schemas.microsoft.com/office/drawing/2014/main" id="{A12CFEAF-F09A-4088-857B-F620B9127F37}"/>
            </a:ext>
          </a:extLst>
        </xdr:cNvPr>
        <xdr:cNvSpPr txBox="1">
          <a:spLocks noChangeArrowheads="1"/>
        </xdr:cNvSpPr>
      </xdr:nvSpPr>
      <xdr:spPr bwMode="auto">
        <a:xfrm>
          <a:off x="4476750" y="6600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57150</xdr:rowOff>
    </xdr:to>
    <xdr:sp macro="" textlink="">
      <xdr:nvSpPr>
        <xdr:cNvPr id="2722" name="Text 211">
          <a:extLst>
            <a:ext uri="{FF2B5EF4-FFF2-40B4-BE49-F238E27FC236}">
              <a16:creationId xmlns:a16="http://schemas.microsoft.com/office/drawing/2014/main" id="{8A488A95-8536-4420-9E71-05E0A10FB348}"/>
            </a:ext>
          </a:extLst>
        </xdr:cNvPr>
        <xdr:cNvSpPr txBox="1">
          <a:spLocks noChangeArrowheads="1"/>
        </xdr:cNvSpPr>
      </xdr:nvSpPr>
      <xdr:spPr bwMode="auto">
        <a:xfrm>
          <a:off x="4476750" y="32194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57150</xdr:rowOff>
    </xdr:to>
    <xdr:sp macro="" textlink="">
      <xdr:nvSpPr>
        <xdr:cNvPr id="2723" name="Text 212">
          <a:extLst>
            <a:ext uri="{FF2B5EF4-FFF2-40B4-BE49-F238E27FC236}">
              <a16:creationId xmlns:a16="http://schemas.microsoft.com/office/drawing/2014/main" id="{0710C92A-3E74-41BC-9BB3-217B22A34375}"/>
            </a:ext>
          </a:extLst>
        </xdr:cNvPr>
        <xdr:cNvSpPr txBox="1">
          <a:spLocks noChangeArrowheads="1"/>
        </xdr:cNvSpPr>
      </xdr:nvSpPr>
      <xdr:spPr bwMode="auto">
        <a:xfrm>
          <a:off x="4476750" y="32194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24" name="Text 213">
          <a:extLst>
            <a:ext uri="{FF2B5EF4-FFF2-40B4-BE49-F238E27FC236}">
              <a16:creationId xmlns:a16="http://schemas.microsoft.com/office/drawing/2014/main" id="{ABE12166-8D99-42CC-AEE1-E033056766A8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25" name="Text 214">
          <a:extLst>
            <a:ext uri="{FF2B5EF4-FFF2-40B4-BE49-F238E27FC236}">
              <a16:creationId xmlns:a16="http://schemas.microsoft.com/office/drawing/2014/main" id="{01144812-53AC-4B29-BC0F-C9F00A6C6A31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57150</xdr:rowOff>
    </xdr:from>
    <xdr:to>
      <xdr:col>6</xdr:col>
      <xdr:colOff>152400</xdr:colOff>
      <xdr:row>19</xdr:row>
      <xdr:rowOff>9525</xdr:rowOff>
    </xdr:to>
    <xdr:sp macro="" textlink="">
      <xdr:nvSpPr>
        <xdr:cNvPr id="2726" name="Text 215">
          <a:extLst>
            <a:ext uri="{FF2B5EF4-FFF2-40B4-BE49-F238E27FC236}">
              <a16:creationId xmlns:a16="http://schemas.microsoft.com/office/drawing/2014/main" id="{040C6BA1-7372-4F25-9430-952A899EBA22}"/>
            </a:ext>
          </a:extLst>
        </xdr:cNvPr>
        <xdr:cNvSpPr txBox="1">
          <a:spLocks noChangeArrowheads="1"/>
        </xdr:cNvSpPr>
      </xdr:nvSpPr>
      <xdr:spPr bwMode="auto">
        <a:xfrm>
          <a:off x="4476750" y="3857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18</xdr:row>
      <xdr:rowOff>57150</xdr:rowOff>
    </xdr:from>
    <xdr:to>
      <xdr:col>6</xdr:col>
      <xdr:colOff>152400</xdr:colOff>
      <xdr:row>19</xdr:row>
      <xdr:rowOff>9525</xdr:rowOff>
    </xdr:to>
    <xdr:sp macro="" textlink="">
      <xdr:nvSpPr>
        <xdr:cNvPr id="2727" name="Text 216">
          <a:extLst>
            <a:ext uri="{FF2B5EF4-FFF2-40B4-BE49-F238E27FC236}">
              <a16:creationId xmlns:a16="http://schemas.microsoft.com/office/drawing/2014/main" id="{715F855B-03B4-404B-BF9C-622985256371}"/>
            </a:ext>
          </a:extLst>
        </xdr:cNvPr>
        <xdr:cNvSpPr txBox="1">
          <a:spLocks noChangeArrowheads="1"/>
        </xdr:cNvSpPr>
      </xdr:nvSpPr>
      <xdr:spPr bwMode="auto">
        <a:xfrm>
          <a:off x="4476750" y="3857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728" name="Text 217">
          <a:extLst>
            <a:ext uri="{FF2B5EF4-FFF2-40B4-BE49-F238E27FC236}">
              <a16:creationId xmlns:a16="http://schemas.microsoft.com/office/drawing/2014/main" id="{7293139F-6E16-4B7B-B63A-979C81730E14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729" name="Text 218">
          <a:extLst>
            <a:ext uri="{FF2B5EF4-FFF2-40B4-BE49-F238E27FC236}">
              <a16:creationId xmlns:a16="http://schemas.microsoft.com/office/drawing/2014/main" id="{ADE6A1CC-B7F3-499A-BA1C-4A73A4F48CBB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730" name="Text 219">
          <a:extLst>
            <a:ext uri="{FF2B5EF4-FFF2-40B4-BE49-F238E27FC236}">
              <a16:creationId xmlns:a16="http://schemas.microsoft.com/office/drawing/2014/main" id="{C6A2572F-1026-46E9-8171-F0379FBBE697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731" name="Text 220">
          <a:extLst>
            <a:ext uri="{FF2B5EF4-FFF2-40B4-BE49-F238E27FC236}">
              <a16:creationId xmlns:a16="http://schemas.microsoft.com/office/drawing/2014/main" id="{5411FEC2-771D-43A2-8367-48A79EBFCC23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732" name="Text 221">
          <a:extLst>
            <a:ext uri="{FF2B5EF4-FFF2-40B4-BE49-F238E27FC236}">
              <a16:creationId xmlns:a16="http://schemas.microsoft.com/office/drawing/2014/main" id="{C50FF152-16B8-46EF-94E8-404CE12EFDB5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733" name="Text 222">
          <a:extLst>
            <a:ext uri="{FF2B5EF4-FFF2-40B4-BE49-F238E27FC236}">
              <a16:creationId xmlns:a16="http://schemas.microsoft.com/office/drawing/2014/main" id="{89F4E750-9466-4109-8660-35EDEB75610F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734" name="Text 223">
          <a:extLst>
            <a:ext uri="{FF2B5EF4-FFF2-40B4-BE49-F238E27FC236}">
              <a16:creationId xmlns:a16="http://schemas.microsoft.com/office/drawing/2014/main" id="{310E5CB3-7641-406A-AA97-DC212FBC9AEC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152400</xdr:colOff>
      <xdr:row>23</xdr:row>
      <xdr:rowOff>9525</xdr:rowOff>
    </xdr:to>
    <xdr:sp macro="" textlink="">
      <xdr:nvSpPr>
        <xdr:cNvPr id="2735" name="Text 224">
          <a:extLst>
            <a:ext uri="{FF2B5EF4-FFF2-40B4-BE49-F238E27FC236}">
              <a16:creationId xmlns:a16="http://schemas.microsoft.com/office/drawing/2014/main" id="{9E25538A-8187-497E-BD52-A5E7FC97D0C7}"/>
            </a:ext>
          </a:extLst>
        </xdr:cNvPr>
        <xdr:cNvSpPr txBox="1">
          <a:spLocks noChangeArrowheads="1"/>
        </xdr:cNvSpPr>
      </xdr:nvSpPr>
      <xdr:spPr bwMode="auto">
        <a:xfrm>
          <a:off x="4476750" y="4772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152400</xdr:colOff>
      <xdr:row>24</xdr:row>
      <xdr:rowOff>9525</xdr:rowOff>
    </xdr:to>
    <xdr:sp macro="" textlink="">
      <xdr:nvSpPr>
        <xdr:cNvPr id="2736" name="Text 225">
          <a:extLst>
            <a:ext uri="{FF2B5EF4-FFF2-40B4-BE49-F238E27FC236}">
              <a16:creationId xmlns:a16="http://schemas.microsoft.com/office/drawing/2014/main" id="{E884F209-FE20-47A5-AD60-D288AD84C16D}"/>
            </a:ext>
          </a:extLst>
        </xdr:cNvPr>
        <xdr:cNvSpPr txBox="1">
          <a:spLocks noChangeArrowheads="1"/>
        </xdr:cNvSpPr>
      </xdr:nvSpPr>
      <xdr:spPr bwMode="auto">
        <a:xfrm>
          <a:off x="4476750" y="5000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152400</xdr:colOff>
      <xdr:row>24</xdr:row>
      <xdr:rowOff>9525</xdr:rowOff>
    </xdr:to>
    <xdr:sp macro="" textlink="">
      <xdr:nvSpPr>
        <xdr:cNvPr id="2737" name="Text 226">
          <a:extLst>
            <a:ext uri="{FF2B5EF4-FFF2-40B4-BE49-F238E27FC236}">
              <a16:creationId xmlns:a16="http://schemas.microsoft.com/office/drawing/2014/main" id="{76FA9D2D-4519-4868-A8B7-3955D6050FB2}"/>
            </a:ext>
          </a:extLst>
        </xdr:cNvPr>
        <xdr:cNvSpPr txBox="1">
          <a:spLocks noChangeArrowheads="1"/>
        </xdr:cNvSpPr>
      </xdr:nvSpPr>
      <xdr:spPr bwMode="auto">
        <a:xfrm>
          <a:off x="4476750" y="5000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152400</xdr:colOff>
      <xdr:row>24</xdr:row>
      <xdr:rowOff>9525</xdr:rowOff>
    </xdr:to>
    <xdr:sp macro="" textlink="">
      <xdr:nvSpPr>
        <xdr:cNvPr id="2738" name="Text 227">
          <a:extLst>
            <a:ext uri="{FF2B5EF4-FFF2-40B4-BE49-F238E27FC236}">
              <a16:creationId xmlns:a16="http://schemas.microsoft.com/office/drawing/2014/main" id="{A769253C-E539-45B8-9F79-0426D9A3118A}"/>
            </a:ext>
          </a:extLst>
        </xdr:cNvPr>
        <xdr:cNvSpPr txBox="1">
          <a:spLocks noChangeArrowheads="1"/>
        </xdr:cNvSpPr>
      </xdr:nvSpPr>
      <xdr:spPr bwMode="auto">
        <a:xfrm>
          <a:off x="4476750" y="5000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152400</xdr:colOff>
      <xdr:row>24</xdr:row>
      <xdr:rowOff>9525</xdr:rowOff>
    </xdr:to>
    <xdr:sp macro="" textlink="">
      <xdr:nvSpPr>
        <xdr:cNvPr id="2739" name="Text 228">
          <a:extLst>
            <a:ext uri="{FF2B5EF4-FFF2-40B4-BE49-F238E27FC236}">
              <a16:creationId xmlns:a16="http://schemas.microsoft.com/office/drawing/2014/main" id="{B544D003-8FF6-4F8B-82C4-ED557798753E}"/>
            </a:ext>
          </a:extLst>
        </xdr:cNvPr>
        <xdr:cNvSpPr txBox="1">
          <a:spLocks noChangeArrowheads="1"/>
        </xdr:cNvSpPr>
      </xdr:nvSpPr>
      <xdr:spPr bwMode="auto">
        <a:xfrm>
          <a:off x="4476750" y="5000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40" name="Text 229">
          <a:extLst>
            <a:ext uri="{FF2B5EF4-FFF2-40B4-BE49-F238E27FC236}">
              <a16:creationId xmlns:a16="http://schemas.microsoft.com/office/drawing/2014/main" id="{97FBE4AE-BFE2-41FA-8DA3-810ADD715B0A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41" name="Text 230">
          <a:extLst>
            <a:ext uri="{FF2B5EF4-FFF2-40B4-BE49-F238E27FC236}">
              <a16:creationId xmlns:a16="http://schemas.microsoft.com/office/drawing/2014/main" id="{6058BB09-AB2A-4DA5-811A-9CD6F24FA4DB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42" name="Text 231">
          <a:extLst>
            <a:ext uri="{FF2B5EF4-FFF2-40B4-BE49-F238E27FC236}">
              <a16:creationId xmlns:a16="http://schemas.microsoft.com/office/drawing/2014/main" id="{494016C7-F7DE-4EBE-B833-3970E4FD5C38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43" name="Text 232">
          <a:extLst>
            <a:ext uri="{FF2B5EF4-FFF2-40B4-BE49-F238E27FC236}">
              <a16:creationId xmlns:a16="http://schemas.microsoft.com/office/drawing/2014/main" id="{E3557966-4FDF-4684-B6DC-10331DCC978C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57150</xdr:rowOff>
    </xdr:from>
    <xdr:to>
      <xdr:col>6</xdr:col>
      <xdr:colOff>152400</xdr:colOff>
      <xdr:row>29</xdr:row>
      <xdr:rowOff>9525</xdr:rowOff>
    </xdr:to>
    <xdr:sp macro="" textlink="">
      <xdr:nvSpPr>
        <xdr:cNvPr id="2744" name="Text 233">
          <a:extLst>
            <a:ext uri="{FF2B5EF4-FFF2-40B4-BE49-F238E27FC236}">
              <a16:creationId xmlns:a16="http://schemas.microsoft.com/office/drawing/2014/main" id="{CD399E01-9FEA-48F0-A641-13E54C8FEAB3}"/>
            </a:ext>
          </a:extLst>
        </xdr:cNvPr>
        <xdr:cNvSpPr txBox="1">
          <a:spLocks noChangeArrowheads="1"/>
        </xdr:cNvSpPr>
      </xdr:nvSpPr>
      <xdr:spPr bwMode="auto">
        <a:xfrm>
          <a:off x="4476750" y="6143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57150</xdr:rowOff>
    </xdr:from>
    <xdr:to>
      <xdr:col>6</xdr:col>
      <xdr:colOff>152400</xdr:colOff>
      <xdr:row>29</xdr:row>
      <xdr:rowOff>9525</xdr:rowOff>
    </xdr:to>
    <xdr:sp macro="" textlink="">
      <xdr:nvSpPr>
        <xdr:cNvPr id="2745" name="Text 234">
          <a:extLst>
            <a:ext uri="{FF2B5EF4-FFF2-40B4-BE49-F238E27FC236}">
              <a16:creationId xmlns:a16="http://schemas.microsoft.com/office/drawing/2014/main" id="{D2BE4C83-249F-45F6-8DA8-27C09003AC42}"/>
            </a:ext>
          </a:extLst>
        </xdr:cNvPr>
        <xdr:cNvSpPr txBox="1">
          <a:spLocks noChangeArrowheads="1"/>
        </xdr:cNvSpPr>
      </xdr:nvSpPr>
      <xdr:spPr bwMode="auto">
        <a:xfrm>
          <a:off x="4476750" y="6143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57150</xdr:rowOff>
    </xdr:from>
    <xdr:to>
      <xdr:col>6</xdr:col>
      <xdr:colOff>152400</xdr:colOff>
      <xdr:row>29</xdr:row>
      <xdr:rowOff>9525</xdr:rowOff>
    </xdr:to>
    <xdr:sp macro="" textlink="">
      <xdr:nvSpPr>
        <xdr:cNvPr id="2746" name="Text 235">
          <a:extLst>
            <a:ext uri="{FF2B5EF4-FFF2-40B4-BE49-F238E27FC236}">
              <a16:creationId xmlns:a16="http://schemas.microsoft.com/office/drawing/2014/main" id="{D3C7523E-5BFE-40E2-BE2F-F585CBF6396F}"/>
            </a:ext>
          </a:extLst>
        </xdr:cNvPr>
        <xdr:cNvSpPr txBox="1">
          <a:spLocks noChangeArrowheads="1"/>
        </xdr:cNvSpPr>
      </xdr:nvSpPr>
      <xdr:spPr bwMode="auto">
        <a:xfrm>
          <a:off x="4476750" y="6143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57150</xdr:rowOff>
    </xdr:from>
    <xdr:to>
      <xdr:col>6</xdr:col>
      <xdr:colOff>152400</xdr:colOff>
      <xdr:row>29</xdr:row>
      <xdr:rowOff>9525</xdr:rowOff>
    </xdr:to>
    <xdr:sp macro="" textlink="">
      <xdr:nvSpPr>
        <xdr:cNvPr id="2747" name="Text 236">
          <a:extLst>
            <a:ext uri="{FF2B5EF4-FFF2-40B4-BE49-F238E27FC236}">
              <a16:creationId xmlns:a16="http://schemas.microsoft.com/office/drawing/2014/main" id="{51223094-34E6-459B-A986-869BC76E70A0}"/>
            </a:ext>
          </a:extLst>
        </xdr:cNvPr>
        <xdr:cNvSpPr txBox="1">
          <a:spLocks noChangeArrowheads="1"/>
        </xdr:cNvSpPr>
      </xdr:nvSpPr>
      <xdr:spPr bwMode="auto">
        <a:xfrm>
          <a:off x="4476750" y="6143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57150</xdr:rowOff>
    </xdr:from>
    <xdr:to>
      <xdr:col>6</xdr:col>
      <xdr:colOff>152400</xdr:colOff>
      <xdr:row>30</xdr:row>
      <xdr:rowOff>9525</xdr:rowOff>
    </xdr:to>
    <xdr:sp macro="" textlink="">
      <xdr:nvSpPr>
        <xdr:cNvPr id="2748" name="Text 237">
          <a:extLst>
            <a:ext uri="{FF2B5EF4-FFF2-40B4-BE49-F238E27FC236}">
              <a16:creationId xmlns:a16="http://schemas.microsoft.com/office/drawing/2014/main" id="{D6E17AF6-DC9D-4C63-ABB0-1DDDAD3EA4A5}"/>
            </a:ext>
          </a:extLst>
        </xdr:cNvPr>
        <xdr:cNvSpPr txBox="1">
          <a:spLocks noChangeArrowheads="1"/>
        </xdr:cNvSpPr>
      </xdr:nvSpPr>
      <xdr:spPr bwMode="auto">
        <a:xfrm>
          <a:off x="4476750" y="6372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57150</xdr:rowOff>
    </xdr:from>
    <xdr:to>
      <xdr:col>6</xdr:col>
      <xdr:colOff>152400</xdr:colOff>
      <xdr:row>30</xdr:row>
      <xdr:rowOff>9525</xdr:rowOff>
    </xdr:to>
    <xdr:sp macro="" textlink="">
      <xdr:nvSpPr>
        <xdr:cNvPr id="2749" name="Text 238">
          <a:extLst>
            <a:ext uri="{FF2B5EF4-FFF2-40B4-BE49-F238E27FC236}">
              <a16:creationId xmlns:a16="http://schemas.microsoft.com/office/drawing/2014/main" id="{A4783189-B32E-4CE0-ABCC-F709F2BB0057}"/>
            </a:ext>
          </a:extLst>
        </xdr:cNvPr>
        <xdr:cNvSpPr txBox="1">
          <a:spLocks noChangeArrowheads="1"/>
        </xdr:cNvSpPr>
      </xdr:nvSpPr>
      <xdr:spPr bwMode="auto">
        <a:xfrm>
          <a:off x="4476750" y="6372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57150</xdr:rowOff>
    </xdr:from>
    <xdr:to>
      <xdr:col>6</xdr:col>
      <xdr:colOff>152400</xdr:colOff>
      <xdr:row>30</xdr:row>
      <xdr:rowOff>9525</xdr:rowOff>
    </xdr:to>
    <xdr:sp macro="" textlink="">
      <xdr:nvSpPr>
        <xdr:cNvPr id="2750" name="Text 239">
          <a:extLst>
            <a:ext uri="{FF2B5EF4-FFF2-40B4-BE49-F238E27FC236}">
              <a16:creationId xmlns:a16="http://schemas.microsoft.com/office/drawing/2014/main" id="{13A4CEDD-DBB1-4093-93E1-5DA43F20F65E}"/>
            </a:ext>
          </a:extLst>
        </xdr:cNvPr>
        <xdr:cNvSpPr txBox="1">
          <a:spLocks noChangeArrowheads="1"/>
        </xdr:cNvSpPr>
      </xdr:nvSpPr>
      <xdr:spPr bwMode="auto">
        <a:xfrm>
          <a:off x="4476750" y="6372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29</xdr:row>
      <xdr:rowOff>57150</xdr:rowOff>
    </xdr:from>
    <xdr:to>
      <xdr:col>6</xdr:col>
      <xdr:colOff>152400</xdr:colOff>
      <xdr:row>30</xdr:row>
      <xdr:rowOff>9525</xdr:rowOff>
    </xdr:to>
    <xdr:sp macro="" textlink="">
      <xdr:nvSpPr>
        <xdr:cNvPr id="2751" name="Text 240">
          <a:extLst>
            <a:ext uri="{FF2B5EF4-FFF2-40B4-BE49-F238E27FC236}">
              <a16:creationId xmlns:a16="http://schemas.microsoft.com/office/drawing/2014/main" id="{84B63C58-DEFB-47C1-97DD-191B8BDBA266}"/>
            </a:ext>
          </a:extLst>
        </xdr:cNvPr>
        <xdr:cNvSpPr txBox="1">
          <a:spLocks noChangeArrowheads="1"/>
        </xdr:cNvSpPr>
      </xdr:nvSpPr>
      <xdr:spPr bwMode="auto">
        <a:xfrm>
          <a:off x="4476750" y="6372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57150</xdr:rowOff>
    </xdr:from>
    <xdr:to>
      <xdr:col>6</xdr:col>
      <xdr:colOff>152400</xdr:colOff>
      <xdr:row>31</xdr:row>
      <xdr:rowOff>9525</xdr:rowOff>
    </xdr:to>
    <xdr:sp macro="" textlink="">
      <xdr:nvSpPr>
        <xdr:cNvPr id="2752" name="Text 241">
          <a:extLst>
            <a:ext uri="{FF2B5EF4-FFF2-40B4-BE49-F238E27FC236}">
              <a16:creationId xmlns:a16="http://schemas.microsoft.com/office/drawing/2014/main" id="{B2F3254D-B2DC-4D96-AD9E-77646A618AFC}"/>
            </a:ext>
          </a:extLst>
        </xdr:cNvPr>
        <xdr:cNvSpPr txBox="1">
          <a:spLocks noChangeArrowheads="1"/>
        </xdr:cNvSpPr>
      </xdr:nvSpPr>
      <xdr:spPr bwMode="auto">
        <a:xfrm>
          <a:off x="4476750" y="6600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57150</xdr:rowOff>
    </xdr:from>
    <xdr:to>
      <xdr:col>6</xdr:col>
      <xdr:colOff>152400</xdr:colOff>
      <xdr:row>31</xdr:row>
      <xdr:rowOff>9525</xdr:rowOff>
    </xdr:to>
    <xdr:sp macro="" textlink="">
      <xdr:nvSpPr>
        <xdr:cNvPr id="2753" name="Text 242">
          <a:extLst>
            <a:ext uri="{FF2B5EF4-FFF2-40B4-BE49-F238E27FC236}">
              <a16:creationId xmlns:a16="http://schemas.microsoft.com/office/drawing/2014/main" id="{C785D254-A632-4174-9B5A-341518CF5D9F}"/>
            </a:ext>
          </a:extLst>
        </xdr:cNvPr>
        <xdr:cNvSpPr txBox="1">
          <a:spLocks noChangeArrowheads="1"/>
        </xdr:cNvSpPr>
      </xdr:nvSpPr>
      <xdr:spPr bwMode="auto">
        <a:xfrm>
          <a:off x="4476750" y="6600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57150</xdr:rowOff>
    </xdr:from>
    <xdr:to>
      <xdr:col>6</xdr:col>
      <xdr:colOff>152400</xdr:colOff>
      <xdr:row>31</xdr:row>
      <xdr:rowOff>9525</xdr:rowOff>
    </xdr:to>
    <xdr:sp macro="" textlink="">
      <xdr:nvSpPr>
        <xdr:cNvPr id="2754" name="Text 243">
          <a:extLst>
            <a:ext uri="{FF2B5EF4-FFF2-40B4-BE49-F238E27FC236}">
              <a16:creationId xmlns:a16="http://schemas.microsoft.com/office/drawing/2014/main" id="{EB65DE3B-B019-4544-9871-020C87716C5E}"/>
            </a:ext>
          </a:extLst>
        </xdr:cNvPr>
        <xdr:cNvSpPr txBox="1">
          <a:spLocks noChangeArrowheads="1"/>
        </xdr:cNvSpPr>
      </xdr:nvSpPr>
      <xdr:spPr bwMode="auto">
        <a:xfrm>
          <a:off x="4476750" y="6600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30</xdr:row>
      <xdr:rowOff>57150</xdr:rowOff>
    </xdr:from>
    <xdr:to>
      <xdr:col>6</xdr:col>
      <xdr:colOff>152400</xdr:colOff>
      <xdr:row>31</xdr:row>
      <xdr:rowOff>9525</xdr:rowOff>
    </xdr:to>
    <xdr:sp macro="" textlink="">
      <xdr:nvSpPr>
        <xdr:cNvPr id="2755" name="Text 244">
          <a:extLst>
            <a:ext uri="{FF2B5EF4-FFF2-40B4-BE49-F238E27FC236}">
              <a16:creationId xmlns:a16="http://schemas.microsoft.com/office/drawing/2014/main" id="{87C7FF53-1C38-44EC-9D66-E1296249FA73}"/>
            </a:ext>
          </a:extLst>
        </xdr:cNvPr>
        <xdr:cNvSpPr txBox="1">
          <a:spLocks noChangeArrowheads="1"/>
        </xdr:cNvSpPr>
      </xdr:nvSpPr>
      <xdr:spPr bwMode="auto">
        <a:xfrm>
          <a:off x="4476750" y="6600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57150</xdr:rowOff>
    </xdr:to>
    <xdr:sp macro="" textlink="">
      <xdr:nvSpPr>
        <xdr:cNvPr id="2756" name="Text 307">
          <a:extLst>
            <a:ext uri="{FF2B5EF4-FFF2-40B4-BE49-F238E27FC236}">
              <a16:creationId xmlns:a16="http://schemas.microsoft.com/office/drawing/2014/main" id="{B8E1A38A-5AD2-4C52-9894-4B8DF139FD04}"/>
            </a:ext>
          </a:extLst>
        </xdr:cNvPr>
        <xdr:cNvSpPr txBox="1">
          <a:spLocks noChangeArrowheads="1"/>
        </xdr:cNvSpPr>
      </xdr:nvSpPr>
      <xdr:spPr bwMode="auto">
        <a:xfrm>
          <a:off x="4476750" y="32194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57150</xdr:rowOff>
    </xdr:to>
    <xdr:sp macro="" textlink="">
      <xdr:nvSpPr>
        <xdr:cNvPr id="2757" name="Text 308">
          <a:extLst>
            <a:ext uri="{FF2B5EF4-FFF2-40B4-BE49-F238E27FC236}">
              <a16:creationId xmlns:a16="http://schemas.microsoft.com/office/drawing/2014/main" id="{F514DB85-EFE0-4448-A3D2-584915E14A81}"/>
            </a:ext>
          </a:extLst>
        </xdr:cNvPr>
        <xdr:cNvSpPr txBox="1">
          <a:spLocks noChangeArrowheads="1"/>
        </xdr:cNvSpPr>
      </xdr:nvSpPr>
      <xdr:spPr bwMode="auto">
        <a:xfrm>
          <a:off x="4476750" y="32194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58" name="Text 309">
          <a:extLst>
            <a:ext uri="{FF2B5EF4-FFF2-40B4-BE49-F238E27FC236}">
              <a16:creationId xmlns:a16="http://schemas.microsoft.com/office/drawing/2014/main" id="{1E217717-8F13-4181-BCE2-C7D206133B7F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59" name="Text 310">
          <a:extLst>
            <a:ext uri="{FF2B5EF4-FFF2-40B4-BE49-F238E27FC236}">
              <a16:creationId xmlns:a16="http://schemas.microsoft.com/office/drawing/2014/main" id="{77643DB0-36E3-42E0-B99E-DD1AAA28DB08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60" name="Text 311">
          <a:extLst>
            <a:ext uri="{FF2B5EF4-FFF2-40B4-BE49-F238E27FC236}">
              <a16:creationId xmlns:a16="http://schemas.microsoft.com/office/drawing/2014/main" id="{84065A62-A492-441E-B934-6EA06ADE636A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61" name="Text 312">
          <a:extLst>
            <a:ext uri="{FF2B5EF4-FFF2-40B4-BE49-F238E27FC236}">
              <a16:creationId xmlns:a16="http://schemas.microsoft.com/office/drawing/2014/main" id="{41835D17-FFB4-43A4-B3D7-7C971E9C9277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62" name="Text 313">
          <a:extLst>
            <a:ext uri="{FF2B5EF4-FFF2-40B4-BE49-F238E27FC236}">
              <a16:creationId xmlns:a16="http://schemas.microsoft.com/office/drawing/2014/main" id="{5CBE67A7-099B-4BF7-B263-974AE108FD7F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63" name="Text 314">
          <a:extLst>
            <a:ext uri="{FF2B5EF4-FFF2-40B4-BE49-F238E27FC236}">
              <a16:creationId xmlns:a16="http://schemas.microsoft.com/office/drawing/2014/main" id="{15B64AF4-76A8-4C89-8C75-4AF5FE00EE7C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64" name="Text 315">
          <a:extLst>
            <a:ext uri="{FF2B5EF4-FFF2-40B4-BE49-F238E27FC236}">
              <a16:creationId xmlns:a16="http://schemas.microsoft.com/office/drawing/2014/main" id="{C27E13E3-9E72-4A94-BA1A-39B9C4CF70D2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65" name="Text 316">
          <a:extLst>
            <a:ext uri="{FF2B5EF4-FFF2-40B4-BE49-F238E27FC236}">
              <a16:creationId xmlns:a16="http://schemas.microsoft.com/office/drawing/2014/main" id="{6692B594-3295-4C30-B5C6-AECB0011107B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66" name="Text 317">
          <a:extLst>
            <a:ext uri="{FF2B5EF4-FFF2-40B4-BE49-F238E27FC236}">
              <a16:creationId xmlns:a16="http://schemas.microsoft.com/office/drawing/2014/main" id="{127A18BA-A27B-45C5-88C3-BDB414269D3A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67" name="Text 318">
          <a:extLst>
            <a:ext uri="{FF2B5EF4-FFF2-40B4-BE49-F238E27FC236}">
              <a16:creationId xmlns:a16="http://schemas.microsoft.com/office/drawing/2014/main" id="{4EF079FC-7A28-4CD2-B584-E14190FDF5FC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28</xdr:row>
      <xdr:rowOff>57150</xdr:rowOff>
    </xdr:from>
    <xdr:to>
      <xdr:col>6</xdr:col>
      <xdr:colOff>152400</xdr:colOff>
      <xdr:row>29</xdr:row>
      <xdr:rowOff>9525</xdr:rowOff>
    </xdr:to>
    <xdr:sp macro="" textlink="">
      <xdr:nvSpPr>
        <xdr:cNvPr id="2768" name="Text 363">
          <a:extLst>
            <a:ext uri="{FF2B5EF4-FFF2-40B4-BE49-F238E27FC236}">
              <a16:creationId xmlns:a16="http://schemas.microsoft.com/office/drawing/2014/main" id="{B079984F-5394-4B65-8820-D568C64E7578}"/>
            </a:ext>
          </a:extLst>
        </xdr:cNvPr>
        <xdr:cNvSpPr txBox="1">
          <a:spLocks noChangeArrowheads="1"/>
        </xdr:cNvSpPr>
      </xdr:nvSpPr>
      <xdr:spPr bwMode="auto">
        <a:xfrm>
          <a:off x="4476750" y="61436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69" name="Text 364">
          <a:extLst>
            <a:ext uri="{FF2B5EF4-FFF2-40B4-BE49-F238E27FC236}">
              <a16:creationId xmlns:a16="http://schemas.microsoft.com/office/drawing/2014/main" id="{02DBDBC6-5274-4860-B655-EE18D4BE4AC0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70" name="Text 365">
          <a:extLst>
            <a:ext uri="{FF2B5EF4-FFF2-40B4-BE49-F238E27FC236}">
              <a16:creationId xmlns:a16="http://schemas.microsoft.com/office/drawing/2014/main" id="{F4F4AEDB-93C1-49D2-B6F5-2671300A5FF8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71" name="Text 366">
          <a:extLst>
            <a:ext uri="{FF2B5EF4-FFF2-40B4-BE49-F238E27FC236}">
              <a16:creationId xmlns:a16="http://schemas.microsoft.com/office/drawing/2014/main" id="{60BAA921-7284-433E-B1F7-59BD1F641EF3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72" name="Text 367">
          <a:extLst>
            <a:ext uri="{FF2B5EF4-FFF2-40B4-BE49-F238E27FC236}">
              <a16:creationId xmlns:a16="http://schemas.microsoft.com/office/drawing/2014/main" id="{8E9ADA74-86F5-42B3-A41D-36E1B79FF926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73" name="Text 368">
          <a:extLst>
            <a:ext uri="{FF2B5EF4-FFF2-40B4-BE49-F238E27FC236}">
              <a16:creationId xmlns:a16="http://schemas.microsoft.com/office/drawing/2014/main" id="{8C68379D-C75E-49A1-984B-6589ECF233F7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74" name="Text 369">
          <a:extLst>
            <a:ext uri="{FF2B5EF4-FFF2-40B4-BE49-F238E27FC236}">
              <a16:creationId xmlns:a16="http://schemas.microsoft.com/office/drawing/2014/main" id="{D1AE0F65-F817-48B3-A11B-AE6F338614AF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75" name="Text 370">
          <a:extLst>
            <a:ext uri="{FF2B5EF4-FFF2-40B4-BE49-F238E27FC236}">
              <a16:creationId xmlns:a16="http://schemas.microsoft.com/office/drawing/2014/main" id="{A3A86489-0A81-4E5A-801C-C8A9939F886A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76" name="Text 371">
          <a:extLst>
            <a:ext uri="{FF2B5EF4-FFF2-40B4-BE49-F238E27FC236}">
              <a16:creationId xmlns:a16="http://schemas.microsoft.com/office/drawing/2014/main" id="{DE665CF1-7A41-4D6B-A654-EEFAE389246E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77" name="Text 372">
          <a:extLst>
            <a:ext uri="{FF2B5EF4-FFF2-40B4-BE49-F238E27FC236}">
              <a16:creationId xmlns:a16="http://schemas.microsoft.com/office/drawing/2014/main" id="{C35C5091-73A2-4D2F-A9DD-7EAF6A294A8D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78" name="Text 373">
          <a:extLst>
            <a:ext uri="{FF2B5EF4-FFF2-40B4-BE49-F238E27FC236}">
              <a16:creationId xmlns:a16="http://schemas.microsoft.com/office/drawing/2014/main" id="{D2651AA9-5A09-4E8A-BA0F-79558E624B51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79" name="Text 374">
          <a:extLst>
            <a:ext uri="{FF2B5EF4-FFF2-40B4-BE49-F238E27FC236}">
              <a16:creationId xmlns:a16="http://schemas.microsoft.com/office/drawing/2014/main" id="{3301E5C3-F1A9-43F2-8231-2240AA0CE26E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80" name="Text 375">
          <a:extLst>
            <a:ext uri="{FF2B5EF4-FFF2-40B4-BE49-F238E27FC236}">
              <a16:creationId xmlns:a16="http://schemas.microsoft.com/office/drawing/2014/main" id="{8DA15AC0-FA7B-4F6D-B442-A3629C2F8406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81" name="Text 376">
          <a:extLst>
            <a:ext uri="{FF2B5EF4-FFF2-40B4-BE49-F238E27FC236}">
              <a16:creationId xmlns:a16="http://schemas.microsoft.com/office/drawing/2014/main" id="{64DE0A40-B575-4B2B-8DA3-8C3740266536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82" name="Text 377">
          <a:extLst>
            <a:ext uri="{FF2B5EF4-FFF2-40B4-BE49-F238E27FC236}">
              <a16:creationId xmlns:a16="http://schemas.microsoft.com/office/drawing/2014/main" id="{146A82EF-4D70-47EB-80FF-32AEB1202F48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17</xdr:row>
      <xdr:rowOff>57150</xdr:rowOff>
    </xdr:from>
    <xdr:to>
      <xdr:col>6</xdr:col>
      <xdr:colOff>152400</xdr:colOff>
      <xdr:row>18</xdr:row>
      <xdr:rowOff>9525</xdr:rowOff>
    </xdr:to>
    <xdr:sp macro="" textlink="">
      <xdr:nvSpPr>
        <xdr:cNvPr id="2783" name="Text 378">
          <a:extLst>
            <a:ext uri="{FF2B5EF4-FFF2-40B4-BE49-F238E27FC236}">
              <a16:creationId xmlns:a16="http://schemas.microsoft.com/office/drawing/2014/main" id="{B8C23547-2FD8-49F8-BED0-A543BBE7F247}"/>
            </a:ext>
          </a:extLst>
        </xdr:cNvPr>
        <xdr:cNvSpPr txBox="1">
          <a:spLocks noChangeArrowheads="1"/>
        </xdr:cNvSpPr>
      </xdr:nvSpPr>
      <xdr:spPr bwMode="auto">
        <a:xfrm>
          <a:off x="4476750" y="3629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84" name="Text 379">
          <a:extLst>
            <a:ext uri="{FF2B5EF4-FFF2-40B4-BE49-F238E27FC236}">
              <a16:creationId xmlns:a16="http://schemas.microsoft.com/office/drawing/2014/main" id="{C6B451C6-390D-4D4F-A90C-1AE5D6C06682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85" name="Text 380">
          <a:extLst>
            <a:ext uri="{FF2B5EF4-FFF2-40B4-BE49-F238E27FC236}">
              <a16:creationId xmlns:a16="http://schemas.microsoft.com/office/drawing/2014/main" id="{29CB4F47-CC44-412A-A9FA-054897AE405C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57150</xdr:rowOff>
    </xdr:to>
    <xdr:sp macro="" textlink="">
      <xdr:nvSpPr>
        <xdr:cNvPr id="2786" name="Text 381">
          <a:extLst>
            <a:ext uri="{FF2B5EF4-FFF2-40B4-BE49-F238E27FC236}">
              <a16:creationId xmlns:a16="http://schemas.microsoft.com/office/drawing/2014/main" id="{23A75C8F-4708-4214-8984-8A269EF276A4}"/>
            </a:ext>
          </a:extLst>
        </xdr:cNvPr>
        <xdr:cNvSpPr txBox="1">
          <a:spLocks noChangeArrowheads="1"/>
        </xdr:cNvSpPr>
      </xdr:nvSpPr>
      <xdr:spPr bwMode="auto">
        <a:xfrm>
          <a:off x="4476750" y="32194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57150</xdr:rowOff>
    </xdr:to>
    <xdr:sp macro="" textlink="">
      <xdr:nvSpPr>
        <xdr:cNvPr id="2787" name="Text 382">
          <a:extLst>
            <a:ext uri="{FF2B5EF4-FFF2-40B4-BE49-F238E27FC236}">
              <a16:creationId xmlns:a16="http://schemas.microsoft.com/office/drawing/2014/main" id="{0480ABB3-6585-4DF0-8F71-A1D6A7CD2D78}"/>
            </a:ext>
          </a:extLst>
        </xdr:cNvPr>
        <xdr:cNvSpPr txBox="1">
          <a:spLocks noChangeArrowheads="1"/>
        </xdr:cNvSpPr>
      </xdr:nvSpPr>
      <xdr:spPr bwMode="auto">
        <a:xfrm>
          <a:off x="4476750" y="32194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88" name="Text 383">
          <a:extLst>
            <a:ext uri="{FF2B5EF4-FFF2-40B4-BE49-F238E27FC236}">
              <a16:creationId xmlns:a16="http://schemas.microsoft.com/office/drawing/2014/main" id="{547AB55B-F034-418F-8622-ECA98E26B867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89" name="Text 384">
          <a:extLst>
            <a:ext uri="{FF2B5EF4-FFF2-40B4-BE49-F238E27FC236}">
              <a16:creationId xmlns:a16="http://schemas.microsoft.com/office/drawing/2014/main" id="{8C710E16-60B3-4975-9747-1D6FD7968527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57150</xdr:rowOff>
    </xdr:to>
    <xdr:sp macro="" textlink="">
      <xdr:nvSpPr>
        <xdr:cNvPr id="2790" name="Text 385">
          <a:extLst>
            <a:ext uri="{FF2B5EF4-FFF2-40B4-BE49-F238E27FC236}">
              <a16:creationId xmlns:a16="http://schemas.microsoft.com/office/drawing/2014/main" id="{59BCFBBE-C82E-4602-A791-393F69377CE9}"/>
            </a:ext>
          </a:extLst>
        </xdr:cNvPr>
        <xdr:cNvSpPr txBox="1">
          <a:spLocks noChangeArrowheads="1"/>
        </xdr:cNvSpPr>
      </xdr:nvSpPr>
      <xdr:spPr bwMode="auto">
        <a:xfrm>
          <a:off x="4476750" y="32194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15</xdr:row>
      <xdr:rowOff>57150</xdr:rowOff>
    </xdr:from>
    <xdr:to>
      <xdr:col>6</xdr:col>
      <xdr:colOff>152400</xdr:colOff>
      <xdr:row>16</xdr:row>
      <xdr:rowOff>57150</xdr:rowOff>
    </xdr:to>
    <xdr:sp macro="" textlink="">
      <xdr:nvSpPr>
        <xdr:cNvPr id="2791" name="Text 386">
          <a:extLst>
            <a:ext uri="{FF2B5EF4-FFF2-40B4-BE49-F238E27FC236}">
              <a16:creationId xmlns:a16="http://schemas.microsoft.com/office/drawing/2014/main" id="{EA332BA1-49FE-4057-936F-8077A948B298}"/>
            </a:ext>
          </a:extLst>
        </xdr:cNvPr>
        <xdr:cNvSpPr txBox="1">
          <a:spLocks noChangeArrowheads="1"/>
        </xdr:cNvSpPr>
      </xdr:nvSpPr>
      <xdr:spPr bwMode="auto">
        <a:xfrm>
          <a:off x="4476750" y="3219450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92" name="Text 387">
          <a:extLst>
            <a:ext uri="{FF2B5EF4-FFF2-40B4-BE49-F238E27FC236}">
              <a16:creationId xmlns:a16="http://schemas.microsoft.com/office/drawing/2014/main" id="{ABF5DBCF-5474-4BB6-BFBA-94E3DED2A908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93" name="Text 388">
          <a:extLst>
            <a:ext uri="{FF2B5EF4-FFF2-40B4-BE49-F238E27FC236}">
              <a16:creationId xmlns:a16="http://schemas.microsoft.com/office/drawing/2014/main" id="{116B27DC-66F7-4F72-B164-657CE3248ED8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94" name="Text 389">
          <a:extLst>
            <a:ext uri="{FF2B5EF4-FFF2-40B4-BE49-F238E27FC236}">
              <a16:creationId xmlns:a16="http://schemas.microsoft.com/office/drawing/2014/main" id="{0816794E-01FC-4D92-A747-42BEF7070B95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95" name="Text 390">
          <a:extLst>
            <a:ext uri="{FF2B5EF4-FFF2-40B4-BE49-F238E27FC236}">
              <a16:creationId xmlns:a16="http://schemas.microsoft.com/office/drawing/2014/main" id="{C74C90F8-8B1B-44DD-8D5A-B2986096D90A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96" name="Text 391">
          <a:extLst>
            <a:ext uri="{FF2B5EF4-FFF2-40B4-BE49-F238E27FC236}">
              <a16:creationId xmlns:a16="http://schemas.microsoft.com/office/drawing/2014/main" id="{96A69D25-0D27-4152-B086-50581F703509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16</xdr:row>
      <xdr:rowOff>57150</xdr:rowOff>
    </xdr:from>
    <xdr:to>
      <xdr:col>6</xdr:col>
      <xdr:colOff>152400</xdr:colOff>
      <xdr:row>17</xdr:row>
      <xdr:rowOff>9525</xdr:rowOff>
    </xdr:to>
    <xdr:sp macro="" textlink="">
      <xdr:nvSpPr>
        <xdr:cNvPr id="2797" name="Text 392">
          <a:extLst>
            <a:ext uri="{FF2B5EF4-FFF2-40B4-BE49-F238E27FC236}">
              <a16:creationId xmlns:a16="http://schemas.microsoft.com/office/drawing/2014/main" id="{9B120479-525E-44ED-B5EA-D5A5128671FF}"/>
            </a:ext>
          </a:extLst>
        </xdr:cNvPr>
        <xdr:cNvSpPr txBox="1">
          <a:spLocks noChangeArrowheads="1"/>
        </xdr:cNvSpPr>
      </xdr:nvSpPr>
      <xdr:spPr bwMode="auto">
        <a:xfrm>
          <a:off x="4476750" y="3400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98" name="Text 393">
          <a:extLst>
            <a:ext uri="{FF2B5EF4-FFF2-40B4-BE49-F238E27FC236}">
              <a16:creationId xmlns:a16="http://schemas.microsoft.com/office/drawing/2014/main" id="{DA85BCBB-0D5D-4A42-B3B1-59191A8B7AE4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799" name="Text 394">
          <a:extLst>
            <a:ext uri="{FF2B5EF4-FFF2-40B4-BE49-F238E27FC236}">
              <a16:creationId xmlns:a16="http://schemas.microsoft.com/office/drawing/2014/main" id="{5CB7451E-DF36-4677-9F36-83183E6C9AB6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800" name="Text 395">
          <a:extLst>
            <a:ext uri="{FF2B5EF4-FFF2-40B4-BE49-F238E27FC236}">
              <a16:creationId xmlns:a16="http://schemas.microsoft.com/office/drawing/2014/main" id="{CDF47FDB-7FE0-477F-AEE2-E33515529F8A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801" name="Text 396">
          <a:extLst>
            <a:ext uri="{FF2B5EF4-FFF2-40B4-BE49-F238E27FC236}">
              <a16:creationId xmlns:a16="http://schemas.microsoft.com/office/drawing/2014/main" id="{0B12F482-8996-4E3E-A947-09EE83436BBE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152400</xdr:colOff>
      <xdr:row>28</xdr:row>
      <xdr:rowOff>9525</xdr:rowOff>
    </xdr:to>
    <xdr:sp macro="" textlink="">
      <xdr:nvSpPr>
        <xdr:cNvPr id="2802" name="Text 397">
          <a:extLst>
            <a:ext uri="{FF2B5EF4-FFF2-40B4-BE49-F238E27FC236}">
              <a16:creationId xmlns:a16="http://schemas.microsoft.com/office/drawing/2014/main" id="{0DDA7FD2-B2C7-462D-9B7C-544415422B17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152400</xdr:colOff>
      <xdr:row>28</xdr:row>
      <xdr:rowOff>9525</xdr:rowOff>
    </xdr:to>
    <xdr:sp macro="" textlink="">
      <xdr:nvSpPr>
        <xdr:cNvPr id="2803" name="Text 398">
          <a:extLst>
            <a:ext uri="{FF2B5EF4-FFF2-40B4-BE49-F238E27FC236}">
              <a16:creationId xmlns:a16="http://schemas.microsoft.com/office/drawing/2014/main" id="{7DA2AD75-3E2D-44C9-855B-5220850E7494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804" name="Text 399">
          <a:extLst>
            <a:ext uri="{FF2B5EF4-FFF2-40B4-BE49-F238E27FC236}">
              <a16:creationId xmlns:a16="http://schemas.microsoft.com/office/drawing/2014/main" id="{B3E758F7-6B12-48E1-9388-882DF1A00B57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805" name="Text 400">
          <a:extLst>
            <a:ext uri="{FF2B5EF4-FFF2-40B4-BE49-F238E27FC236}">
              <a16:creationId xmlns:a16="http://schemas.microsoft.com/office/drawing/2014/main" id="{0A8E0DC3-CC56-487D-AABB-7737EA0D7C31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806" name="Text 401">
          <a:extLst>
            <a:ext uri="{FF2B5EF4-FFF2-40B4-BE49-F238E27FC236}">
              <a16:creationId xmlns:a16="http://schemas.microsoft.com/office/drawing/2014/main" id="{6F6B7036-5E9B-4B8A-AD00-6254004D22D1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152400</xdr:colOff>
      <xdr:row>26</xdr:row>
      <xdr:rowOff>9525</xdr:rowOff>
    </xdr:to>
    <xdr:sp macro="" textlink="">
      <xdr:nvSpPr>
        <xdr:cNvPr id="2807" name="Text 402">
          <a:extLst>
            <a:ext uri="{FF2B5EF4-FFF2-40B4-BE49-F238E27FC236}">
              <a16:creationId xmlns:a16="http://schemas.microsoft.com/office/drawing/2014/main" id="{D8DFA141-1653-4C06-92D2-0B6F0819492D}"/>
            </a:ext>
          </a:extLst>
        </xdr:cNvPr>
        <xdr:cNvSpPr txBox="1">
          <a:spLocks noChangeArrowheads="1"/>
        </xdr:cNvSpPr>
      </xdr:nvSpPr>
      <xdr:spPr bwMode="auto">
        <a:xfrm>
          <a:off x="4476750" y="5457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152400</xdr:colOff>
      <xdr:row>28</xdr:row>
      <xdr:rowOff>9525</xdr:rowOff>
    </xdr:to>
    <xdr:sp macro="" textlink="">
      <xdr:nvSpPr>
        <xdr:cNvPr id="2808" name="Text 403">
          <a:extLst>
            <a:ext uri="{FF2B5EF4-FFF2-40B4-BE49-F238E27FC236}">
              <a16:creationId xmlns:a16="http://schemas.microsoft.com/office/drawing/2014/main" id="{B157DA35-B744-4C9E-BE26-7A935D34DAE9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152400</xdr:colOff>
      <xdr:row>28</xdr:row>
      <xdr:rowOff>9525</xdr:rowOff>
    </xdr:to>
    <xdr:sp macro="" textlink="">
      <xdr:nvSpPr>
        <xdr:cNvPr id="2809" name="Text 404">
          <a:extLst>
            <a:ext uri="{FF2B5EF4-FFF2-40B4-BE49-F238E27FC236}">
              <a16:creationId xmlns:a16="http://schemas.microsoft.com/office/drawing/2014/main" id="{FFBF461B-B418-4BC2-A692-ED27BB470F93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152400</xdr:colOff>
      <xdr:row>28</xdr:row>
      <xdr:rowOff>9525</xdr:rowOff>
    </xdr:to>
    <xdr:sp macro="" textlink="">
      <xdr:nvSpPr>
        <xdr:cNvPr id="2810" name="Text 405">
          <a:extLst>
            <a:ext uri="{FF2B5EF4-FFF2-40B4-BE49-F238E27FC236}">
              <a16:creationId xmlns:a16="http://schemas.microsoft.com/office/drawing/2014/main" id="{E46DB1F9-1E49-4C37-BD21-F148ECEF0863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152400</xdr:colOff>
      <xdr:row>28</xdr:row>
      <xdr:rowOff>9525</xdr:rowOff>
    </xdr:to>
    <xdr:sp macro="" textlink="">
      <xdr:nvSpPr>
        <xdr:cNvPr id="2811" name="Text 406">
          <a:extLst>
            <a:ext uri="{FF2B5EF4-FFF2-40B4-BE49-F238E27FC236}">
              <a16:creationId xmlns:a16="http://schemas.microsoft.com/office/drawing/2014/main" id="{8010BDD4-74B5-4E1E-B4DE-AC40CD76AEF6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152400</xdr:colOff>
      <xdr:row>28</xdr:row>
      <xdr:rowOff>9525</xdr:rowOff>
    </xdr:to>
    <xdr:sp macro="" textlink="">
      <xdr:nvSpPr>
        <xdr:cNvPr id="2812" name="Text 407">
          <a:extLst>
            <a:ext uri="{FF2B5EF4-FFF2-40B4-BE49-F238E27FC236}">
              <a16:creationId xmlns:a16="http://schemas.microsoft.com/office/drawing/2014/main" id="{39533D1A-1C23-41F2-B82E-720F6A1F90B7}"/>
            </a:ext>
          </a:extLst>
        </xdr:cNvPr>
        <xdr:cNvSpPr txBox="1">
          <a:spLocks noChangeArrowheads="1"/>
        </xdr:cNvSpPr>
      </xdr:nvSpPr>
      <xdr:spPr bwMode="auto">
        <a:xfrm>
          <a:off x="4476750" y="59150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813" name="Text 408">
          <a:extLst>
            <a:ext uri="{FF2B5EF4-FFF2-40B4-BE49-F238E27FC236}">
              <a16:creationId xmlns:a16="http://schemas.microsoft.com/office/drawing/2014/main" id="{469D4956-BD08-429F-98C1-92973012C21C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814" name="Text 409">
          <a:extLst>
            <a:ext uri="{FF2B5EF4-FFF2-40B4-BE49-F238E27FC236}">
              <a16:creationId xmlns:a16="http://schemas.microsoft.com/office/drawing/2014/main" id="{994809CA-B23F-492D-ACE6-A66859CFE580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15" name="Text 410">
          <a:extLst>
            <a:ext uri="{FF2B5EF4-FFF2-40B4-BE49-F238E27FC236}">
              <a16:creationId xmlns:a16="http://schemas.microsoft.com/office/drawing/2014/main" id="{52D32430-3684-47FE-861D-CCAEF9A57FD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16" name="Text 411">
          <a:extLst>
            <a:ext uri="{FF2B5EF4-FFF2-40B4-BE49-F238E27FC236}">
              <a16:creationId xmlns:a16="http://schemas.microsoft.com/office/drawing/2014/main" id="{7535465A-2FD9-46E3-BB0E-44B6803E0C6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817" name="Text 412">
          <a:extLst>
            <a:ext uri="{FF2B5EF4-FFF2-40B4-BE49-F238E27FC236}">
              <a16:creationId xmlns:a16="http://schemas.microsoft.com/office/drawing/2014/main" id="{E74889FF-9C1E-41DC-88E9-272F53414AC4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19</xdr:row>
      <xdr:rowOff>57150</xdr:rowOff>
    </xdr:from>
    <xdr:to>
      <xdr:col>6</xdr:col>
      <xdr:colOff>152400</xdr:colOff>
      <xdr:row>20</xdr:row>
      <xdr:rowOff>9525</xdr:rowOff>
    </xdr:to>
    <xdr:sp macro="" textlink="">
      <xdr:nvSpPr>
        <xdr:cNvPr id="2818" name="Text 413">
          <a:extLst>
            <a:ext uri="{FF2B5EF4-FFF2-40B4-BE49-F238E27FC236}">
              <a16:creationId xmlns:a16="http://schemas.microsoft.com/office/drawing/2014/main" id="{96637340-C1C8-4E6D-BD26-216836A0B652}"/>
            </a:ext>
          </a:extLst>
        </xdr:cNvPr>
        <xdr:cNvSpPr txBox="1">
          <a:spLocks noChangeArrowheads="1"/>
        </xdr:cNvSpPr>
      </xdr:nvSpPr>
      <xdr:spPr bwMode="auto">
        <a:xfrm>
          <a:off x="4476750" y="40862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19" name="Text 414">
          <a:extLst>
            <a:ext uri="{FF2B5EF4-FFF2-40B4-BE49-F238E27FC236}">
              <a16:creationId xmlns:a16="http://schemas.microsoft.com/office/drawing/2014/main" id="{E75B16C9-94F0-4295-90CD-7A783EE08B6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0" name="Text 415">
          <a:extLst>
            <a:ext uri="{FF2B5EF4-FFF2-40B4-BE49-F238E27FC236}">
              <a16:creationId xmlns:a16="http://schemas.microsoft.com/office/drawing/2014/main" id="{57C0AFE8-6E42-432B-BCE8-26DF6AF21E1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1" name="Text 416">
          <a:extLst>
            <a:ext uri="{FF2B5EF4-FFF2-40B4-BE49-F238E27FC236}">
              <a16:creationId xmlns:a16="http://schemas.microsoft.com/office/drawing/2014/main" id="{3C4B9218-FCE3-4CF5-B860-B0823B8080D3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2" name="Text 417">
          <a:extLst>
            <a:ext uri="{FF2B5EF4-FFF2-40B4-BE49-F238E27FC236}">
              <a16:creationId xmlns:a16="http://schemas.microsoft.com/office/drawing/2014/main" id="{F91AF119-4EA9-4E7C-9008-FF18BF49608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3" name="Text 418">
          <a:extLst>
            <a:ext uri="{FF2B5EF4-FFF2-40B4-BE49-F238E27FC236}">
              <a16:creationId xmlns:a16="http://schemas.microsoft.com/office/drawing/2014/main" id="{BAC8205E-5FC0-494D-999A-5FDC2671867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4" name="Text 419">
          <a:extLst>
            <a:ext uri="{FF2B5EF4-FFF2-40B4-BE49-F238E27FC236}">
              <a16:creationId xmlns:a16="http://schemas.microsoft.com/office/drawing/2014/main" id="{EA315958-7877-4A0E-B7C6-83172AF6B9D0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5" name="Text 420">
          <a:extLst>
            <a:ext uri="{FF2B5EF4-FFF2-40B4-BE49-F238E27FC236}">
              <a16:creationId xmlns:a16="http://schemas.microsoft.com/office/drawing/2014/main" id="{893F2453-56BB-4EB9-9D17-918A1BCFDEA1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6" name="Text 421">
          <a:extLst>
            <a:ext uri="{FF2B5EF4-FFF2-40B4-BE49-F238E27FC236}">
              <a16:creationId xmlns:a16="http://schemas.microsoft.com/office/drawing/2014/main" id="{B61763D5-DAFC-43DA-85F7-6628BBBCDE1F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7" name="Text 422">
          <a:extLst>
            <a:ext uri="{FF2B5EF4-FFF2-40B4-BE49-F238E27FC236}">
              <a16:creationId xmlns:a16="http://schemas.microsoft.com/office/drawing/2014/main" id="{7B290552-C9F3-47F4-8F54-AB58C48D105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8" name="Text 423">
          <a:extLst>
            <a:ext uri="{FF2B5EF4-FFF2-40B4-BE49-F238E27FC236}">
              <a16:creationId xmlns:a16="http://schemas.microsoft.com/office/drawing/2014/main" id="{89FC31E6-2B08-47DD-9C7B-F0C2CAB1AE74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29" name="Text 424">
          <a:extLst>
            <a:ext uri="{FF2B5EF4-FFF2-40B4-BE49-F238E27FC236}">
              <a16:creationId xmlns:a16="http://schemas.microsoft.com/office/drawing/2014/main" id="{844E5DD2-7381-4EFB-B921-D161944E80A9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30" name="Text 425">
          <a:extLst>
            <a:ext uri="{FF2B5EF4-FFF2-40B4-BE49-F238E27FC236}">
              <a16:creationId xmlns:a16="http://schemas.microsoft.com/office/drawing/2014/main" id="{AF858135-1415-411F-9CB5-63E8F845FA7A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57150</xdr:rowOff>
    </xdr:from>
    <xdr:to>
      <xdr:col>6</xdr:col>
      <xdr:colOff>152400</xdr:colOff>
      <xdr:row>22</xdr:row>
      <xdr:rowOff>9525</xdr:rowOff>
    </xdr:to>
    <xdr:sp macro="" textlink="">
      <xdr:nvSpPr>
        <xdr:cNvPr id="2831" name="Text 426">
          <a:extLst>
            <a:ext uri="{FF2B5EF4-FFF2-40B4-BE49-F238E27FC236}">
              <a16:creationId xmlns:a16="http://schemas.microsoft.com/office/drawing/2014/main" id="{1166A5FF-C839-4978-A516-DCCAD6C97889}"/>
            </a:ext>
          </a:extLst>
        </xdr:cNvPr>
        <xdr:cNvSpPr txBox="1">
          <a:spLocks noChangeArrowheads="1"/>
        </xdr:cNvSpPr>
      </xdr:nvSpPr>
      <xdr:spPr bwMode="auto">
        <a:xfrm>
          <a:off x="4476750" y="4543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57150</xdr:rowOff>
    </xdr:from>
    <xdr:to>
      <xdr:col>6</xdr:col>
      <xdr:colOff>152400</xdr:colOff>
      <xdr:row>22</xdr:row>
      <xdr:rowOff>9525</xdr:rowOff>
    </xdr:to>
    <xdr:sp macro="" textlink="">
      <xdr:nvSpPr>
        <xdr:cNvPr id="2832" name="Text 427">
          <a:extLst>
            <a:ext uri="{FF2B5EF4-FFF2-40B4-BE49-F238E27FC236}">
              <a16:creationId xmlns:a16="http://schemas.microsoft.com/office/drawing/2014/main" id="{E6B2C84F-9F93-48F5-909E-5A785A3558DB}"/>
            </a:ext>
          </a:extLst>
        </xdr:cNvPr>
        <xdr:cNvSpPr txBox="1">
          <a:spLocks noChangeArrowheads="1"/>
        </xdr:cNvSpPr>
      </xdr:nvSpPr>
      <xdr:spPr bwMode="auto">
        <a:xfrm>
          <a:off x="4476750" y="4543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33" name="Text 428">
          <a:extLst>
            <a:ext uri="{FF2B5EF4-FFF2-40B4-BE49-F238E27FC236}">
              <a16:creationId xmlns:a16="http://schemas.microsoft.com/office/drawing/2014/main" id="{2B6778FF-953D-452C-9864-78874D532A1C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20</xdr:row>
      <xdr:rowOff>57150</xdr:rowOff>
    </xdr:from>
    <xdr:to>
      <xdr:col>6</xdr:col>
      <xdr:colOff>152400</xdr:colOff>
      <xdr:row>21</xdr:row>
      <xdr:rowOff>9525</xdr:rowOff>
    </xdr:to>
    <xdr:sp macro="" textlink="">
      <xdr:nvSpPr>
        <xdr:cNvPr id="2834" name="Text 429">
          <a:extLst>
            <a:ext uri="{FF2B5EF4-FFF2-40B4-BE49-F238E27FC236}">
              <a16:creationId xmlns:a16="http://schemas.microsoft.com/office/drawing/2014/main" id="{1BAABE13-06E0-4DFF-AC38-676888E78A2C}"/>
            </a:ext>
          </a:extLst>
        </xdr:cNvPr>
        <xdr:cNvSpPr txBox="1">
          <a:spLocks noChangeArrowheads="1"/>
        </xdr:cNvSpPr>
      </xdr:nvSpPr>
      <xdr:spPr bwMode="auto">
        <a:xfrm>
          <a:off x="4476750" y="43148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57150</xdr:rowOff>
    </xdr:from>
    <xdr:to>
      <xdr:col>6</xdr:col>
      <xdr:colOff>152400</xdr:colOff>
      <xdr:row>22</xdr:row>
      <xdr:rowOff>9525</xdr:rowOff>
    </xdr:to>
    <xdr:sp macro="" textlink="">
      <xdr:nvSpPr>
        <xdr:cNvPr id="2835" name="Text 430">
          <a:extLst>
            <a:ext uri="{FF2B5EF4-FFF2-40B4-BE49-F238E27FC236}">
              <a16:creationId xmlns:a16="http://schemas.microsoft.com/office/drawing/2014/main" id="{AF5BC88F-8013-4CD3-A7DB-8EE44248D60F}"/>
            </a:ext>
          </a:extLst>
        </xdr:cNvPr>
        <xdr:cNvSpPr txBox="1">
          <a:spLocks noChangeArrowheads="1"/>
        </xdr:cNvSpPr>
      </xdr:nvSpPr>
      <xdr:spPr bwMode="auto">
        <a:xfrm>
          <a:off x="4476750" y="4543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57150</xdr:rowOff>
    </xdr:from>
    <xdr:to>
      <xdr:col>6</xdr:col>
      <xdr:colOff>152400</xdr:colOff>
      <xdr:row>22</xdr:row>
      <xdr:rowOff>9525</xdr:rowOff>
    </xdr:to>
    <xdr:sp macro="" textlink="">
      <xdr:nvSpPr>
        <xdr:cNvPr id="2836" name="Text 431">
          <a:extLst>
            <a:ext uri="{FF2B5EF4-FFF2-40B4-BE49-F238E27FC236}">
              <a16:creationId xmlns:a16="http://schemas.microsoft.com/office/drawing/2014/main" id="{064C5C16-9812-466C-82E2-460AECA0E6A7}"/>
            </a:ext>
          </a:extLst>
        </xdr:cNvPr>
        <xdr:cNvSpPr txBox="1">
          <a:spLocks noChangeArrowheads="1"/>
        </xdr:cNvSpPr>
      </xdr:nvSpPr>
      <xdr:spPr bwMode="auto">
        <a:xfrm>
          <a:off x="4476750" y="4543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57150</xdr:rowOff>
    </xdr:from>
    <xdr:to>
      <xdr:col>6</xdr:col>
      <xdr:colOff>152400</xdr:colOff>
      <xdr:row>22</xdr:row>
      <xdr:rowOff>9525</xdr:rowOff>
    </xdr:to>
    <xdr:sp macro="" textlink="">
      <xdr:nvSpPr>
        <xdr:cNvPr id="2837" name="Text 432">
          <a:extLst>
            <a:ext uri="{FF2B5EF4-FFF2-40B4-BE49-F238E27FC236}">
              <a16:creationId xmlns:a16="http://schemas.microsoft.com/office/drawing/2014/main" id="{E9C05A51-560E-4CDE-A785-C6F007EE24B8}"/>
            </a:ext>
          </a:extLst>
        </xdr:cNvPr>
        <xdr:cNvSpPr txBox="1">
          <a:spLocks noChangeArrowheads="1"/>
        </xdr:cNvSpPr>
      </xdr:nvSpPr>
      <xdr:spPr bwMode="auto">
        <a:xfrm>
          <a:off x="4476750" y="4543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21</xdr:row>
      <xdr:rowOff>57150</xdr:rowOff>
    </xdr:from>
    <xdr:to>
      <xdr:col>6</xdr:col>
      <xdr:colOff>152400</xdr:colOff>
      <xdr:row>22</xdr:row>
      <xdr:rowOff>9525</xdr:rowOff>
    </xdr:to>
    <xdr:sp macro="" textlink="">
      <xdr:nvSpPr>
        <xdr:cNvPr id="2838" name="Text 433">
          <a:extLst>
            <a:ext uri="{FF2B5EF4-FFF2-40B4-BE49-F238E27FC236}">
              <a16:creationId xmlns:a16="http://schemas.microsoft.com/office/drawing/2014/main" id="{1355FDB1-E160-47D3-90BE-FE37910D1B7C}"/>
            </a:ext>
          </a:extLst>
        </xdr:cNvPr>
        <xdr:cNvSpPr txBox="1">
          <a:spLocks noChangeArrowheads="1"/>
        </xdr:cNvSpPr>
      </xdr:nvSpPr>
      <xdr:spPr bwMode="auto">
        <a:xfrm>
          <a:off x="4476750" y="4543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39" name="Text 434">
          <a:extLst>
            <a:ext uri="{FF2B5EF4-FFF2-40B4-BE49-F238E27FC236}">
              <a16:creationId xmlns:a16="http://schemas.microsoft.com/office/drawing/2014/main" id="{4E603C79-EA06-44EA-A308-A8B3E1381BB3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0" name="Text 435">
          <a:extLst>
            <a:ext uri="{FF2B5EF4-FFF2-40B4-BE49-F238E27FC236}">
              <a16:creationId xmlns:a16="http://schemas.microsoft.com/office/drawing/2014/main" id="{98505340-624D-4305-81B2-0DFFF9C89C28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1" name="Text 436">
          <a:extLst>
            <a:ext uri="{FF2B5EF4-FFF2-40B4-BE49-F238E27FC236}">
              <a16:creationId xmlns:a16="http://schemas.microsoft.com/office/drawing/2014/main" id="{CFBB78B4-0F7D-4E2D-B563-00D844E3BC5F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2" name="Text 437">
          <a:extLst>
            <a:ext uri="{FF2B5EF4-FFF2-40B4-BE49-F238E27FC236}">
              <a16:creationId xmlns:a16="http://schemas.microsoft.com/office/drawing/2014/main" id="{DB98F75F-E27B-4D79-B193-801B5188A029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3" name="Text 438">
          <a:extLst>
            <a:ext uri="{FF2B5EF4-FFF2-40B4-BE49-F238E27FC236}">
              <a16:creationId xmlns:a16="http://schemas.microsoft.com/office/drawing/2014/main" id="{ACF8C76B-064A-455F-AA82-9F7BF597EC54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4" name="Text 439">
          <a:extLst>
            <a:ext uri="{FF2B5EF4-FFF2-40B4-BE49-F238E27FC236}">
              <a16:creationId xmlns:a16="http://schemas.microsoft.com/office/drawing/2014/main" id="{9F25998C-74D0-4B9B-A34C-6B7045878874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5" name="Text 440">
          <a:extLst>
            <a:ext uri="{FF2B5EF4-FFF2-40B4-BE49-F238E27FC236}">
              <a16:creationId xmlns:a16="http://schemas.microsoft.com/office/drawing/2014/main" id="{EC31058E-F2E9-420A-8D66-CD74B0A8D7E9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6" name="Text 441">
          <a:extLst>
            <a:ext uri="{FF2B5EF4-FFF2-40B4-BE49-F238E27FC236}">
              <a16:creationId xmlns:a16="http://schemas.microsoft.com/office/drawing/2014/main" id="{55AC9D55-B3E9-4A20-B79D-52857EC94846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7" name="Text 442">
          <a:extLst>
            <a:ext uri="{FF2B5EF4-FFF2-40B4-BE49-F238E27FC236}">
              <a16:creationId xmlns:a16="http://schemas.microsoft.com/office/drawing/2014/main" id="{C470DDD1-5536-4FC1-90CF-B68F56081C82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8" name="Text 443">
          <a:extLst>
            <a:ext uri="{FF2B5EF4-FFF2-40B4-BE49-F238E27FC236}">
              <a16:creationId xmlns:a16="http://schemas.microsoft.com/office/drawing/2014/main" id="{C14A2FEA-F8D0-4892-8F6E-590373918984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49" name="Text 444">
          <a:extLst>
            <a:ext uri="{FF2B5EF4-FFF2-40B4-BE49-F238E27FC236}">
              <a16:creationId xmlns:a16="http://schemas.microsoft.com/office/drawing/2014/main" id="{DF758B67-B169-463A-B01C-CC1783E817D2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50" name="Text 445">
          <a:extLst>
            <a:ext uri="{FF2B5EF4-FFF2-40B4-BE49-F238E27FC236}">
              <a16:creationId xmlns:a16="http://schemas.microsoft.com/office/drawing/2014/main" id="{00728E66-E2C1-4518-AE1B-3536245E6D4B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51" name="Text 446">
          <a:extLst>
            <a:ext uri="{FF2B5EF4-FFF2-40B4-BE49-F238E27FC236}">
              <a16:creationId xmlns:a16="http://schemas.microsoft.com/office/drawing/2014/main" id="{AADA06B8-E4CF-4CC6-A933-3B94E670ADF7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52" name="Text 447">
          <a:extLst>
            <a:ext uri="{FF2B5EF4-FFF2-40B4-BE49-F238E27FC236}">
              <a16:creationId xmlns:a16="http://schemas.microsoft.com/office/drawing/2014/main" id="{552C135E-7667-47D3-B5E8-727534D34E8D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</xdr:colOff>
      <xdr:row>26</xdr:row>
      <xdr:rowOff>57150</xdr:rowOff>
    </xdr:from>
    <xdr:to>
      <xdr:col>6</xdr:col>
      <xdr:colOff>152400</xdr:colOff>
      <xdr:row>27</xdr:row>
      <xdr:rowOff>9525</xdr:rowOff>
    </xdr:to>
    <xdr:sp macro="" textlink="">
      <xdr:nvSpPr>
        <xdr:cNvPr id="2853" name="Text 448">
          <a:extLst>
            <a:ext uri="{FF2B5EF4-FFF2-40B4-BE49-F238E27FC236}">
              <a16:creationId xmlns:a16="http://schemas.microsoft.com/office/drawing/2014/main" id="{8F2D69EE-86C8-4EFD-A584-BDDA782BB81C}"/>
            </a:ext>
          </a:extLst>
        </xdr:cNvPr>
        <xdr:cNvSpPr txBox="1">
          <a:spLocks noChangeArrowheads="1"/>
        </xdr:cNvSpPr>
      </xdr:nvSpPr>
      <xdr:spPr bwMode="auto">
        <a:xfrm>
          <a:off x="4476750" y="5686425"/>
          <a:ext cx="1047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65537"/>
  <sheetViews>
    <sheetView showGridLines="0" tabSelected="1" zoomScale="85" zoomScaleNormal="85" workbookViewId="0">
      <selection activeCell="R77" sqref="R77"/>
    </sheetView>
  </sheetViews>
  <sheetFormatPr baseColWidth="10" defaultColWidth="8.09765625" defaultRowHeight="13.2" x14ac:dyDescent="0.25"/>
  <cols>
    <col min="1" max="1" width="12.09765625" style="141" customWidth="1"/>
    <col min="2" max="2" width="5" style="334" customWidth="1"/>
    <col min="3" max="3" width="1.69921875" style="334" customWidth="1"/>
    <col min="4" max="4" width="5.5" style="334" customWidth="1"/>
    <col min="5" max="5" width="6.3984375" style="335" customWidth="1"/>
    <col min="6" max="6" width="27" style="336" customWidth="1"/>
    <col min="7" max="7" width="6.8984375" style="336" customWidth="1"/>
    <col min="8" max="8" width="2.19921875" style="336" customWidth="1"/>
    <col min="9" max="9" width="2.09765625" style="336" customWidth="1"/>
    <col min="10" max="10" width="6.59765625" style="336" customWidth="1"/>
    <col min="11" max="12" width="2.69921875" style="336" customWidth="1"/>
    <col min="13" max="13" width="8.69921875" style="318" customWidth="1"/>
    <col min="14" max="14" width="3.19921875" style="337" customWidth="1"/>
    <col min="15" max="15" width="12.8984375" style="318" customWidth="1"/>
    <col min="16" max="17" width="4.19921875" style="317" customWidth="1"/>
    <col min="18" max="18" width="8.8984375" style="318" customWidth="1"/>
    <col min="19" max="19" width="3.5" style="319" customWidth="1"/>
    <col min="20" max="20" width="11.69921875" style="318" customWidth="1"/>
    <col min="21" max="21" width="4.3984375" style="338" customWidth="1"/>
    <col min="22" max="22" width="3.69921875" style="141" customWidth="1"/>
    <col min="23" max="1025" width="10.19921875" style="141" customWidth="1"/>
    <col min="1026" max="16384" width="8.09765625" style="141"/>
  </cols>
  <sheetData>
    <row r="1" spans="2:24" ht="33.15" customHeight="1" x14ac:dyDescent="0.4">
      <c r="B1" s="515" t="s">
        <v>300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139"/>
      <c r="P1" s="516" t="s">
        <v>91</v>
      </c>
      <c r="Q1" s="516"/>
      <c r="R1" s="516"/>
      <c r="S1" s="517"/>
      <c r="T1" s="517"/>
      <c r="U1" s="517"/>
      <c r="V1" s="140"/>
    </row>
    <row r="2" spans="2:24" ht="24.75" customHeight="1" x14ac:dyDescent="0.25">
      <c r="B2" s="518" t="s">
        <v>92</v>
      </c>
      <c r="C2" s="518"/>
      <c r="D2" s="518"/>
      <c r="E2" s="519" t="s">
        <v>93</v>
      </c>
      <c r="F2" s="519"/>
      <c r="G2" s="519"/>
      <c r="H2" s="519"/>
      <c r="I2" s="519"/>
      <c r="J2" s="519"/>
      <c r="K2" s="519"/>
      <c r="L2" s="520" t="s">
        <v>94</v>
      </c>
      <c r="M2" s="520"/>
      <c r="N2" s="520"/>
      <c r="O2" s="520"/>
      <c r="P2" s="520"/>
      <c r="Q2" s="520"/>
      <c r="R2" s="520"/>
      <c r="S2" s="520"/>
      <c r="T2" s="520"/>
      <c r="U2" s="520"/>
      <c r="V2" s="142"/>
      <c r="W2" s="143"/>
    </row>
    <row r="3" spans="2:24" ht="24.75" customHeight="1" x14ac:dyDescent="0.3">
      <c r="B3" s="511" t="s">
        <v>95</v>
      </c>
      <c r="C3" s="511"/>
      <c r="D3" s="511"/>
      <c r="E3" s="512" t="s">
        <v>2</v>
      </c>
      <c r="F3" s="512"/>
      <c r="G3" s="512"/>
      <c r="H3" s="512"/>
      <c r="I3" s="512"/>
      <c r="J3" s="512"/>
      <c r="K3" s="512"/>
      <c r="L3" s="513" t="s">
        <v>96</v>
      </c>
      <c r="M3" s="513"/>
      <c r="N3" s="513"/>
      <c r="O3" s="513"/>
      <c r="P3" s="513"/>
      <c r="Q3" s="513"/>
      <c r="R3" s="513"/>
      <c r="S3" s="513"/>
      <c r="T3" s="513"/>
      <c r="U3" s="513"/>
      <c r="V3" s="142"/>
      <c r="W3" s="143"/>
      <c r="X3" s="144"/>
    </row>
    <row r="4" spans="2:24" ht="24.75" customHeight="1" x14ac:dyDescent="0.3">
      <c r="B4" s="511" t="s">
        <v>97</v>
      </c>
      <c r="C4" s="511"/>
      <c r="D4" s="511"/>
      <c r="E4" s="514"/>
      <c r="F4" s="514"/>
      <c r="G4" s="514"/>
      <c r="H4" s="514"/>
      <c r="I4" s="514"/>
      <c r="J4" s="514"/>
      <c r="K4" s="514"/>
      <c r="L4" s="513" t="s">
        <v>98</v>
      </c>
      <c r="M4" s="513"/>
      <c r="N4" s="513"/>
      <c r="O4" s="513"/>
      <c r="P4" s="513"/>
      <c r="Q4" s="513"/>
      <c r="R4" s="513"/>
      <c r="S4" s="513"/>
      <c r="T4" s="513"/>
      <c r="U4" s="513"/>
      <c r="V4" s="142"/>
      <c r="W4" s="143"/>
      <c r="X4" s="144"/>
    </row>
    <row r="5" spans="2:24" ht="15.75" customHeight="1" x14ac:dyDescent="0.3">
      <c r="B5" s="145" t="s">
        <v>99</v>
      </c>
      <c r="C5" s="146"/>
      <c r="D5" s="146"/>
      <c r="E5" s="521"/>
      <c r="F5" s="521"/>
      <c r="G5" s="521"/>
      <c r="H5" s="521"/>
      <c r="I5" s="521"/>
      <c r="J5" s="521"/>
      <c r="K5" s="521"/>
      <c r="L5" s="522"/>
      <c r="M5" s="522"/>
      <c r="N5" s="522"/>
      <c r="O5" s="522"/>
      <c r="P5" s="522"/>
      <c r="Q5" s="522"/>
      <c r="R5" s="522"/>
      <c r="S5" s="522"/>
      <c r="T5" s="522"/>
      <c r="U5" s="522"/>
    </row>
    <row r="6" spans="2:24" ht="9" customHeight="1" x14ac:dyDescent="0.3">
      <c r="B6" s="147"/>
      <c r="C6" s="148"/>
      <c r="D6" s="148"/>
      <c r="E6" s="148"/>
      <c r="F6" s="149"/>
      <c r="G6" s="149"/>
      <c r="H6" s="523"/>
      <c r="I6" s="523"/>
      <c r="J6" s="523"/>
      <c r="K6" s="523"/>
      <c r="L6" s="523"/>
      <c r="M6" s="523"/>
      <c r="N6" s="523"/>
      <c r="O6" s="523"/>
      <c r="P6" s="523"/>
      <c r="Q6" s="524"/>
      <c r="R6" s="524"/>
      <c r="S6" s="524"/>
      <c r="T6" s="524"/>
      <c r="U6" s="524"/>
      <c r="V6" s="150"/>
    </row>
    <row r="7" spans="2:24" ht="3.75" customHeight="1" x14ac:dyDescent="0.3">
      <c r="B7" s="525" t="s">
        <v>100</v>
      </c>
      <c r="C7" s="151"/>
      <c r="D7" s="526"/>
      <c r="E7" s="526"/>
      <c r="F7" s="526"/>
      <c r="G7" s="435"/>
      <c r="H7" s="436"/>
      <c r="I7" s="527"/>
      <c r="J7" s="527"/>
      <c r="K7" s="527"/>
      <c r="L7" s="528"/>
      <c r="M7" s="528"/>
      <c r="N7" s="528"/>
      <c r="O7" s="528"/>
      <c r="P7" s="528"/>
      <c r="Q7" s="529"/>
      <c r="R7" s="529"/>
      <c r="S7" s="529"/>
      <c r="T7" s="529"/>
      <c r="U7" s="529"/>
      <c r="V7" s="150"/>
    </row>
    <row r="8" spans="2:24" s="157" customFormat="1" ht="24.15" customHeight="1" x14ac:dyDescent="0.3">
      <c r="B8" s="525"/>
      <c r="C8" s="151"/>
      <c r="D8" s="435" t="s">
        <v>101</v>
      </c>
      <c r="E8" s="435"/>
      <c r="F8" s="435"/>
      <c r="G8" s="459"/>
      <c r="H8" s="459"/>
      <c r="I8" s="152"/>
      <c r="J8" s="152"/>
      <c r="K8" s="152"/>
      <c r="L8" s="459"/>
      <c r="M8" s="532" t="s">
        <v>102</v>
      </c>
      <c r="N8" s="532"/>
      <c r="O8" s="365">
        <v>15</v>
      </c>
      <c r="P8" s="153" t="s">
        <v>103</v>
      </c>
      <c r="Q8" s="439"/>
      <c r="R8" s="154"/>
      <c r="S8" s="154"/>
      <c r="T8" s="154"/>
      <c r="U8" s="155"/>
      <c r="V8" s="156"/>
    </row>
    <row r="9" spans="2:24" s="157" customFormat="1" ht="18" customHeight="1" x14ac:dyDescent="0.3">
      <c r="B9" s="158"/>
      <c r="C9" s="151"/>
      <c r="D9" s="159" t="s">
        <v>104</v>
      </c>
      <c r="E9" s="159"/>
      <c r="F9" s="159"/>
      <c r="G9" s="159"/>
      <c r="H9" s="159"/>
      <c r="I9" s="533" t="s">
        <v>105</v>
      </c>
      <c r="J9" s="533"/>
      <c r="K9" s="533"/>
      <c r="L9" s="160"/>
      <c r="M9" s="160"/>
      <c r="N9" s="161"/>
      <c r="O9" s="162"/>
      <c r="P9" s="153"/>
      <c r="Q9" s="439"/>
      <c r="R9" s="154"/>
      <c r="S9" s="154"/>
      <c r="T9" s="154" t="s">
        <v>106</v>
      </c>
      <c r="U9" s="155"/>
      <c r="V9" s="156"/>
    </row>
    <row r="10" spans="2:24" s="157" customFormat="1" ht="24.15" customHeight="1" x14ac:dyDescent="0.3">
      <c r="B10" s="158"/>
      <c r="C10" s="151"/>
      <c r="D10" s="534" t="s">
        <v>107</v>
      </c>
      <c r="E10" s="534"/>
      <c r="F10" s="534"/>
      <c r="G10" s="534"/>
      <c r="H10" s="534"/>
      <c r="I10" s="535"/>
      <c r="J10" s="535"/>
      <c r="K10" s="535"/>
      <c r="L10" s="163"/>
      <c r="M10" s="536" t="s">
        <v>108</v>
      </c>
      <c r="N10" s="536"/>
      <c r="O10" s="164">
        <f>SUM(O8*I10)</f>
        <v>0</v>
      </c>
      <c r="P10" s="153" t="s">
        <v>103</v>
      </c>
      <c r="Q10" s="439"/>
      <c r="R10" s="154"/>
      <c r="S10" s="154"/>
      <c r="T10" s="436" t="s">
        <v>109</v>
      </c>
      <c r="U10" s="155"/>
      <c r="V10" s="156"/>
    </row>
    <row r="11" spans="2:24" s="157" customFormat="1" ht="11.85" customHeight="1" x14ac:dyDescent="0.25">
      <c r="B11" s="437"/>
      <c r="C11" s="165"/>
      <c r="D11" s="165"/>
      <c r="F11" s="459"/>
      <c r="G11" s="459"/>
      <c r="H11" s="459"/>
      <c r="I11" s="152"/>
      <c r="J11" s="152"/>
      <c r="K11" s="152"/>
      <c r="L11" s="459"/>
      <c r="M11" s="161"/>
      <c r="N11" s="161"/>
      <c r="O11" s="162"/>
      <c r="P11" s="153"/>
      <c r="Q11" s="166"/>
      <c r="R11" s="436"/>
      <c r="S11" s="436"/>
      <c r="U11" s="167"/>
      <c r="V11" s="156"/>
    </row>
    <row r="12" spans="2:24" s="157" customFormat="1" ht="25.5" customHeight="1" x14ac:dyDescent="0.25">
      <c r="B12" s="537"/>
      <c r="C12" s="537"/>
      <c r="D12" s="537"/>
      <c r="F12" s="538" t="s">
        <v>110</v>
      </c>
      <c r="G12" s="538"/>
      <c r="H12" s="538"/>
      <c r="I12" s="538"/>
      <c r="J12" s="538"/>
      <c r="K12" s="538"/>
      <c r="L12" s="538"/>
      <c r="M12" s="538"/>
      <c r="N12" s="538"/>
      <c r="O12" s="168">
        <f>SUM(O8+O10)</f>
        <v>15</v>
      </c>
      <c r="P12" s="545" t="s">
        <v>103</v>
      </c>
      <c r="Q12" s="169"/>
      <c r="R12" s="546"/>
      <c r="S12" s="547"/>
      <c r="T12" s="170">
        <f>SUM(O12)</f>
        <v>15</v>
      </c>
      <c r="U12" s="530" t="s">
        <v>103</v>
      </c>
      <c r="V12" s="156"/>
    </row>
    <row r="13" spans="2:24" s="156" customFormat="1" ht="9.9" customHeight="1" x14ac:dyDescent="0.25">
      <c r="B13" s="531"/>
      <c r="C13" s="531"/>
      <c r="D13" s="531"/>
      <c r="E13" s="171"/>
      <c r="F13" s="172"/>
      <c r="G13" s="172"/>
      <c r="H13" s="173"/>
      <c r="I13" s="174"/>
      <c r="J13" s="174"/>
      <c r="K13" s="174"/>
      <c r="L13" s="175"/>
      <c r="M13" s="176"/>
      <c r="N13" s="176"/>
      <c r="O13" s="177"/>
      <c r="P13" s="545"/>
      <c r="Q13" s="178"/>
      <c r="R13" s="546"/>
      <c r="S13" s="547"/>
      <c r="T13" s="179"/>
      <c r="U13" s="530"/>
    </row>
    <row r="14" spans="2:24" s="156" customFormat="1" ht="18" customHeight="1" x14ac:dyDescent="0.25">
      <c r="B14" s="180"/>
      <c r="C14" s="151"/>
      <c r="D14" s="435"/>
      <c r="E14" s="435"/>
      <c r="F14" s="452"/>
      <c r="G14" s="452"/>
      <c r="H14" s="436"/>
      <c r="I14" s="152"/>
      <c r="J14" s="152"/>
      <c r="K14" s="152"/>
      <c r="L14" s="459"/>
      <c r="M14" s="161"/>
      <c r="N14" s="161"/>
      <c r="O14" s="162"/>
      <c r="P14" s="181"/>
      <c r="Q14" s="169"/>
      <c r="R14" s="181"/>
      <c r="S14" s="182"/>
      <c r="T14" s="182"/>
      <c r="U14" s="183"/>
    </row>
    <row r="15" spans="2:24" s="156" customFormat="1" ht="13.65" customHeight="1" x14ac:dyDescent="0.25">
      <c r="B15" s="525" t="s">
        <v>111</v>
      </c>
      <c r="C15" s="184"/>
      <c r="D15" s="526" t="s">
        <v>112</v>
      </c>
      <c r="E15" s="526"/>
      <c r="F15" s="526"/>
      <c r="G15" s="526"/>
      <c r="H15" s="526"/>
      <c r="I15" s="526"/>
      <c r="J15" s="526"/>
      <c r="K15" s="526"/>
      <c r="L15" s="459"/>
      <c r="M15" s="161"/>
      <c r="N15" s="161"/>
      <c r="O15" s="181"/>
      <c r="P15" s="181"/>
      <c r="Q15" s="169"/>
      <c r="R15" s="181"/>
      <c r="S15" s="182"/>
      <c r="T15" s="182"/>
      <c r="U15" s="183"/>
    </row>
    <row r="16" spans="2:24" s="156" customFormat="1" ht="13.65" customHeight="1" x14ac:dyDescent="0.25">
      <c r="B16" s="525"/>
      <c r="C16" s="184"/>
      <c r="D16" s="526"/>
      <c r="E16" s="526"/>
      <c r="F16" s="526"/>
      <c r="G16" s="526"/>
      <c r="H16" s="526"/>
      <c r="I16" s="526"/>
      <c r="J16" s="526"/>
      <c r="K16" s="526"/>
      <c r="L16" s="459"/>
      <c r="M16" s="161"/>
      <c r="N16" s="161"/>
      <c r="O16" s="181"/>
      <c r="P16" s="181"/>
      <c r="Q16" s="169"/>
      <c r="R16" s="181"/>
      <c r="S16" s="182"/>
      <c r="T16" s="182"/>
      <c r="U16" s="183"/>
    </row>
    <row r="17" spans="2:27" ht="13.65" customHeight="1" x14ac:dyDescent="0.3">
      <c r="B17" s="185"/>
      <c r="C17" s="186"/>
      <c r="D17" s="459" t="s">
        <v>113</v>
      </c>
      <c r="E17" s="539" t="s">
        <v>114</v>
      </c>
      <c r="F17" s="539"/>
      <c r="G17" s="187"/>
      <c r="H17" s="187"/>
      <c r="I17" s="187"/>
      <c r="J17" s="187"/>
      <c r="K17" s="187"/>
      <c r="L17" s="188"/>
      <c r="M17" s="188"/>
      <c r="N17" s="188"/>
      <c r="O17" s="188"/>
      <c r="P17" s="188"/>
      <c r="Q17" s="189"/>
      <c r="R17" s="188"/>
      <c r="S17" s="188"/>
      <c r="T17" s="188"/>
      <c r="U17" s="190"/>
      <c r="V17" s="150"/>
    </row>
    <row r="18" spans="2:27" ht="15.75" customHeight="1" x14ac:dyDescent="0.3">
      <c r="B18" s="185"/>
      <c r="C18" s="184"/>
      <c r="D18" s="191"/>
      <c r="E18" s="192" t="s">
        <v>115</v>
      </c>
      <c r="F18" s="193" t="s">
        <v>116</v>
      </c>
      <c r="G18" s="187"/>
      <c r="H18" s="154"/>
      <c r="I18" s="154"/>
      <c r="J18" s="154"/>
      <c r="K18" s="154"/>
      <c r="L18" s="194"/>
      <c r="M18" s="195">
        <v>4.6500000000000004</v>
      </c>
      <c r="N18" s="196" t="s">
        <v>117</v>
      </c>
      <c r="O18" s="197"/>
      <c r="P18" s="198"/>
      <c r="Q18" s="199"/>
      <c r="R18" s="197"/>
      <c r="S18" s="200"/>
      <c r="T18" s="197"/>
      <c r="U18" s="201"/>
    </row>
    <row r="19" spans="2:27" ht="15.75" customHeight="1" x14ac:dyDescent="0.3">
      <c r="B19" s="185"/>
      <c r="C19" s="184"/>
      <c r="D19" s="191"/>
      <c r="E19" s="192" t="s">
        <v>118</v>
      </c>
      <c r="F19" s="193" t="s">
        <v>119</v>
      </c>
      <c r="G19" s="540" t="s">
        <v>120</v>
      </c>
      <c r="H19" s="540"/>
      <c r="I19" s="540"/>
      <c r="J19" s="540"/>
      <c r="K19" s="540"/>
      <c r="L19" s="154"/>
      <c r="M19" s="195">
        <v>10</v>
      </c>
      <c r="N19" s="196" t="s">
        <v>117</v>
      </c>
      <c r="O19" s="197"/>
      <c r="P19" s="198"/>
      <c r="Q19" s="199"/>
      <c r="R19" s="197"/>
      <c r="S19" s="200"/>
      <c r="T19" s="197"/>
      <c r="U19" s="201"/>
    </row>
    <row r="20" spans="2:27" ht="15.75" customHeight="1" x14ac:dyDescent="0.25">
      <c r="B20" s="185"/>
      <c r="C20" s="184"/>
      <c r="D20" s="191"/>
      <c r="E20" s="192" t="s">
        <v>121</v>
      </c>
      <c r="F20" s="193" t="s">
        <v>122</v>
      </c>
      <c r="G20" s="541" t="s">
        <v>123</v>
      </c>
      <c r="H20" s="541"/>
      <c r="I20" s="541"/>
      <c r="J20" s="541"/>
      <c r="K20" s="541"/>
      <c r="L20" s="202"/>
      <c r="M20" s="195">
        <v>0.5</v>
      </c>
      <c r="N20" s="196" t="s">
        <v>117</v>
      </c>
      <c r="O20" s="197"/>
      <c r="P20" s="198"/>
      <c r="Q20" s="199"/>
      <c r="R20" s="197"/>
      <c r="S20" s="200"/>
      <c r="T20" s="197"/>
      <c r="U20" s="201"/>
      <c r="Y20" s="141">
        <v>0</v>
      </c>
    </row>
    <row r="21" spans="2:27" ht="15.75" customHeight="1" x14ac:dyDescent="0.25">
      <c r="B21" s="185"/>
      <c r="C21" s="184"/>
      <c r="D21" s="191"/>
      <c r="E21" s="192" t="s">
        <v>124</v>
      </c>
      <c r="F21" s="193" t="s">
        <v>125</v>
      </c>
      <c r="G21" s="542">
        <f>SUM(O12)</f>
        <v>15</v>
      </c>
      <c r="H21" s="542"/>
      <c r="I21" s="542"/>
      <c r="J21" s="202" t="s">
        <v>103</v>
      </c>
      <c r="K21" s="202"/>
      <c r="L21" s="202"/>
      <c r="M21" s="195">
        <v>15.01</v>
      </c>
      <c r="N21" s="196" t="s">
        <v>117</v>
      </c>
      <c r="O21" s="197"/>
      <c r="P21" s="198"/>
      <c r="Q21" s="199"/>
      <c r="R21" s="197"/>
      <c r="S21" s="200"/>
      <c r="T21" s="197"/>
      <c r="U21" s="201"/>
    </row>
    <row r="22" spans="2:27" ht="15.75" customHeight="1" x14ac:dyDescent="0.25">
      <c r="B22" s="185"/>
      <c r="C22" s="184"/>
      <c r="D22" s="191"/>
      <c r="E22" s="192" t="s">
        <v>126</v>
      </c>
      <c r="F22" s="203" t="s">
        <v>127</v>
      </c>
      <c r="G22" s="202"/>
      <c r="H22" s="202"/>
      <c r="I22" s="202"/>
      <c r="J22" s="202"/>
      <c r="K22" s="202"/>
      <c r="L22" s="202"/>
      <c r="M22" s="204"/>
      <c r="N22" s="196" t="s">
        <v>117</v>
      </c>
      <c r="O22" s="197"/>
      <c r="P22" s="198"/>
      <c r="Q22" s="199"/>
      <c r="R22" s="205"/>
      <c r="S22" s="200"/>
      <c r="T22" s="197"/>
      <c r="U22" s="201"/>
    </row>
    <row r="23" spans="2:27" ht="14.25" customHeight="1" x14ac:dyDescent="0.25">
      <c r="B23" s="185"/>
      <c r="C23" s="184"/>
      <c r="D23" s="543"/>
      <c r="E23" s="206"/>
      <c r="F23" s="449"/>
      <c r="G23" s="544" t="s">
        <v>128</v>
      </c>
      <c r="H23" s="544"/>
      <c r="I23" s="544"/>
      <c r="J23" s="544"/>
      <c r="K23" s="544"/>
      <c r="L23" s="207"/>
      <c r="M23" s="549">
        <f>SUM(M18:M22)</f>
        <v>30.16</v>
      </c>
      <c r="N23" s="550" t="s">
        <v>117</v>
      </c>
      <c r="O23" s="551">
        <f>O12/100*M23</f>
        <v>4.5199999999999996</v>
      </c>
      <c r="P23" s="553" t="s">
        <v>103</v>
      </c>
      <c r="Q23" s="208"/>
      <c r="R23" s="549">
        <f>SUM(M23)</f>
        <v>30.16</v>
      </c>
      <c r="S23" s="550" t="s">
        <v>117</v>
      </c>
      <c r="T23" s="551">
        <f>SUM(O23)</f>
        <v>4.5199999999999996</v>
      </c>
      <c r="U23" s="552" t="s">
        <v>103</v>
      </c>
      <c r="V23" s="150"/>
    </row>
    <row r="24" spans="2:27" ht="14.25" customHeight="1" x14ac:dyDescent="0.25">
      <c r="B24" s="185"/>
      <c r="C24" s="184"/>
      <c r="D24" s="543"/>
      <c r="E24" s="207"/>
      <c r="F24" s="187"/>
      <c r="G24" s="544"/>
      <c r="H24" s="544"/>
      <c r="I24" s="544"/>
      <c r="J24" s="544"/>
      <c r="K24" s="544"/>
      <c r="L24" s="207"/>
      <c r="M24" s="549"/>
      <c r="N24" s="550"/>
      <c r="O24" s="551"/>
      <c r="P24" s="553"/>
      <c r="Q24" s="208"/>
      <c r="R24" s="549"/>
      <c r="S24" s="550"/>
      <c r="T24" s="551"/>
      <c r="U24" s="552"/>
      <c r="V24" s="150"/>
    </row>
    <row r="25" spans="2:27" ht="17.100000000000001" customHeight="1" x14ac:dyDescent="0.3">
      <c r="B25" s="185"/>
      <c r="C25" s="184"/>
      <c r="D25" s="209" t="s">
        <v>129</v>
      </c>
      <c r="E25" s="438" t="s">
        <v>130</v>
      </c>
      <c r="F25" s="210"/>
      <c r="G25" s="210"/>
      <c r="H25" s="210"/>
      <c r="I25" s="210"/>
      <c r="J25" s="210"/>
      <c r="K25" s="210"/>
      <c r="L25" s="207"/>
      <c r="M25" s="211"/>
      <c r="N25" s="442"/>
      <c r="O25" s="443"/>
      <c r="P25" s="445"/>
      <c r="Q25" s="208"/>
      <c r="R25" s="211"/>
      <c r="S25" s="442"/>
      <c r="T25" s="443"/>
      <c r="U25" s="444"/>
      <c r="V25" s="150"/>
    </row>
    <row r="26" spans="2:27" ht="15.75" customHeight="1" x14ac:dyDescent="0.3">
      <c r="B26" s="185"/>
      <c r="C26" s="184"/>
      <c r="D26" s="184"/>
      <c r="E26" s="212" t="s">
        <v>131</v>
      </c>
      <c r="F26" s="212"/>
      <c r="G26" s="212"/>
      <c r="H26" s="212"/>
      <c r="I26" s="212"/>
      <c r="J26" s="212"/>
      <c r="K26" s="212"/>
      <c r="L26" s="213"/>
      <c r="M26" s="214"/>
      <c r="N26" s="215"/>
      <c r="O26" s="460"/>
      <c r="P26" s="198"/>
      <c r="Q26" s="199"/>
      <c r="R26" s="216"/>
      <c r="S26" s="215"/>
      <c r="T26" s="460"/>
      <c r="U26" s="201"/>
    </row>
    <row r="27" spans="2:27" ht="18" customHeight="1" x14ac:dyDescent="0.3">
      <c r="B27" s="185"/>
      <c r="C27" s="184"/>
      <c r="D27" s="452"/>
      <c r="E27" s="192" t="s">
        <v>132</v>
      </c>
      <c r="F27" s="217" t="s">
        <v>133</v>
      </c>
      <c r="G27" s="540" t="s">
        <v>120</v>
      </c>
      <c r="H27" s="540"/>
      <c r="I27" s="540"/>
      <c r="J27" s="540"/>
      <c r="K27" s="540"/>
      <c r="L27" s="187"/>
      <c r="M27" s="218">
        <v>9.3000000000000007</v>
      </c>
      <c r="N27" s="219" t="s">
        <v>117</v>
      </c>
      <c r="O27" s="460"/>
      <c r="P27" s="198"/>
      <c r="Q27" s="199"/>
      <c r="R27" s="216"/>
      <c r="S27" s="156"/>
      <c r="T27" s="460"/>
      <c r="U27" s="201"/>
    </row>
    <row r="28" spans="2:27" ht="15.75" customHeight="1" x14ac:dyDescent="0.25">
      <c r="B28" s="185"/>
      <c r="C28" s="184"/>
      <c r="D28" s="191"/>
      <c r="E28" s="192" t="s">
        <v>134</v>
      </c>
      <c r="F28" s="217" t="s">
        <v>135</v>
      </c>
      <c r="G28" s="541" t="s">
        <v>123</v>
      </c>
      <c r="H28" s="541"/>
      <c r="I28" s="541"/>
      <c r="J28" s="541"/>
      <c r="K28" s="541"/>
      <c r="L28" s="187"/>
      <c r="M28" s="218">
        <v>1.3</v>
      </c>
      <c r="N28" s="219" t="s">
        <v>117</v>
      </c>
      <c r="O28" s="460"/>
      <c r="P28" s="198"/>
      <c r="Q28" s="199"/>
      <c r="R28" s="216"/>
      <c r="S28" s="156"/>
      <c r="T28" s="460"/>
      <c r="U28" s="201"/>
      <c r="AA28" s="220"/>
    </row>
    <row r="29" spans="2:27" ht="15.75" customHeight="1" x14ac:dyDescent="0.25">
      <c r="B29" s="185"/>
      <c r="C29" s="184"/>
      <c r="D29" s="191"/>
      <c r="E29" s="192" t="s">
        <v>136</v>
      </c>
      <c r="F29" s="217" t="s">
        <v>137</v>
      </c>
      <c r="G29" s="541" t="s">
        <v>138</v>
      </c>
      <c r="H29" s="541"/>
      <c r="I29" s="541"/>
      <c r="J29" s="541"/>
      <c r="K29" s="541"/>
      <c r="L29" s="187"/>
      <c r="M29" s="218">
        <v>8.75</v>
      </c>
      <c r="N29" s="219" t="s">
        <v>117</v>
      </c>
      <c r="O29" s="460"/>
      <c r="P29" s="198"/>
      <c r="Q29" s="199"/>
      <c r="R29" s="216"/>
      <c r="S29" s="156"/>
      <c r="T29" s="460"/>
      <c r="U29" s="201"/>
      <c r="V29" s="221"/>
    </row>
    <row r="30" spans="2:27" ht="15.75" customHeight="1" x14ac:dyDescent="0.25">
      <c r="B30" s="185"/>
      <c r="C30" s="184"/>
      <c r="D30" s="191"/>
      <c r="E30" s="192" t="s">
        <v>139</v>
      </c>
      <c r="F30" s="217" t="s">
        <v>140</v>
      </c>
      <c r="G30" s="542">
        <f>SUM(O12+O23)</f>
        <v>19.52</v>
      </c>
      <c r="H30" s="542"/>
      <c r="I30" s="542"/>
      <c r="J30" s="202" t="s">
        <v>103</v>
      </c>
      <c r="K30" s="202"/>
      <c r="L30" s="187"/>
      <c r="M30" s="222">
        <v>1.8</v>
      </c>
      <c r="N30" s="219" t="s">
        <v>117</v>
      </c>
      <c r="O30" s="460"/>
      <c r="P30" s="198"/>
      <c r="Q30" s="199"/>
      <c r="R30" s="216"/>
      <c r="S30" s="156"/>
      <c r="T30" s="460"/>
      <c r="U30" s="201"/>
      <c r="V30" s="221"/>
    </row>
    <row r="31" spans="2:27" ht="15.75" customHeight="1" x14ac:dyDescent="0.25">
      <c r="B31" s="185"/>
      <c r="C31" s="184"/>
      <c r="D31" s="191"/>
      <c r="E31" s="192" t="s">
        <v>141</v>
      </c>
      <c r="F31" s="217" t="s">
        <v>142</v>
      </c>
      <c r="G31" s="541"/>
      <c r="H31" s="541"/>
      <c r="I31" s="541"/>
      <c r="J31" s="541"/>
      <c r="K31" s="541"/>
      <c r="L31" s="187"/>
      <c r="M31" s="222">
        <v>0.3</v>
      </c>
      <c r="N31" s="219" t="s">
        <v>117</v>
      </c>
      <c r="O31" s="460"/>
      <c r="P31" s="198"/>
      <c r="Q31" s="199"/>
      <c r="R31" s="216"/>
      <c r="S31" s="156"/>
      <c r="T31" s="460"/>
      <c r="U31" s="201"/>
      <c r="V31" s="221"/>
    </row>
    <row r="32" spans="2:27" ht="15.75" customHeight="1" x14ac:dyDescent="0.25">
      <c r="B32" s="185"/>
      <c r="C32" s="184"/>
      <c r="D32" s="191"/>
      <c r="E32" s="192" t="s">
        <v>143</v>
      </c>
      <c r="F32" s="217" t="s">
        <v>299</v>
      </c>
      <c r="G32" s="541"/>
      <c r="H32" s="541"/>
      <c r="I32" s="541"/>
      <c r="J32" s="541"/>
      <c r="K32" s="541"/>
      <c r="L32" s="187"/>
      <c r="M32" s="222">
        <v>0.15</v>
      </c>
      <c r="N32" s="219" t="s">
        <v>117</v>
      </c>
      <c r="O32" s="460"/>
      <c r="P32" s="198"/>
      <c r="Q32" s="199"/>
      <c r="R32" s="216"/>
      <c r="S32" s="156"/>
      <c r="T32" s="460"/>
      <c r="U32" s="201"/>
      <c r="V32" s="221"/>
    </row>
    <row r="33" spans="2:27" ht="15.75" customHeight="1" x14ac:dyDescent="0.25">
      <c r="B33" s="185"/>
      <c r="C33" s="184"/>
      <c r="D33" s="191"/>
      <c r="E33" s="192"/>
      <c r="F33" s="548"/>
      <c r="G33" s="544" t="s">
        <v>128</v>
      </c>
      <c r="H33" s="544"/>
      <c r="I33" s="544"/>
      <c r="J33" s="544"/>
      <c r="K33" s="544"/>
      <c r="L33" s="187"/>
      <c r="M33" s="549">
        <f>SUM(M27:M32)</f>
        <v>21.6</v>
      </c>
      <c r="N33" s="550" t="s">
        <v>117</v>
      </c>
      <c r="O33" s="551">
        <f>SUM(G30/100*M33)</f>
        <v>4.22</v>
      </c>
      <c r="P33" s="557" t="s">
        <v>103</v>
      </c>
      <c r="Q33" s="199"/>
      <c r="R33" s="216"/>
      <c r="S33" s="156"/>
      <c r="T33" s="460"/>
      <c r="U33" s="201"/>
      <c r="V33" s="221"/>
    </row>
    <row r="34" spans="2:27" ht="15.15" customHeight="1" x14ac:dyDescent="0.25">
      <c r="B34" s="185"/>
      <c r="C34" s="184"/>
      <c r="D34" s="191"/>
      <c r="E34" s="192"/>
      <c r="F34" s="548"/>
      <c r="G34" s="544"/>
      <c r="H34" s="544"/>
      <c r="I34" s="544"/>
      <c r="J34" s="544"/>
      <c r="K34" s="544"/>
      <c r="L34" s="187"/>
      <c r="M34" s="549"/>
      <c r="N34" s="550"/>
      <c r="O34" s="551"/>
      <c r="P34" s="557"/>
      <c r="Q34" s="199"/>
      <c r="R34" s="223"/>
      <c r="S34" s="215"/>
      <c r="T34" s="460"/>
      <c r="U34" s="201"/>
      <c r="V34" s="224"/>
    </row>
    <row r="35" spans="2:27" ht="12.75" customHeight="1" x14ac:dyDescent="0.25">
      <c r="B35" s="185"/>
      <c r="C35" s="225"/>
      <c r="D35" s="543"/>
      <c r="E35" s="558" t="s">
        <v>143</v>
      </c>
      <c r="F35" s="555" t="s">
        <v>144</v>
      </c>
      <c r="G35" s="555"/>
      <c r="H35" s="555"/>
      <c r="I35" s="555"/>
      <c r="J35" s="555"/>
      <c r="K35" s="555"/>
      <c r="L35" s="207"/>
      <c r="M35" s="551"/>
      <c r="N35" s="550"/>
      <c r="O35" s="551"/>
      <c r="P35" s="198"/>
      <c r="Q35" s="208"/>
      <c r="R35" s="560">
        <v>28</v>
      </c>
      <c r="S35" s="561" t="s">
        <v>117</v>
      </c>
      <c r="T35" s="551">
        <f>SUM(T12+O23)/100*R35</f>
        <v>5.47</v>
      </c>
      <c r="U35" s="554" t="s">
        <v>103</v>
      </c>
      <c r="V35" s="221"/>
    </row>
    <row r="36" spans="2:27" ht="14.25" customHeight="1" x14ac:dyDescent="0.25">
      <c r="B36" s="185"/>
      <c r="C36" s="225"/>
      <c r="D36" s="543"/>
      <c r="E36" s="558"/>
      <c r="F36" s="555" t="s">
        <v>145</v>
      </c>
      <c r="G36" s="555"/>
      <c r="H36" s="555"/>
      <c r="I36" s="555"/>
      <c r="J36" s="555"/>
      <c r="K36" s="555"/>
      <c r="L36" s="207"/>
      <c r="M36" s="551"/>
      <c r="N36" s="550"/>
      <c r="O36" s="551"/>
      <c r="P36" s="198"/>
      <c r="Q36" s="208"/>
      <c r="R36" s="560"/>
      <c r="S36" s="561"/>
      <c r="T36" s="551"/>
      <c r="U36" s="554"/>
      <c r="V36" s="221"/>
    </row>
    <row r="37" spans="2:27" ht="15.75" customHeight="1" x14ac:dyDescent="0.25">
      <c r="B37" s="185"/>
      <c r="C37" s="184"/>
      <c r="D37" s="226"/>
      <c r="E37" s="227"/>
      <c r="F37" s="228" t="s">
        <v>146</v>
      </c>
      <c r="G37" s="228"/>
      <c r="H37" s="228"/>
      <c r="I37" s="228"/>
      <c r="J37" s="228"/>
      <c r="K37" s="146"/>
      <c r="L37" s="146"/>
      <c r="M37" s="229"/>
      <c r="N37" s="215"/>
      <c r="O37" s="460"/>
      <c r="P37" s="198"/>
      <c r="Q37" s="199"/>
      <c r="R37" s="456"/>
      <c r="S37" s="442"/>
      <c r="T37" s="161"/>
      <c r="U37" s="444"/>
      <c r="V37" s="221"/>
    </row>
    <row r="38" spans="2:27" ht="18" customHeight="1" x14ac:dyDescent="0.3">
      <c r="B38" s="185"/>
      <c r="C38" s="184"/>
      <c r="D38" s="230" t="s">
        <v>147</v>
      </c>
      <c r="E38" s="556" t="s">
        <v>148</v>
      </c>
      <c r="F38" s="556"/>
      <c r="G38" s="556"/>
      <c r="H38" s="556"/>
      <c r="I38" s="556"/>
      <c r="J38" s="556"/>
      <c r="K38" s="556"/>
      <c r="L38" s="213"/>
      <c r="M38" s="214"/>
      <c r="N38" s="215"/>
      <c r="O38" s="460"/>
      <c r="P38" s="198"/>
      <c r="Q38" s="199"/>
      <c r="R38" s="214"/>
      <c r="S38" s="215"/>
      <c r="T38" s="460"/>
      <c r="U38" s="201"/>
    </row>
    <row r="39" spans="2:27" ht="15.75" customHeight="1" x14ac:dyDescent="0.3">
      <c r="B39" s="185"/>
      <c r="C39" s="184"/>
      <c r="D39" s="184"/>
      <c r="E39" s="192" t="s">
        <v>149</v>
      </c>
      <c r="F39" s="217" t="s">
        <v>150</v>
      </c>
      <c r="G39" s="540" t="s">
        <v>120</v>
      </c>
      <c r="H39" s="540"/>
      <c r="I39" s="540"/>
      <c r="J39" s="540"/>
      <c r="K39" s="540"/>
      <c r="L39" s="187"/>
      <c r="M39" s="218">
        <v>2.1</v>
      </c>
      <c r="N39" s="219" t="s">
        <v>117</v>
      </c>
      <c r="O39" s="460"/>
      <c r="P39" s="198"/>
      <c r="Q39" s="199"/>
      <c r="R39" s="217"/>
      <c r="S39" s="187"/>
      <c r="T39" s="460"/>
      <c r="U39" s="201"/>
    </row>
    <row r="40" spans="2:27" ht="15.75" customHeight="1" x14ac:dyDescent="0.3">
      <c r="B40" s="185"/>
      <c r="C40" s="184"/>
      <c r="D40" s="184"/>
      <c r="E40" s="192" t="s">
        <v>151</v>
      </c>
      <c r="F40" s="217" t="s">
        <v>152</v>
      </c>
      <c r="G40" s="540" t="s">
        <v>153</v>
      </c>
      <c r="H40" s="540"/>
      <c r="I40" s="540"/>
      <c r="J40" s="540"/>
      <c r="K40" s="540"/>
      <c r="L40" s="187"/>
      <c r="M40" s="218">
        <v>0.5</v>
      </c>
      <c r="N40" s="219" t="s">
        <v>117</v>
      </c>
      <c r="O40" s="460"/>
      <c r="P40" s="198"/>
      <c r="Q40" s="199"/>
      <c r="R40" s="217"/>
      <c r="S40" s="217"/>
      <c r="T40" s="460"/>
      <c r="U40" s="231"/>
    </row>
    <row r="41" spans="2:27" ht="15.75" customHeight="1" x14ac:dyDescent="0.3">
      <c r="B41" s="185"/>
      <c r="C41" s="184"/>
      <c r="D41" s="184"/>
      <c r="E41" s="192" t="s">
        <v>154</v>
      </c>
      <c r="F41" s="217" t="s">
        <v>155</v>
      </c>
      <c r="G41" s="542">
        <f>SUM(O12+O23)</f>
        <v>19.52</v>
      </c>
      <c r="H41" s="542"/>
      <c r="I41" s="542"/>
      <c r="J41" s="202" t="s">
        <v>103</v>
      </c>
      <c r="K41" s="154"/>
      <c r="L41" s="187"/>
      <c r="M41" s="232">
        <v>0</v>
      </c>
      <c r="N41" s="219" t="s">
        <v>117</v>
      </c>
      <c r="O41" s="460"/>
      <c r="P41" s="198"/>
      <c r="Q41" s="199"/>
      <c r="R41" s="217"/>
      <c r="S41" s="217"/>
      <c r="T41" s="460"/>
      <c r="U41" s="231"/>
    </row>
    <row r="42" spans="2:27" ht="14.25" customHeight="1" x14ac:dyDescent="0.25">
      <c r="B42" s="185"/>
      <c r="C42" s="225"/>
      <c r="D42" s="543"/>
      <c r="E42" s="207"/>
      <c r="F42" s="539"/>
      <c r="G42" s="559" t="s">
        <v>128</v>
      </c>
      <c r="H42" s="559"/>
      <c r="I42" s="559"/>
      <c r="J42" s="559"/>
      <c r="K42" s="559"/>
      <c r="L42" s="207"/>
      <c r="M42" s="549">
        <f>SUM(M39:M41)</f>
        <v>2.6</v>
      </c>
      <c r="N42" s="550" t="s">
        <v>117</v>
      </c>
      <c r="O42" s="551">
        <f>SUM(O12+O23)/100*M42</f>
        <v>0.51</v>
      </c>
      <c r="P42" s="553" t="s">
        <v>103</v>
      </c>
      <c r="Q42" s="208"/>
      <c r="R42" s="549">
        <f>SUM(M42)</f>
        <v>2.6</v>
      </c>
      <c r="S42" s="550" t="s">
        <v>117</v>
      </c>
      <c r="T42" s="551">
        <f>SUM(O42)</f>
        <v>0.51</v>
      </c>
      <c r="U42" s="552" t="s">
        <v>103</v>
      </c>
    </row>
    <row r="43" spans="2:27" ht="14.25" customHeight="1" x14ac:dyDescent="0.25">
      <c r="B43" s="185"/>
      <c r="C43" s="225"/>
      <c r="D43" s="543"/>
      <c r="E43" s="207"/>
      <c r="F43" s="539"/>
      <c r="G43" s="559"/>
      <c r="H43" s="559"/>
      <c r="I43" s="559"/>
      <c r="J43" s="559"/>
      <c r="K43" s="559"/>
      <c r="L43" s="207"/>
      <c r="M43" s="549"/>
      <c r="N43" s="550"/>
      <c r="O43" s="551"/>
      <c r="P43" s="553"/>
      <c r="Q43" s="208"/>
      <c r="R43" s="549"/>
      <c r="S43" s="550"/>
      <c r="T43" s="551"/>
      <c r="U43" s="552"/>
    </row>
    <row r="44" spans="2:27" ht="14.25" customHeight="1" x14ac:dyDescent="0.25">
      <c r="B44" s="185"/>
      <c r="C44" s="225"/>
      <c r="D44" s="440"/>
      <c r="E44" s="207"/>
      <c r="F44" s="438"/>
      <c r="G44" s="450"/>
      <c r="H44" s="450"/>
      <c r="I44" s="450"/>
      <c r="J44" s="450"/>
      <c r="K44" s="450"/>
      <c r="L44" s="207"/>
      <c r="M44" s="211"/>
      <c r="N44" s="442"/>
      <c r="O44" s="455"/>
      <c r="P44" s="445"/>
      <c r="Q44" s="208"/>
      <c r="R44" s="211"/>
      <c r="S44" s="442"/>
      <c r="T44" s="455"/>
      <c r="U44" s="444"/>
    </row>
    <row r="45" spans="2:27" ht="14.25" customHeight="1" x14ac:dyDescent="0.25">
      <c r="B45" s="185"/>
      <c r="C45" s="225"/>
      <c r="D45" s="440"/>
      <c r="E45" s="564" t="s">
        <v>156</v>
      </c>
      <c r="F45" s="564"/>
      <c r="G45" s="564"/>
      <c r="H45" s="564"/>
      <c r="I45" s="564"/>
      <c r="J45" s="564"/>
      <c r="K45" s="564"/>
      <c r="L45" s="207"/>
      <c r="M45" s="211"/>
      <c r="N45" s="442"/>
      <c r="O45" s="565">
        <f>SUM(O23:O43)</f>
        <v>9.25</v>
      </c>
      <c r="P45" s="553" t="s">
        <v>103</v>
      </c>
      <c r="Q45" s="208"/>
      <c r="R45" s="211"/>
      <c r="S45" s="442"/>
      <c r="T45" s="566">
        <f>SUM(T19:T43)</f>
        <v>10.5</v>
      </c>
      <c r="U45" s="552" t="s">
        <v>103</v>
      </c>
    </row>
    <row r="46" spans="2:27" ht="14.25" customHeight="1" x14ac:dyDescent="0.25">
      <c r="B46" s="185"/>
      <c r="C46" s="225"/>
      <c r="D46" s="440"/>
      <c r="E46" s="564"/>
      <c r="F46" s="564"/>
      <c r="G46" s="564"/>
      <c r="H46" s="564"/>
      <c r="I46" s="564"/>
      <c r="J46" s="564"/>
      <c r="K46" s="564"/>
      <c r="L46" s="207"/>
      <c r="M46" s="211"/>
      <c r="N46" s="442"/>
      <c r="O46" s="565"/>
      <c r="P46" s="553"/>
      <c r="Q46" s="208"/>
      <c r="R46" s="211"/>
      <c r="S46" s="442"/>
      <c r="T46" s="566"/>
      <c r="U46" s="552"/>
    </row>
    <row r="47" spans="2:27" ht="16.5" customHeight="1" x14ac:dyDescent="0.25">
      <c r="B47" s="233"/>
      <c r="C47" s="234"/>
      <c r="D47" s="562"/>
      <c r="E47" s="562"/>
      <c r="F47" s="562"/>
      <c r="G47" s="562"/>
      <c r="H47" s="562"/>
      <c r="I47" s="562"/>
      <c r="J47" s="562"/>
      <c r="K47" s="562"/>
      <c r="L47" s="451"/>
      <c r="M47" s="235"/>
      <c r="N47" s="236"/>
      <c r="O47" s="237"/>
      <c r="P47" s="238"/>
      <c r="Q47" s="239"/>
      <c r="R47" s="235"/>
      <c r="S47" s="236"/>
      <c r="T47" s="237"/>
      <c r="U47" s="240"/>
      <c r="AA47" s="220"/>
    </row>
    <row r="48" spans="2:27" ht="11.85" customHeight="1" x14ac:dyDescent="0.3">
      <c r="B48" s="185"/>
      <c r="C48" s="184"/>
      <c r="D48" s="146"/>
      <c r="E48" s="146"/>
      <c r="F48" s="146"/>
      <c r="G48" s="146"/>
      <c r="H48" s="146"/>
      <c r="I48" s="146"/>
      <c r="J48" s="146"/>
      <c r="K48" s="146"/>
      <c r="L48" s="146"/>
      <c r="M48" s="241"/>
      <c r="N48" s="242"/>
      <c r="O48" s="193"/>
      <c r="P48" s="243"/>
      <c r="Q48" s="244"/>
      <c r="R48" s="229"/>
      <c r="S48" s="242"/>
      <c r="T48" s="245"/>
      <c r="U48" s="201"/>
    </row>
    <row r="49" spans="2:21" ht="15.75" customHeight="1" x14ac:dyDescent="0.3">
      <c r="B49" s="525" t="s">
        <v>157</v>
      </c>
      <c r="C49" s="184"/>
      <c r="D49" s="526" t="s">
        <v>158</v>
      </c>
      <c r="E49" s="526"/>
      <c r="F49" s="526"/>
      <c r="G49" s="526"/>
      <c r="H49" s="526"/>
      <c r="I49" s="526"/>
      <c r="J49" s="526"/>
      <c r="K49" s="526"/>
      <c r="L49" s="230"/>
      <c r="M49" s="241"/>
      <c r="N49" s="242"/>
      <c r="O49" s="193"/>
      <c r="P49" s="243"/>
      <c r="Q49" s="244"/>
      <c r="R49" s="229"/>
      <c r="S49" s="242"/>
      <c r="T49" s="245"/>
      <c r="U49" s="201"/>
    </row>
    <row r="50" spans="2:21" ht="11.85" customHeight="1" x14ac:dyDescent="0.3">
      <c r="B50" s="525"/>
      <c r="C50" s="184"/>
      <c r="D50" s="526"/>
      <c r="E50" s="526"/>
      <c r="F50" s="526"/>
      <c r="G50" s="526"/>
      <c r="H50" s="526"/>
      <c r="I50" s="526"/>
      <c r="J50" s="526"/>
      <c r="K50" s="526"/>
      <c r="L50" s="246"/>
      <c r="M50" s="241"/>
      <c r="N50" s="242"/>
      <c r="O50" s="193"/>
      <c r="P50" s="243"/>
      <c r="Q50" s="244"/>
      <c r="R50" s="229"/>
      <c r="S50" s="242"/>
      <c r="T50" s="245"/>
      <c r="U50" s="201"/>
    </row>
    <row r="51" spans="2:21" ht="16.5" customHeight="1" x14ac:dyDescent="0.3">
      <c r="B51" s="247"/>
      <c r="C51" s="226"/>
      <c r="D51" s="563" t="s">
        <v>159</v>
      </c>
      <c r="E51" s="447" t="s">
        <v>160</v>
      </c>
      <c r="F51" s="146"/>
      <c r="G51" s="146"/>
      <c r="H51" s="146"/>
      <c r="I51" s="146"/>
      <c r="J51" s="146"/>
      <c r="K51" s="146"/>
      <c r="L51" s="146"/>
      <c r="M51" s="214"/>
      <c r="N51" s="242"/>
      <c r="O51" s="450"/>
      <c r="P51" s="448"/>
      <c r="Q51" s="248"/>
      <c r="R51" s="249"/>
      <c r="S51" s="250"/>
      <c r="T51" s="450"/>
      <c r="U51" s="201"/>
    </row>
    <row r="52" spans="2:21" ht="16.5" customHeight="1" x14ac:dyDescent="0.3">
      <c r="B52" s="251"/>
      <c r="C52" s="184"/>
      <c r="D52" s="563"/>
      <c r="E52" s="228" t="s">
        <v>161</v>
      </c>
      <c r="F52" s="252" t="s">
        <v>202</v>
      </c>
      <c r="G52" s="540" t="s">
        <v>162</v>
      </c>
      <c r="H52" s="540"/>
      <c r="I52" s="540"/>
      <c r="J52" s="540"/>
      <c r="K52" s="540"/>
      <c r="L52" s="154"/>
      <c r="M52" s="193"/>
      <c r="N52" s="216"/>
      <c r="O52" s="450"/>
      <c r="P52" s="448"/>
      <c r="Q52" s="248"/>
      <c r="R52" s="253"/>
      <c r="S52" s="216"/>
      <c r="T52" s="450"/>
      <c r="U52" s="201"/>
    </row>
    <row r="53" spans="2:21" ht="16.5" customHeight="1" x14ac:dyDescent="0.3">
      <c r="B53" s="251"/>
      <c r="C53" s="184"/>
      <c r="D53" s="254"/>
      <c r="E53" s="228" t="s">
        <v>163</v>
      </c>
      <c r="F53" s="252" t="s">
        <v>164</v>
      </c>
      <c r="G53" s="541" t="s">
        <v>165</v>
      </c>
      <c r="H53" s="541"/>
      <c r="I53" s="541"/>
      <c r="J53" s="541"/>
      <c r="K53" s="541"/>
      <c r="L53" s="202"/>
      <c r="M53" s="193"/>
      <c r="N53" s="216"/>
      <c r="O53" s="193"/>
      <c r="P53" s="198"/>
      <c r="Q53" s="199"/>
      <c r="R53" s="255"/>
      <c r="S53" s="216"/>
      <c r="T53" s="245"/>
      <c r="U53" s="201"/>
    </row>
    <row r="54" spans="2:21" ht="16.5" customHeight="1" x14ac:dyDescent="0.3">
      <c r="B54" s="251"/>
      <c r="C54" s="184"/>
      <c r="D54" s="254"/>
      <c r="E54" s="228" t="s">
        <v>166</v>
      </c>
      <c r="F54" s="252" t="s">
        <v>167</v>
      </c>
      <c r="G54" s="542">
        <f>SUM(O8)</f>
        <v>15</v>
      </c>
      <c r="H54" s="542"/>
      <c r="I54" s="542"/>
      <c r="J54" s="202" t="s">
        <v>103</v>
      </c>
      <c r="K54" s="450"/>
      <c r="L54" s="450"/>
      <c r="M54" s="569"/>
      <c r="N54" s="567" t="s">
        <v>117</v>
      </c>
      <c r="O54" s="551">
        <f>M54*O8/100</f>
        <v>0</v>
      </c>
      <c r="P54" s="553" t="s">
        <v>103</v>
      </c>
      <c r="Q54" s="208"/>
      <c r="R54" s="570">
        <f>SUM(M54)</f>
        <v>0</v>
      </c>
      <c r="S54" s="567" t="s">
        <v>117</v>
      </c>
      <c r="T54" s="551">
        <f>SUM(O54)</f>
        <v>0</v>
      </c>
      <c r="U54" s="552" t="s">
        <v>103</v>
      </c>
    </row>
    <row r="55" spans="2:21" ht="16.5" customHeight="1" x14ac:dyDescent="0.3">
      <c r="B55" s="251"/>
      <c r="C55" s="184"/>
      <c r="D55" s="254"/>
      <c r="E55" s="228" t="s">
        <v>168</v>
      </c>
      <c r="F55" s="252" t="s">
        <v>169</v>
      </c>
      <c r="G55" s="568" t="s">
        <v>128</v>
      </c>
      <c r="H55" s="568"/>
      <c r="I55" s="568"/>
      <c r="J55" s="568"/>
      <c r="K55" s="568"/>
      <c r="L55" s="450"/>
      <c r="M55" s="569"/>
      <c r="N55" s="567"/>
      <c r="O55" s="551"/>
      <c r="P55" s="553"/>
      <c r="Q55" s="256"/>
      <c r="R55" s="570"/>
      <c r="S55" s="567"/>
      <c r="T55" s="551"/>
      <c r="U55" s="552"/>
    </row>
    <row r="56" spans="2:21" ht="12.75" customHeight="1" x14ac:dyDescent="0.25">
      <c r="B56" s="251"/>
      <c r="C56" s="225"/>
      <c r="D56" s="453"/>
      <c r="E56" s="225"/>
      <c r="F56" s="225"/>
      <c r="G56" s="225"/>
      <c r="H56" s="225"/>
      <c r="I56" s="225"/>
      <c r="J56" s="225"/>
      <c r="K56" s="225"/>
      <c r="L56" s="225"/>
      <c r="M56" s="194"/>
      <c r="N56" s="257"/>
      <c r="O56" s="193"/>
      <c r="P56" s="198"/>
      <c r="Q56" s="199"/>
      <c r="R56" s="229"/>
      <c r="S56" s="258"/>
      <c r="T56" s="193"/>
      <c r="U56" s="201"/>
    </row>
    <row r="57" spans="2:21" ht="7.5" customHeight="1" x14ac:dyDescent="0.25">
      <c r="B57" s="251"/>
      <c r="C57" s="225"/>
      <c r="D57" s="453"/>
      <c r="E57" s="225"/>
      <c r="F57" s="225"/>
      <c r="G57" s="225"/>
      <c r="H57" s="225"/>
      <c r="I57" s="225"/>
      <c r="J57" s="225"/>
      <c r="K57" s="225"/>
      <c r="L57" s="225"/>
      <c r="M57" s="194"/>
      <c r="N57" s="257"/>
      <c r="O57" s="259"/>
      <c r="P57" s="260"/>
      <c r="Q57" s="261"/>
      <c r="R57" s="194"/>
      <c r="S57" s="262"/>
      <c r="T57" s="259"/>
      <c r="U57" s="263"/>
    </row>
    <row r="58" spans="2:21" ht="18" customHeight="1" x14ac:dyDescent="0.3">
      <c r="B58" s="247"/>
      <c r="C58" s="226"/>
      <c r="D58" s="230" t="s">
        <v>170</v>
      </c>
      <c r="E58" s="447" t="s">
        <v>171</v>
      </c>
      <c r="F58" s="146"/>
      <c r="G58" s="146"/>
      <c r="H58" s="146"/>
      <c r="I58" s="146"/>
      <c r="J58" s="146"/>
      <c r="K58" s="146"/>
      <c r="L58" s="146"/>
      <c r="M58" s="214"/>
      <c r="N58" s="242"/>
      <c r="O58" s="193"/>
      <c r="P58" s="198"/>
      <c r="Q58" s="199"/>
      <c r="R58" s="229"/>
      <c r="S58" s="258"/>
      <c r="T58" s="193"/>
      <c r="U58" s="201"/>
    </row>
    <row r="59" spans="2:21" ht="15.15" customHeight="1" x14ac:dyDescent="0.25">
      <c r="B59" s="251"/>
      <c r="C59" s="184"/>
      <c r="D59" s="264"/>
      <c r="E59" s="228" t="s">
        <v>172</v>
      </c>
      <c r="F59" s="252" t="s">
        <v>173</v>
      </c>
      <c r="G59" s="265"/>
      <c r="H59" s="266"/>
      <c r="I59" s="266"/>
      <c r="J59" s="266"/>
      <c r="K59" s="266"/>
      <c r="L59" s="266"/>
      <c r="M59" s="255"/>
      <c r="N59" s="216"/>
      <c r="O59" s="193"/>
      <c r="P59" s="198"/>
      <c r="Q59" s="199"/>
      <c r="R59" s="255"/>
      <c r="S59" s="216"/>
      <c r="T59" s="193"/>
      <c r="U59" s="201"/>
    </row>
    <row r="60" spans="2:21" ht="15.75" customHeight="1" x14ac:dyDescent="0.3">
      <c r="B60" s="251"/>
      <c r="C60" s="184"/>
      <c r="D60" s="264"/>
      <c r="E60" s="228" t="s">
        <v>174</v>
      </c>
      <c r="F60" s="252" t="s">
        <v>175</v>
      </c>
      <c r="G60" s="540" t="s">
        <v>162</v>
      </c>
      <c r="H60" s="540"/>
      <c r="I60" s="540"/>
      <c r="J60" s="540"/>
      <c r="K60" s="540"/>
      <c r="L60" s="154"/>
      <c r="M60" s="267"/>
      <c r="N60" s="242"/>
      <c r="O60" s="193"/>
      <c r="P60" s="198"/>
      <c r="Q60" s="199"/>
      <c r="R60" s="267"/>
      <c r="S60" s="258"/>
      <c r="T60" s="193"/>
      <c r="U60" s="201"/>
    </row>
    <row r="61" spans="2:21" ht="15.75" customHeight="1" x14ac:dyDescent="0.3">
      <c r="B61" s="251"/>
      <c r="C61" s="184"/>
      <c r="D61" s="264"/>
      <c r="E61" s="192"/>
      <c r="F61" s="217" t="s">
        <v>176</v>
      </c>
      <c r="G61" s="541" t="s">
        <v>165</v>
      </c>
      <c r="H61" s="541"/>
      <c r="I61" s="541"/>
      <c r="J61" s="541"/>
      <c r="K61" s="541"/>
      <c r="L61" s="154"/>
      <c r="M61" s="255"/>
      <c r="N61" s="216"/>
      <c r="O61" s="193"/>
      <c r="P61" s="198"/>
      <c r="Q61" s="199"/>
      <c r="R61" s="255"/>
      <c r="S61" s="216"/>
      <c r="T61" s="193"/>
      <c r="U61" s="201"/>
    </row>
    <row r="62" spans="2:21" ht="15.75" customHeight="1" x14ac:dyDescent="0.25">
      <c r="B62" s="251"/>
      <c r="C62" s="184"/>
      <c r="D62" s="264"/>
      <c r="E62" s="192"/>
      <c r="F62" s="217" t="s">
        <v>177</v>
      </c>
      <c r="G62" s="542">
        <f>SUM(O8)</f>
        <v>15</v>
      </c>
      <c r="H62" s="542"/>
      <c r="I62" s="542"/>
      <c r="J62" s="202" t="s">
        <v>103</v>
      </c>
      <c r="K62" s="187"/>
      <c r="L62" s="202"/>
      <c r="M62" s="255"/>
      <c r="N62" s="216"/>
      <c r="O62" s="193"/>
      <c r="P62" s="198"/>
      <c r="Q62" s="199"/>
      <c r="R62" s="255"/>
      <c r="S62" s="216"/>
      <c r="T62" s="193"/>
      <c r="U62" s="201"/>
    </row>
    <row r="63" spans="2:21" ht="15.75" customHeight="1" x14ac:dyDescent="0.25">
      <c r="B63" s="251"/>
      <c r="C63" s="184"/>
      <c r="D63" s="264"/>
      <c r="E63" s="192" t="s">
        <v>178</v>
      </c>
      <c r="F63" s="252" t="s">
        <v>179</v>
      </c>
      <c r="G63" s="568" t="s">
        <v>128</v>
      </c>
      <c r="H63" s="568"/>
      <c r="I63" s="568"/>
      <c r="J63" s="568"/>
      <c r="K63" s="568"/>
      <c r="L63" s="450"/>
      <c r="M63" s="569"/>
      <c r="N63" s="567" t="s">
        <v>117</v>
      </c>
      <c r="O63" s="551">
        <f>M63*O8/100</f>
        <v>0</v>
      </c>
      <c r="P63" s="553" t="s">
        <v>103</v>
      </c>
      <c r="Q63" s="208"/>
      <c r="R63" s="570">
        <f>SUM(M63)</f>
        <v>0</v>
      </c>
      <c r="S63" s="567" t="s">
        <v>117</v>
      </c>
      <c r="T63" s="551">
        <f>SUM(O63)</f>
        <v>0</v>
      </c>
      <c r="U63" s="552" t="s">
        <v>103</v>
      </c>
    </row>
    <row r="64" spans="2:21" ht="15.75" customHeight="1" x14ac:dyDescent="0.25">
      <c r="B64" s="251"/>
      <c r="C64" s="184"/>
      <c r="D64" s="264"/>
      <c r="E64" s="192"/>
      <c r="F64" s="217" t="s">
        <v>180</v>
      </c>
      <c r="G64" s="568"/>
      <c r="H64" s="568"/>
      <c r="I64" s="568"/>
      <c r="J64" s="568"/>
      <c r="K64" s="568"/>
      <c r="L64" s="450"/>
      <c r="M64" s="569"/>
      <c r="N64" s="567"/>
      <c r="O64" s="551"/>
      <c r="P64" s="553"/>
      <c r="Q64" s="268"/>
      <c r="R64" s="570"/>
      <c r="S64" s="567"/>
      <c r="T64" s="551"/>
      <c r="U64" s="552"/>
    </row>
    <row r="65" spans="2:23" ht="15.15" customHeight="1" x14ac:dyDescent="0.25">
      <c r="B65" s="251"/>
      <c r="C65" s="184"/>
      <c r="D65" s="264"/>
      <c r="E65" s="192"/>
      <c r="F65" s="217" t="s">
        <v>181</v>
      </c>
      <c r="G65" s="269"/>
      <c r="H65" s="187"/>
      <c r="I65" s="187"/>
      <c r="J65" s="187"/>
      <c r="K65" s="187"/>
      <c r="L65" s="187"/>
      <c r="M65" s="194"/>
      <c r="N65" s="216"/>
      <c r="O65" s="193"/>
      <c r="P65" s="198"/>
      <c r="Q65" s="199"/>
      <c r="R65" s="194"/>
      <c r="S65" s="216"/>
      <c r="T65" s="193"/>
      <c r="U65" s="201"/>
    </row>
    <row r="66" spans="2:23" ht="15.15" customHeight="1" x14ac:dyDescent="0.25">
      <c r="B66" s="251"/>
      <c r="C66" s="184"/>
      <c r="D66" s="264"/>
      <c r="E66" s="192"/>
      <c r="F66" s="217" t="s">
        <v>182</v>
      </c>
      <c r="G66" s="269"/>
      <c r="H66" s="187"/>
      <c r="I66" s="187"/>
      <c r="J66" s="187"/>
      <c r="K66" s="187"/>
      <c r="L66" s="187"/>
      <c r="M66" s="194"/>
      <c r="N66" s="216"/>
      <c r="O66" s="193"/>
      <c r="P66" s="198"/>
      <c r="Q66" s="199"/>
      <c r="R66" s="194"/>
      <c r="S66" s="216"/>
      <c r="T66" s="193"/>
      <c r="U66" s="201"/>
    </row>
    <row r="67" spans="2:23" ht="15.15" customHeight="1" x14ac:dyDescent="0.25">
      <c r="B67" s="251"/>
      <c r="C67" s="184"/>
      <c r="D67" s="264"/>
      <c r="E67" s="192" t="s">
        <v>183</v>
      </c>
      <c r="F67" s="252" t="s">
        <v>184</v>
      </c>
      <c r="G67" s="269"/>
      <c r="H67" s="187"/>
      <c r="I67" s="187"/>
      <c r="J67" s="187"/>
      <c r="K67" s="187"/>
      <c r="L67" s="187"/>
      <c r="M67" s="194"/>
      <c r="N67" s="257"/>
      <c r="O67" s="259"/>
      <c r="P67" s="260"/>
      <c r="Q67" s="261"/>
      <c r="R67" s="194"/>
      <c r="S67" s="262"/>
      <c r="T67" s="259"/>
      <c r="U67" s="263"/>
      <c r="V67" s="150"/>
      <c r="W67" s="150"/>
    </row>
    <row r="68" spans="2:23" ht="15.15" customHeight="1" x14ac:dyDescent="0.25">
      <c r="B68" s="251"/>
      <c r="C68" s="184"/>
      <c r="D68" s="264"/>
      <c r="E68" s="192" t="s">
        <v>185</v>
      </c>
      <c r="F68" s="252" t="s">
        <v>186</v>
      </c>
      <c r="G68" s="269"/>
      <c r="H68" s="187"/>
      <c r="I68" s="187"/>
      <c r="J68" s="187"/>
      <c r="K68" s="187"/>
      <c r="L68" s="187"/>
      <c r="M68" s="194"/>
      <c r="N68" s="257"/>
      <c r="O68" s="259"/>
      <c r="P68" s="260"/>
      <c r="Q68" s="261"/>
      <c r="R68" s="194"/>
      <c r="S68" s="262"/>
      <c r="T68" s="259"/>
      <c r="U68" s="263"/>
      <c r="V68" s="150"/>
      <c r="W68" s="150"/>
    </row>
    <row r="69" spans="2:23" ht="12.75" customHeight="1" x14ac:dyDescent="0.25">
      <c r="B69" s="251"/>
      <c r="C69" s="225"/>
      <c r="D69" s="225"/>
      <c r="E69" s="225"/>
      <c r="F69" s="225"/>
      <c r="G69" s="225"/>
      <c r="H69" s="225"/>
      <c r="I69" s="225"/>
      <c r="J69" s="225"/>
      <c r="K69" s="225"/>
      <c r="L69" s="225"/>
      <c r="M69" s="194"/>
      <c r="N69" s="257"/>
      <c r="O69" s="193"/>
      <c r="P69" s="198"/>
      <c r="Q69" s="199"/>
      <c r="R69" s="229"/>
      <c r="S69" s="258"/>
      <c r="T69" s="193"/>
      <c r="U69" s="201"/>
      <c r="V69" s="150"/>
    </row>
    <row r="70" spans="2:23" ht="13.65" customHeight="1" x14ac:dyDescent="0.3">
      <c r="B70" s="251"/>
      <c r="C70" s="225"/>
      <c r="D70" s="225"/>
      <c r="E70" s="225"/>
      <c r="F70" s="225"/>
      <c r="G70" s="540" t="s">
        <v>162</v>
      </c>
      <c r="H70" s="540"/>
      <c r="I70" s="540"/>
      <c r="J70" s="540"/>
      <c r="K70" s="540"/>
      <c r="L70" s="225"/>
      <c r="M70" s="194"/>
      <c r="N70" s="257"/>
      <c r="O70" s="259"/>
      <c r="P70" s="260"/>
      <c r="Q70" s="261"/>
      <c r="R70" s="194"/>
      <c r="S70" s="262"/>
      <c r="T70" s="259"/>
      <c r="U70" s="263"/>
      <c r="V70" s="150"/>
    </row>
    <row r="71" spans="2:23" ht="14.25" customHeight="1" x14ac:dyDescent="0.25">
      <c r="B71" s="573"/>
      <c r="C71" s="186"/>
      <c r="D71" s="574" t="s">
        <v>187</v>
      </c>
      <c r="E71" s="539" t="s">
        <v>188</v>
      </c>
      <c r="F71" s="539"/>
      <c r="G71" s="541" t="s">
        <v>165</v>
      </c>
      <c r="H71" s="541"/>
      <c r="I71" s="541"/>
      <c r="J71" s="541"/>
      <c r="K71" s="541"/>
      <c r="L71" s="270"/>
      <c r="M71" s="569"/>
      <c r="N71" s="571" t="s">
        <v>117</v>
      </c>
      <c r="O71" s="572">
        <f>M71*O8/100</f>
        <v>0</v>
      </c>
      <c r="P71" s="553" t="s">
        <v>103</v>
      </c>
      <c r="Q71" s="248"/>
      <c r="R71" s="570">
        <f>SUM(M71)</f>
        <v>0</v>
      </c>
      <c r="S71" s="567" t="s">
        <v>117</v>
      </c>
      <c r="T71" s="572">
        <f>SUM(O71)</f>
        <v>0</v>
      </c>
      <c r="U71" s="552" t="s">
        <v>103</v>
      </c>
      <c r="V71" s="150"/>
    </row>
    <row r="72" spans="2:23" ht="14.25" customHeight="1" x14ac:dyDescent="0.25">
      <c r="B72" s="573"/>
      <c r="C72" s="225"/>
      <c r="D72" s="574"/>
      <c r="E72" s="539"/>
      <c r="F72" s="539"/>
      <c r="G72" s="542">
        <f>SUM(O8)</f>
        <v>15</v>
      </c>
      <c r="H72" s="542"/>
      <c r="I72" s="542"/>
      <c r="J72" s="202" t="s">
        <v>103</v>
      </c>
      <c r="K72" s="187"/>
      <c r="L72" s="270"/>
      <c r="M72" s="569"/>
      <c r="N72" s="571"/>
      <c r="O72" s="572"/>
      <c r="P72" s="553"/>
      <c r="Q72" s="256"/>
      <c r="R72" s="570"/>
      <c r="S72" s="567"/>
      <c r="T72" s="572"/>
      <c r="U72" s="552"/>
      <c r="V72" s="150"/>
    </row>
    <row r="73" spans="2:23" ht="14.25" customHeight="1" x14ac:dyDescent="0.25">
      <c r="B73" s="458"/>
      <c r="C73" s="225"/>
      <c r="D73" s="441"/>
      <c r="E73" s="438"/>
      <c r="F73" s="438"/>
      <c r="G73" s="270"/>
      <c r="H73" s="270"/>
      <c r="I73" s="270"/>
      <c r="J73" s="270"/>
      <c r="K73" s="270"/>
      <c r="L73" s="270"/>
      <c r="M73" s="443"/>
      <c r="N73" s="271"/>
      <c r="O73" s="272"/>
      <c r="P73" s="271"/>
      <c r="Q73" s="256"/>
      <c r="R73" s="457"/>
      <c r="S73" s="271"/>
      <c r="T73" s="272"/>
      <c r="U73" s="273"/>
      <c r="V73" s="150"/>
    </row>
    <row r="74" spans="2:23" s="157" customFormat="1" ht="25.5" customHeight="1" x14ac:dyDescent="0.25">
      <c r="B74" s="458"/>
      <c r="C74" s="225"/>
      <c r="D74" s="564" t="s">
        <v>189</v>
      </c>
      <c r="E74" s="564"/>
      <c r="F74" s="564"/>
      <c r="G74" s="564"/>
      <c r="H74" s="564"/>
      <c r="I74" s="564"/>
      <c r="J74" s="564"/>
      <c r="K74" s="564"/>
      <c r="L74" s="210"/>
      <c r="M74" s="581">
        <f>SUM(M54,M63:M72)</f>
        <v>0</v>
      </c>
      <c r="N74" s="561" t="s">
        <v>117</v>
      </c>
      <c r="O74" s="566">
        <f>SUM(O54:O72)</f>
        <v>0</v>
      </c>
      <c r="P74" s="553" t="s">
        <v>103</v>
      </c>
      <c r="Q74" s="274"/>
      <c r="R74" s="581">
        <f>SUM(R71,R63,R54)</f>
        <v>0</v>
      </c>
      <c r="S74" s="561" t="s">
        <v>117</v>
      </c>
      <c r="T74" s="566">
        <f>SUM(O74)</f>
        <v>0</v>
      </c>
      <c r="U74" s="552" t="s">
        <v>103</v>
      </c>
      <c r="V74" s="156"/>
    </row>
    <row r="75" spans="2:23" s="157" customFormat="1" ht="14.25" customHeight="1" x14ac:dyDescent="0.25">
      <c r="B75" s="458"/>
      <c r="C75" s="225"/>
      <c r="D75" s="564"/>
      <c r="E75" s="564"/>
      <c r="F75" s="564"/>
      <c r="G75" s="564"/>
      <c r="H75" s="564"/>
      <c r="I75" s="564"/>
      <c r="J75" s="564"/>
      <c r="K75" s="564"/>
      <c r="L75" s="275"/>
      <c r="M75" s="581"/>
      <c r="N75" s="561"/>
      <c r="O75" s="566"/>
      <c r="P75" s="553"/>
      <c r="Q75" s="276"/>
      <c r="R75" s="581"/>
      <c r="S75" s="561"/>
      <c r="T75" s="566"/>
      <c r="U75" s="552"/>
      <c r="V75" s="271"/>
    </row>
    <row r="76" spans="2:23" s="157" customFormat="1" ht="14.25" customHeight="1" x14ac:dyDescent="0.25">
      <c r="B76" s="277"/>
      <c r="C76" s="278"/>
      <c r="D76" s="451"/>
      <c r="E76" s="451"/>
      <c r="F76" s="451"/>
      <c r="G76" s="451"/>
      <c r="H76" s="451"/>
      <c r="I76" s="451"/>
      <c r="J76" s="451"/>
      <c r="K76" s="451"/>
      <c r="L76" s="451"/>
      <c r="M76" s="279"/>
      <c r="N76" s="280"/>
      <c r="O76" s="235"/>
      <c r="P76" s="235"/>
      <c r="Q76" s="281"/>
      <c r="R76" s="279"/>
      <c r="S76" s="280"/>
      <c r="T76" s="235"/>
      <c r="U76" s="282"/>
      <c r="V76" s="271"/>
    </row>
    <row r="77" spans="2:23" s="157" customFormat="1" ht="12.75" customHeight="1" x14ac:dyDescent="0.25">
      <c r="B77" s="283"/>
      <c r="C77" s="149"/>
      <c r="D77" s="149"/>
      <c r="E77" s="149"/>
      <c r="F77" s="149"/>
      <c r="G77" s="149"/>
      <c r="H77" s="149"/>
      <c r="I77" s="149"/>
      <c r="J77" s="284"/>
      <c r="K77" s="149"/>
      <c r="L77" s="285"/>
      <c r="M77" s="285"/>
      <c r="N77" s="286"/>
      <c r="O77" s="285"/>
      <c r="P77" s="287"/>
      <c r="Q77" s="288"/>
      <c r="R77" s="285"/>
      <c r="S77" s="286"/>
      <c r="T77" s="285"/>
      <c r="U77" s="289"/>
      <c r="V77" s="271"/>
    </row>
    <row r="78" spans="2:23" s="157" customFormat="1" ht="27" customHeight="1" x14ac:dyDescent="0.25">
      <c r="B78" s="434" t="s">
        <v>190</v>
      </c>
      <c r="C78" s="290"/>
      <c r="D78" s="290"/>
      <c r="E78" s="291"/>
      <c r="F78" s="156"/>
      <c r="G78" s="291"/>
      <c r="H78" s="291"/>
      <c r="I78" s="291"/>
      <c r="J78" s="290" t="s">
        <v>191</v>
      </c>
      <c r="K78" s="290"/>
      <c r="L78" s="290"/>
      <c r="N78" s="292"/>
      <c r="O78" s="454">
        <f>SUM(O74:O77,O45,O12)</f>
        <v>24.25</v>
      </c>
      <c r="P78" s="293" t="s">
        <v>103</v>
      </c>
      <c r="Q78" s="294"/>
      <c r="S78" s="295"/>
      <c r="T78" s="454">
        <f>SUM(T74,T45,T12)</f>
        <v>25.5</v>
      </c>
      <c r="U78" s="446" t="s">
        <v>103</v>
      </c>
      <c r="V78" s="156"/>
    </row>
    <row r="79" spans="2:23" s="157" customFormat="1" ht="14.25" customHeight="1" x14ac:dyDescent="0.25">
      <c r="B79" s="158"/>
      <c r="C79" s="290"/>
      <c r="D79" s="290"/>
      <c r="E79" s="291"/>
      <c r="F79" s="156"/>
      <c r="G79" s="291"/>
      <c r="H79" s="291"/>
      <c r="I79" s="291"/>
      <c r="J79" s="290"/>
      <c r="K79" s="290"/>
      <c r="L79" s="290"/>
      <c r="M79" s="296" t="s">
        <v>192</v>
      </c>
      <c r="N79" s="292"/>
      <c r="O79" s="454"/>
      <c r="P79" s="293"/>
      <c r="Q79" s="294"/>
      <c r="R79" s="297" t="s">
        <v>106</v>
      </c>
      <c r="S79" s="295"/>
      <c r="T79" s="454"/>
      <c r="U79" s="446"/>
      <c r="V79" s="156"/>
    </row>
    <row r="80" spans="2:23" s="157" customFormat="1" ht="13.65" customHeight="1" x14ac:dyDescent="0.25">
      <c r="B80" s="158"/>
      <c r="C80" s="290"/>
      <c r="D80" s="290"/>
      <c r="E80" s="291"/>
      <c r="F80" s="156"/>
      <c r="G80" s="291"/>
      <c r="H80" s="291"/>
      <c r="I80" s="291"/>
      <c r="J80" s="290"/>
      <c r="K80" s="290"/>
      <c r="L80" s="290"/>
      <c r="M80" s="296" t="s">
        <v>193</v>
      </c>
      <c r="N80" s="292"/>
      <c r="O80" s="454"/>
      <c r="P80" s="293"/>
      <c r="Q80" s="294"/>
      <c r="R80" s="297" t="s">
        <v>109</v>
      </c>
      <c r="S80" s="295"/>
      <c r="T80" s="454"/>
      <c r="U80" s="446"/>
      <c r="V80" s="156"/>
    </row>
    <row r="81" spans="2:22" ht="23.25" customHeight="1" x14ac:dyDescent="0.25">
      <c r="B81" s="577" t="s">
        <v>194</v>
      </c>
      <c r="C81" s="577"/>
      <c r="D81" s="577"/>
      <c r="E81" s="577"/>
      <c r="F81" s="577"/>
      <c r="G81" s="577"/>
      <c r="H81" s="577"/>
      <c r="I81" s="577"/>
      <c r="J81" s="577"/>
      <c r="K81" s="298"/>
      <c r="L81" s="298"/>
      <c r="M81" s="299" t="s">
        <v>195</v>
      </c>
      <c r="N81" s="300" t="s">
        <v>117</v>
      </c>
      <c r="O81" s="301">
        <f>SUM(O78/100*M81)</f>
        <v>19.399999999999999</v>
      </c>
      <c r="P81" s="293" t="s">
        <v>103</v>
      </c>
      <c r="Q81" s="302"/>
      <c r="R81" s="299" t="s">
        <v>196</v>
      </c>
      <c r="S81" s="303" t="s">
        <v>117</v>
      </c>
      <c r="T81" s="301">
        <f>SUM(T78/100*R81)</f>
        <v>5.0999999999999996</v>
      </c>
      <c r="U81" s="446" t="s">
        <v>103</v>
      </c>
      <c r="V81" s="150"/>
    </row>
    <row r="82" spans="2:22" ht="7.5" customHeight="1" x14ac:dyDescent="0.25">
      <c r="B82" s="304"/>
      <c r="C82" s="305"/>
      <c r="D82" s="305"/>
      <c r="E82" s="305"/>
      <c r="F82" s="305"/>
      <c r="G82" s="305"/>
      <c r="H82" s="305"/>
      <c r="I82" s="305"/>
      <c r="J82" s="305"/>
      <c r="K82" s="237"/>
      <c r="L82" s="237"/>
      <c r="M82" s="306"/>
      <c r="N82" s="307"/>
      <c r="O82" s="308"/>
      <c r="P82" s="309"/>
      <c r="Q82" s="281"/>
      <c r="R82" s="306"/>
      <c r="S82" s="310"/>
      <c r="T82" s="308"/>
      <c r="U82" s="311"/>
      <c r="V82" s="150"/>
    </row>
    <row r="83" spans="2:22" ht="11.85" customHeight="1" x14ac:dyDescent="0.25">
      <c r="B83" s="312"/>
      <c r="C83" s="313"/>
      <c r="D83" s="313"/>
      <c r="E83" s="313"/>
      <c r="F83" s="313"/>
      <c r="G83" s="313"/>
      <c r="H83" s="313"/>
      <c r="I83" s="313"/>
      <c r="J83" s="313"/>
      <c r="K83" s="298"/>
      <c r="L83" s="298"/>
      <c r="M83" s="314"/>
      <c r="N83" s="300"/>
      <c r="O83" s="301"/>
      <c r="P83" s="293"/>
      <c r="Q83" s="315"/>
      <c r="R83" s="314"/>
      <c r="S83" s="303"/>
      <c r="T83" s="301"/>
      <c r="U83" s="446"/>
      <c r="V83" s="150"/>
    </row>
    <row r="84" spans="2:22" ht="8.1" customHeight="1" x14ac:dyDescent="0.25">
      <c r="B84" s="525" t="s">
        <v>197</v>
      </c>
      <c r="C84" s="578" t="s">
        <v>198</v>
      </c>
      <c r="D84" s="578"/>
      <c r="E84" s="578"/>
      <c r="F84" s="578"/>
      <c r="G84" s="578"/>
      <c r="H84" s="578"/>
      <c r="I84" s="578"/>
      <c r="J84" s="578"/>
      <c r="K84" s="578"/>
      <c r="L84" s="578"/>
      <c r="M84" s="578"/>
      <c r="N84" s="578"/>
      <c r="O84" s="316"/>
      <c r="P84" s="293"/>
      <c r="Q84" s="315"/>
      <c r="R84" s="314"/>
      <c r="S84" s="303"/>
      <c r="T84" s="301"/>
      <c r="U84" s="446"/>
      <c r="V84" s="150"/>
    </row>
    <row r="85" spans="2:22" ht="21.75" customHeight="1" x14ac:dyDescent="0.25">
      <c r="B85" s="525"/>
      <c r="C85" s="578"/>
      <c r="D85" s="578"/>
      <c r="E85" s="578"/>
      <c r="F85" s="578"/>
      <c r="G85" s="578"/>
      <c r="H85" s="578"/>
      <c r="I85" s="578"/>
      <c r="J85" s="578"/>
      <c r="K85" s="578"/>
      <c r="L85" s="578"/>
      <c r="M85" s="578"/>
      <c r="N85" s="578"/>
      <c r="O85" s="366">
        <f>SUM(Q86-O12)*100/O12</f>
        <v>63.33</v>
      </c>
      <c r="P85" s="367" t="s">
        <v>117</v>
      </c>
      <c r="U85" s="446"/>
      <c r="V85" s="150"/>
    </row>
    <row r="86" spans="2:22" s="157" customFormat="1" ht="21.75" customHeight="1" x14ac:dyDescent="0.4">
      <c r="B86" s="320"/>
      <c r="C86" s="321"/>
      <c r="D86" s="321"/>
      <c r="E86" s="321"/>
      <c r="F86" s="321"/>
      <c r="G86" s="321"/>
      <c r="H86" s="321"/>
      <c r="I86" s="321"/>
      <c r="J86" s="321"/>
      <c r="K86" s="322"/>
      <c r="L86" s="322"/>
      <c r="M86" s="323"/>
      <c r="N86" s="321" t="s">
        <v>199</v>
      </c>
      <c r="O86" s="324"/>
      <c r="Q86" s="579">
        <f>SUM(O81+T81)</f>
        <v>24.5</v>
      </c>
      <c r="R86" s="579"/>
      <c r="S86" s="303"/>
      <c r="T86" s="325" t="s">
        <v>200</v>
      </c>
      <c r="U86" s="201"/>
      <c r="V86" s="156"/>
    </row>
    <row r="87" spans="2:22" ht="17.100000000000001" customHeight="1" x14ac:dyDescent="0.3">
      <c r="B87" s="326"/>
      <c r="C87" s="237"/>
      <c r="D87" s="237"/>
      <c r="E87" s="237"/>
      <c r="F87" s="237"/>
      <c r="G87" s="237"/>
      <c r="H87" s="237"/>
      <c r="I87" s="237"/>
      <c r="J87" s="327"/>
      <c r="K87" s="237"/>
      <c r="L87" s="328" t="s">
        <v>201</v>
      </c>
      <c r="M87" s="580">
        <v>0.19</v>
      </c>
      <c r="N87" s="580"/>
      <c r="O87" s="329"/>
      <c r="P87" s="329"/>
      <c r="Q87" s="329"/>
      <c r="R87" s="330">
        <f>SUM(Q86+(M87*Q86))</f>
        <v>29.16</v>
      </c>
      <c r="S87" s="331"/>
      <c r="T87" s="332"/>
      <c r="U87" s="333"/>
      <c r="V87" s="150"/>
    </row>
    <row r="88" spans="2:22" ht="12.45" customHeight="1" x14ac:dyDescent="0.25"/>
    <row r="89" spans="2:22" ht="31.5" customHeight="1" x14ac:dyDescent="0.3">
      <c r="B89" s="339"/>
      <c r="C89" s="339"/>
      <c r="D89" s="339"/>
      <c r="E89" s="339"/>
      <c r="F89" s="339"/>
      <c r="G89" s="339"/>
      <c r="H89" s="339"/>
      <c r="I89" s="339"/>
      <c r="J89" s="339"/>
      <c r="K89" s="339"/>
      <c r="L89" s="339"/>
      <c r="M89" s="340"/>
      <c r="N89" s="341"/>
      <c r="O89" s="342"/>
      <c r="P89" s="243"/>
      <c r="Q89" s="243"/>
      <c r="R89" s="340"/>
      <c r="S89" s="341"/>
      <c r="T89" s="342"/>
      <c r="U89" s="243"/>
      <c r="V89" s="150"/>
    </row>
    <row r="90" spans="2:22" ht="13.65" customHeight="1" x14ac:dyDescent="0.3">
      <c r="B90" s="575"/>
      <c r="C90" s="575"/>
      <c r="D90" s="575"/>
      <c r="E90" s="575"/>
      <c r="F90" s="575"/>
      <c r="G90" s="575"/>
      <c r="H90" s="575"/>
      <c r="I90" s="575"/>
      <c r="J90" s="575"/>
      <c r="K90" s="575"/>
      <c r="L90" s="343"/>
      <c r="M90" s="340"/>
      <c r="N90" s="344"/>
      <c r="O90" s="342"/>
      <c r="P90" s="342"/>
      <c r="Q90" s="342"/>
      <c r="R90" s="340"/>
      <c r="S90" s="344"/>
      <c r="T90" s="342"/>
      <c r="U90" s="342"/>
      <c r="V90" s="150"/>
    </row>
    <row r="91" spans="2:22" ht="14.85" customHeight="1" x14ac:dyDescent="0.25">
      <c r="L91" s="187"/>
      <c r="M91" s="576"/>
      <c r="N91" s="576"/>
      <c r="O91" s="576"/>
      <c r="P91" s="576"/>
      <c r="Q91" s="576"/>
      <c r="R91" s="576"/>
      <c r="S91" s="576"/>
      <c r="T91" s="576"/>
      <c r="U91" s="576"/>
    </row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  <row r="65537" ht="12.75" customHeight="1" x14ac:dyDescent="0.25"/>
  </sheetData>
  <sheetProtection algorithmName="SHA-512" hashValue="UgB5KtD3gqz7C1dovIWCRFnBAW1D+WFSp/gtUZYKoThHpC+/S0r68x6jTac3rub+fL6bZN6iM9VdjPtmLmgXQQ==" saltValue="Vni57UUYgJUBr5o/ZHJoDA==" spinCount="100000" sheet="1" objects="1" scenarios="1"/>
  <mergeCells count="151">
    <mergeCell ref="B71:B72"/>
    <mergeCell ref="D71:D72"/>
    <mergeCell ref="E71:F72"/>
    <mergeCell ref="G71:K71"/>
    <mergeCell ref="M71:M72"/>
    <mergeCell ref="B90:K90"/>
    <mergeCell ref="M91:U91"/>
    <mergeCell ref="U74:U75"/>
    <mergeCell ref="B81:J81"/>
    <mergeCell ref="B84:B85"/>
    <mergeCell ref="C84:N85"/>
    <mergeCell ref="Q86:R86"/>
    <mergeCell ref="M87:N87"/>
    <mergeCell ref="U71:U72"/>
    <mergeCell ref="G72:I72"/>
    <mergeCell ref="D74:K75"/>
    <mergeCell ref="M74:M75"/>
    <mergeCell ref="N74:N75"/>
    <mergeCell ref="O74:O75"/>
    <mergeCell ref="P74:P75"/>
    <mergeCell ref="R74:R75"/>
    <mergeCell ref="S74:S75"/>
    <mergeCell ref="T74:T75"/>
    <mergeCell ref="S71:S72"/>
    <mergeCell ref="T71:T72"/>
    <mergeCell ref="G62:I62"/>
    <mergeCell ref="G63:K64"/>
    <mergeCell ref="M63:M64"/>
    <mergeCell ref="N63:N64"/>
    <mergeCell ref="O63:O64"/>
    <mergeCell ref="P63:P64"/>
    <mergeCell ref="R63:R64"/>
    <mergeCell ref="S63:S64"/>
    <mergeCell ref="T63:T64"/>
    <mergeCell ref="G70:K70"/>
    <mergeCell ref="G60:K60"/>
    <mergeCell ref="G61:K61"/>
    <mergeCell ref="G54:I54"/>
    <mergeCell ref="M54:M55"/>
    <mergeCell ref="N54:N55"/>
    <mergeCell ref="O54:O55"/>
    <mergeCell ref="P54:P55"/>
    <mergeCell ref="R54:R55"/>
    <mergeCell ref="N71:N72"/>
    <mergeCell ref="O71:O72"/>
    <mergeCell ref="P71:P72"/>
    <mergeCell ref="R71:R72"/>
    <mergeCell ref="U63:U64"/>
    <mergeCell ref="D47:K47"/>
    <mergeCell ref="B49:B50"/>
    <mergeCell ref="D49:K50"/>
    <mergeCell ref="D51:D52"/>
    <mergeCell ref="G52:K52"/>
    <mergeCell ref="G53:K53"/>
    <mergeCell ref="T42:T43"/>
    <mergeCell ref="U42:U43"/>
    <mergeCell ref="E45:K46"/>
    <mergeCell ref="O45:O46"/>
    <mergeCell ref="P45:P46"/>
    <mergeCell ref="T45:T46"/>
    <mergeCell ref="U45:U46"/>
    <mergeCell ref="M42:M43"/>
    <mergeCell ref="N42:N43"/>
    <mergeCell ref="O42:O43"/>
    <mergeCell ref="P42:P43"/>
    <mergeCell ref="R42:R43"/>
    <mergeCell ref="S42:S43"/>
    <mergeCell ref="S54:S55"/>
    <mergeCell ref="T54:T55"/>
    <mergeCell ref="U54:U55"/>
    <mergeCell ref="G55:K55"/>
    <mergeCell ref="G39:K39"/>
    <mergeCell ref="G40:K40"/>
    <mergeCell ref="G41:I41"/>
    <mergeCell ref="D42:D43"/>
    <mergeCell ref="F42:F43"/>
    <mergeCell ref="G42:K43"/>
    <mergeCell ref="R35:R36"/>
    <mergeCell ref="S35:S36"/>
    <mergeCell ref="T35:T36"/>
    <mergeCell ref="U35:U36"/>
    <mergeCell ref="F36:K36"/>
    <mergeCell ref="E38:K38"/>
    <mergeCell ref="P33:P34"/>
    <mergeCell ref="D35:D36"/>
    <mergeCell ref="E35:E36"/>
    <mergeCell ref="F35:K35"/>
    <mergeCell ref="M35:M36"/>
    <mergeCell ref="N35:N36"/>
    <mergeCell ref="O35:O36"/>
    <mergeCell ref="G31:K31"/>
    <mergeCell ref="F33:F34"/>
    <mergeCell ref="G33:K34"/>
    <mergeCell ref="M33:M34"/>
    <mergeCell ref="N33:N34"/>
    <mergeCell ref="O33:O34"/>
    <mergeCell ref="T23:T24"/>
    <mergeCell ref="U23:U24"/>
    <mergeCell ref="G27:K27"/>
    <mergeCell ref="G28:K28"/>
    <mergeCell ref="G29:K29"/>
    <mergeCell ref="G30:I30"/>
    <mergeCell ref="M23:M24"/>
    <mergeCell ref="N23:N24"/>
    <mergeCell ref="O23:O24"/>
    <mergeCell ref="P23:P24"/>
    <mergeCell ref="R23:R24"/>
    <mergeCell ref="S23:S24"/>
    <mergeCell ref="G32:K32"/>
    <mergeCell ref="E17:F17"/>
    <mergeCell ref="G19:K19"/>
    <mergeCell ref="G20:K20"/>
    <mergeCell ref="G21:I21"/>
    <mergeCell ref="D23:D24"/>
    <mergeCell ref="G23:K24"/>
    <mergeCell ref="P12:P13"/>
    <mergeCell ref="R12:R13"/>
    <mergeCell ref="S12:S13"/>
    <mergeCell ref="U12:U13"/>
    <mergeCell ref="B13:D13"/>
    <mergeCell ref="B15:B16"/>
    <mergeCell ref="D15:K16"/>
    <mergeCell ref="M8:N8"/>
    <mergeCell ref="I9:K9"/>
    <mergeCell ref="D10:H10"/>
    <mergeCell ref="I10:K10"/>
    <mergeCell ref="M10:N10"/>
    <mergeCell ref="B12:D12"/>
    <mergeCell ref="F12:N12"/>
    <mergeCell ref="E5:K5"/>
    <mergeCell ref="L5:U5"/>
    <mergeCell ref="H6:K6"/>
    <mergeCell ref="L6:P6"/>
    <mergeCell ref="Q6:U6"/>
    <mergeCell ref="B7:B8"/>
    <mergeCell ref="D7:F7"/>
    <mergeCell ref="I7:K7"/>
    <mergeCell ref="L7:P7"/>
    <mergeCell ref="Q7:U7"/>
    <mergeCell ref="B3:D3"/>
    <mergeCell ref="E3:K3"/>
    <mergeCell ref="L3:U3"/>
    <mergeCell ref="B4:D4"/>
    <mergeCell ref="E4:K4"/>
    <mergeCell ref="L4:U4"/>
    <mergeCell ref="B1:N1"/>
    <mergeCell ref="P1:R1"/>
    <mergeCell ref="S1:U1"/>
    <mergeCell ref="B2:D2"/>
    <mergeCell ref="E2:K2"/>
    <mergeCell ref="L2:U2"/>
  </mergeCells>
  <printOptions horizontalCentered="1" verticalCentered="1"/>
  <pageMargins left="0.39374999999999999" right="0" top="0.39374999999999999" bottom="0" header="0.51180555555555496" footer="0.51180555555555496"/>
  <pageSetup paperSize="9" scale="54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5541"/>
  <sheetViews>
    <sheetView showZeros="0" zoomScale="110" zoomScaleNormal="110" workbookViewId="0">
      <selection activeCell="P90" sqref="P90"/>
    </sheetView>
  </sheetViews>
  <sheetFormatPr baseColWidth="10" defaultColWidth="9.69921875" defaultRowHeight="13.8" x14ac:dyDescent="0.25"/>
  <cols>
    <col min="1" max="1" width="4.3984375" style="1" customWidth="1"/>
    <col min="2" max="2" width="8" style="1" customWidth="1"/>
    <col min="3" max="3" width="2.09765625" style="1" customWidth="1"/>
    <col min="4" max="4" width="35.5" style="1" customWidth="1"/>
    <col min="5" max="5" width="8.59765625" style="1" customWidth="1"/>
    <col min="6" max="6" width="2.5" style="1" customWidth="1"/>
    <col min="7" max="7" width="12.5" style="1" customWidth="1"/>
    <col min="8" max="8" width="4.09765625" style="1" customWidth="1"/>
    <col min="9" max="9" width="6" style="1" customWidth="1"/>
    <col min="10" max="10" width="2.59765625" style="1" customWidth="1"/>
    <col min="11" max="11" width="6.3984375" style="1" customWidth="1"/>
    <col min="12" max="12" width="3" style="1" customWidth="1"/>
    <col min="13" max="13" width="11.5" style="1" customWidth="1"/>
    <col min="14" max="14" width="7.8984375" style="1" customWidth="1"/>
    <col min="15" max="15" width="8.09765625" style="1" customWidth="1"/>
    <col min="16" max="16" width="11.3984375" style="1" customWidth="1"/>
    <col min="17" max="17" width="3" style="1" customWidth="1"/>
    <col min="18" max="18" width="13.19921875" style="1" customWidth="1"/>
    <col min="19" max="19" width="3.5" style="1" customWidth="1"/>
    <col min="20" max="20" width="15.59765625" style="1" customWidth="1"/>
    <col min="21" max="21" width="9.765625E-2" style="1" customWidth="1"/>
    <col min="22" max="1024" width="10.3984375" style="1" customWidth="1"/>
    <col min="1025" max="16384" width="9.69921875" style="1"/>
  </cols>
  <sheetData>
    <row r="1" spans="1:21" ht="10.199999999999999" customHeight="1" x14ac:dyDescent="0.25">
      <c r="A1" s="585"/>
      <c r="B1" s="585"/>
      <c r="C1" s="585"/>
      <c r="F1" s="2"/>
      <c r="G1" s="2"/>
      <c r="R1" s="586"/>
      <c r="S1" s="586"/>
      <c r="T1" s="586"/>
      <c r="U1" s="586"/>
    </row>
    <row r="2" spans="1:21" s="4" customFormat="1" ht="12.75" customHeight="1" x14ac:dyDescent="0.25">
      <c r="A2" s="587" t="s">
        <v>0</v>
      </c>
      <c r="B2" s="587"/>
      <c r="C2" s="587"/>
      <c r="D2" s="587"/>
      <c r="E2" s="588" t="s">
        <v>1</v>
      </c>
      <c r="F2" s="588"/>
      <c r="G2" s="588"/>
      <c r="H2" s="589" t="s">
        <v>2</v>
      </c>
      <c r="I2" s="589"/>
      <c r="J2" s="589"/>
      <c r="K2" s="589"/>
      <c r="L2" s="589"/>
      <c r="M2" s="589"/>
      <c r="N2" s="589"/>
      <c r="O2" s="3"/>
      <c r="P2" s="590" t="s">
        <v>3</v>
      </c>
      <c r="Q2" s="590"/>
      <c r="R2" s="590"/>
      <c r="S2" s="590"/>
      <c r="T2" s="590"/>
      <c r="U2" s="590"/>
    </row>
    <row r="3" spans="1:21" ht="13.65" customHeight="1" x14ac:dyDescent="0.25">
      <c r="A3" s="587"/>
      <c r="B3" s="587"/>
      <c r="C3" s="587"/>
      <c r="D3" s="587"/>
      <c r="E3" s="588"/>
      <c r="F3" s="588"/>
      <c r="G3" s="588"/>
      <c r="H3" s="589"/>
      <c r="I3" s="589"/>
      <c r="J3" s="589"/>
      <c r="K3" s="589"/>
      <c r="L3" s="589"/>
      <c r="M3" s="589"/>
      <c r="N3" s="589"/>
      <c r="O3" s="5"/>
      <c r="P3" s="590"/>
      <c r="Q3" s="590"/>
      <c r="R3" s="590"/>
      <c r="S3" s="590"/>
      <c r="T3" s="590"/>
      <c r="U3" s="590"/>
    </row>
    <row r="4" spans="1:21" ht="13.65" customHeight="1" x14ac:dyDescent="0.25">
      <c r="A4" s="587"/>
      <c r="B4" s="587"/>
      <c r="C4" s="587"/>
      <c r="D4" s="587"/>
      <c r="E4" s="591" t="s">
        <v>4</v>
      </c>
      <c r="F4" s="591"/>
      <c r="G4" s="591"/>
      <c r="H4" s="592" t="s">
        <v>265</v>
      </c>
      <c r="I4" s="592"/>
      <c r="J4" s="592"/>
      <c r="K4" s="592"/>
      <c r="L4" s="592"/>
      <c r="M4" s="592"/>
      <c r="N4" s="592"/>
      <c r="O4" s="592"/>
      <c r="P4" s="593" t="s">
        <v>266</v>
      </c>
      <c r="Q4" s="593"/>
      <c r="R4" s="593" t="s">
        <v>267</v>
      </c>
      <c r="S4" s="593"/>
      <c r="T4" s="594">
        <v>10</v>
      </c>
      <c r="U4" s="594"/>
    </row>
    <row r="5" spans="1:21" ht="36.6" customHeight="1" x14ac:dyDescent="0.25">
      <c r="A5" s="587"/>
      <c r="B5" s="587"/>
      <c r="C5" s="587"/>
      <c r="D5" s="587"/>
      <c r="E5" s="591"/>
      <c r="F5" s="591"/>
      <c r="G5" s="591"/>
      <c r="H5" s="592"/>
      <c r="I5" s="592"/>
      <c r="J5" s="592"/>
      <c r="K5" s="592"/>
      <c r="L5" s="592"/>
      <c r="M5" s="592"/>
      <c r="N5" s="592"/>
      <c r="O5" s="592"/>
      <c r="P5" s="593"/>
      <c r="Q5" s="593"/>
      <c r="R5" s="593"/>
      <c r="S5" s="593"/>
      <c r="T5" s="594"/>
      <c r="U5" s="594"/>
    </row>
    <row r="6" spans="1:21" ht="14.25" customHeight="1" x14ac:dyDescent="0.25">
      <c r="A6" s="595" t="s">
        <v>5</v>
      </c>
      <c r="B6" s="595"/>
      <c r="C6" s="595"/>
      <c r="D6" s="596" t="s">
        <v>6</v>
      </c>
      <c r="E6" s="597" t="s">
        <v>7</v>
      </c>
      <c r="F6" s="597"/>
      <c r="G6" s="597"/>
      <c r="H6" s="597"/>
      <c r="I6" s="598" t="s">
        <v>8</v>
      </c>
      <c r="J6" s="598"/>
      <c r="K6" s="598"/>
      <c r="L6" s="598" t="s">
        <v>9</v>
      </c>
      <c r="M6" s="598"/>
      <c r="N6" s="598" t="s">
        <v>10</v>
      </c>
      <c r="O6" s="598"/>
      <c r="P6" s="598" t="s">
        <v>11</v>
      </c>
      <c r="Q6" s="598"/>
      <c r="R6" s="599"/>
      <c r="S6" s="599"/>
      <c r="T6" s="599"/>
      <c r="U6" s="599"/>
    </row>
    <row r="7" spans="1:21" ht="12.75" customHeight="1" x14ac:dyDescent="0.25">
      <c r="A7" s="595"/>
      <c r="B7" s="595"/>
      <c r="C7" s="595"/>
      <c r="D7" s="596"/>
      <c r="E7" s="597"/>
      <c r="F7" s="597"/>
      <c r="G7" s="597"/>
      <c r="H7" s="597"/>
      <c r="I7" s="6" t="s">
        <v>12</v>
      </c>
      <c r="J7" s="583" t="s">
        <v>13</v>
      </c>
      <c r="K7" s="583"/>
      <c r="L7" s="584" t="s">
        <v>14</v>
      </c>
      <c r="M7" s="584"/>
      <c r="N7" s="584" t="s">
        <v>15</v>
      </c>
      <c r="O7" s="584"/>
      <c r="P7" s="584" t="s">
        <v>16</v>
      </c>
      <c r="Q7" s="584"/>
      <c r="R7" s="627"/>
      <c r="S7" s="627"/>
      <c r="T7" s="7"/>
      <c r="U7" s="8"/>
    </row>
    <row r="8" spans="1:21" ht="12.75" customHeight="1" x14ac:dyDescent="0.25">
      <c r="A8" s="629">
        <f ca="1">TODAY()</f>
        <v>46146</v>
      </c>
      <c r="B8" s="629"/>
      <c r="C8" s="629"/>
      <c r="D8" s="630">
        <v>46388</v>
      </c>
      <c r="E8" s="630">
        <v>46388</v>
      </c>
      <c r="F8" s="630"/>
      <c r="G8" s="630"/>
      <c r="H8" s="630"/>
      <c r="I8" s="631">
        <v>5</v>
      </c>
      <c r="J8" s="631">
        <v>188</v>
      </c>
      <c r="K8" s="631"/>
      <c r="L8" s="632">
        <f>SUM('Los 2 Kalkulation'!O8)</f>
        <v>15</v>
      </c>
      <c r="M8" s="632"/>
      <c r="N8" s="633">
        <f>SUM(L8+(L8*P8/100))</f>
        <v>24.5</v>
      </c>
      <c r="O8" s="633"/>
      <c r="P8" s="634">
        <f>SUM('Los 2 Kalkulation'!O85)</f>
        <v>63.33</v>
      </c>
      <c r="Q8" s="634" t="s">
        <v>117</v>
      </c>
      <c r="R8" s="635"/>
      <c r="S8" s="635"/>
      <c r="T8" s="582"/>
      <c r="U8" s="582"/>
    </row>
    <row r="9" spans="1:21" ht="12.75" customHeight="1" x14ac:dyDescent="0.25">
      <c r="A9" s="629"/>
      <c r="B9" s="629"/>
      <c r="C9" s="629"/>
      <c r="D9" s="630"/>
      <c r="E9" s="630"/>
      <c r="F9" s="630"/>
      <c r="G9" s="630"/>
      <c r="H9" s="630"/>
      <c r="I9" s="631"/>
      <c r="J9" s="631"/>
      <c r="K9" s="631"/>
      <c r="L9" s="632"/>
      <c r="M9" s="632"/>
      <c r="N9" s="633"/>
      <c r="O9" s="633"/>
      <c r="P9" s="634"/>
      <c r="Q9" s="634"/>
      <c r="R9" s="635"/>
      <c r="S9" s="635"/>
      <c r="T9" s="582"/>
      <c r="U9" s="582"/>
    </row>
    <row r="10" spans="1:21" ht="22.65" customHeight="1" x14ac:dyDescent="0.25">
      <c r="A10" s="9"/>
      <c r="B10" s="9"/>
      <c r="C10" s="10"/>
    </row>
    <row r="11" spans="1:21" ht="14.25" customHeight="1" x14ac:dyDescent="0.25">
      <c r="A11" s="11" t="s">
        <v>17</v>
      </c>
      <c r="B11" s="606" t="s">
        <v>18</v>
      </c>
      <c r="C11" s="606"/>
      <c r="D11" s="12" t="s">
        <v>19</v>
      </c>
      <c r="E11" s="607" t="s">
        <v>20</v>
      </c>
      <c r="F11" s="608"/>
      <c r="G11" s="609" t="s">
        <v>21</v>
      </c>
      <c r="H11" s="609"/>
      <c r="I11" s="610" t="s">
        <v>22</v>
      </c>
      <c r="J11" s="610"/>
      <c r="K11" s="611" t="s">
        <v>23</v>
      </c>
      <c r="L11" s="611"/>
      <c r="M11" s="13" t="s">
        <v>24</v>
      </c>
      <c r="N11" s="612" t="s">
        <v>203</v>
      </c>
      <c r="O11" s="612"/>
      <c r="P11" s="606" t="s">
        <v>25</v>
      </c>
      <c r="Q11" s="606"/>
      <c r="R11" s="628" t="s">
        <v>26</v>
      </c>
      <c r="S11" s="628"/>
      <c r="T11" s="600" t="s">
        <v>27</v>
      </c>
      <c r="U11" s="600"/>
    </row>
    <row r="12" spans="1:21" ht="14.25" customHeight="1" x14ac:dyDescent="0.25">
      <c r="A12" s="14"/>
      <c r="B12" s="601" t="s">
        <v>28</v>
      </c>
      <c r="C12" s="601"/>
      <c r="D12" s="15"/>
      <c r="E12" s="602" t="s">
        <v>29</v>
      </c>
      <c r="F12" s="602"/>
      <c r="G12" s="603" t="s">
        <v>30</v>
      </c>
      <c r="H12" s="603"/>
      <c r="I12" s="604" t="s">
        <v>31</v>
      </c>
      <c r="J12" s="604"/>
      <c r="K12" s="601" t="s">
        <v>13</v>
      </c>
      <c r="L12" s="601"/>
      <c r="M12" s="16" t="s">
        <v>32</v>
      </c>
      <c r="N12" s="601" t="s">
        <v>33</v>
      </c>
      <c r="O12" s="601"/>
      <c r="P12" s="605" t="s">
        <v>34</v>
      </c>
      <c r="Q12" s="605"/>
      <c r="R12" s="613" t="s">
        <v>35</v>
      </c>
      <c r="S12" s="613"/>
      <c r="T12" s="614" t="s">
        <v>36</v>
      </c>
      <c r="U12" s="614"/>
    </row>
    <row r="13" spans="1:21" ht="14.25" customHeight="1" x14ac:dyDescent="0.25">
      <c r="A13" s="14"/>
      <c r="B13" s="601" t="s">
        <v>37</v>
      </c>
      <c r="C13" s="601"/>
      <c r="D13" s="17"/>
      <c r="E13" s="602"/>
      <c r="F13" s="602"/>
      <c r="G13" s="642" t="s">
        <v>38</v>
      </c>
      <c r="H13" s="642"/>
      <c r="I13" s="604" t="s">
        <v>12</v>
      </c>
      <c r="J13" s="604"/>
      <c r="K13" s="643"/>
      <c r="L13" s="643"/>
      <c r="M13" s="16" t="s">
        <v>39</v>
      </c>
      <c r="N13" s="644" t="s">
        <v>38</v>
      </c>
      <c r="O13" s="644"/>
      <c r="P13" s="645" t="s">
        <v>40</v>
      </c>
      <c r="Q13" s="645"/>
      <c r="R13" s="586"/>
      <c r="S13" s="586"/>
      <c r="T13" s="636" t="s">
        <v>41</v>
      </c>
      <c r="U13" s="636"/>
    </row>
    <row r="14" spans="1:21" ht="14.25" customHeight="1" x14ac:dyDescent="0.25">
      <c r="A14" s="18"/>
      <c r="B14" s="637" t="s">
        <v>42</v>
      </c>
      <c r="C14" s="637"/>
      <c r="D14" s="19" t="s">
        <v>43</v>
      </c>
      <c r="E14" s="638" t="s">
        <v>44</v>
      </c>
      <c r="F14" s="638"/>
      <c r="G14" s="639" t="s">
        <v>45</v>
      </c>
      <c r="H14" s="639"/>
      <c r="I14" s="640" t="s">
        <v>46</v>
      </c>
      <c r="J14" s="640"/>
      <c r="K14" s="637" t="s">
        <v>47</v>
      </c>
      <c r="L14" s="637"/>
      <c r="M14" s="20" t="s">
        <v>48</v>
      </c>
      <c r="N14" s="19" t="s">
        <v>49</v>
      </c>
      <c r="O14" s="21" t="s">
        <v>50</v>
      </c>
      <c r="P14" s="641" t="s">
        <v>51</v>
      </c>
      <c r="Q14" s="641"/>
      <c r="R14" s="637" t="s">
        <v>52</v>
      </c>
      <c r="S14" s="637"/>
      <c r="T14" s="637" t="s">
        <v>53</v>
      </c>
      <c r="U14" s="637"/>
    </row>
    <row r="15" spans="1:21" ht="14.25" customHeight="1" x14ac:dyDescent="0.25">
      <c r="A15" s="22"/>
      <c r="B15" s="10"/>
      <c r="C15" s="10"/>
      <c r="D15" s="651" t="s">
        <v>54</v>
      </c>
      <c r="G15" s="22"/>
      <c r="H15" s="23"/>
      <c r="I15" s="24"/>
      <c r="J15" s="23"/>
      <c r="K15" s="24"/>
      <c r="L15" s="23"/>
      <c r="N15" s="24"/>
      <c r="O15" s="25"/>
      <c r="R15" s="653"/>
      <c r="S15" s="653"/>
      <c r="T15" s="22"/>
      <c r="U15" s="26"/>
    </row>
    <row r="16" spans="1:21" ht="14.25" customHeight="1" x14ac:dyDescent="0.25">
      <c r="A16" s="24"/>
      <c r="B16" s="10"/>
      <c r="C16" s="10"/>
      <c r="D16" s="652"/>
      <c r="G16" s="24"/>
      <c r="H16" s="23"/>
      <c r="I16" s="24"/>
      <c r="J16" s="23"/>
      <c r="K16" s="24"/>
      <c r="L16" s="23"/>
      <c r="N16" s="24"/>
      <c r="O16" s="27"/>
      <c r="Q16" s="28"/>
      <c r="R16" s="627"/>
      <c r="S16" s="627"/>
      <c r="T16" s="24"/>
      <c r="U16" s="23"/>
    </row>
    <row r="17" spans="1:21" ht="15.9" customHeight="1" x14ac:dyDescent="0.25">
      <c r="A17" s="29">
        <v>1</v>
      </c>
      <c r="B17" s="30">
        <v>2111</v>
      </c>
      <c r="C17" s="31" t="s">
        <v>214</v>
      </c>
      <c r="D17" s="32" t="s">
        <v>240</v>
      </c>
      <c r="E17" s="33" t="s">
        <v>209</v>
      </c>
      <c r="F17" s="34" t="s">
        <v>49</v>
      </c>
      <c r="G17" s="461">
        <v>27.21</v>
      </c>
      <c r="H17" s="414"/>
      <c r="I17" s="415" t="s">
        <v>206</v>
      </c>
      <c r="J17" s="416"/>
      <c r="K17" s="462">
        <v>94</v>
      </c>
      <c r="L17" s="35"/>
      <c r="M17" s="383">
        <f t="shared" ref="M17:M26" si="0">G17*K17</f>
        <v>2558</v>
      </c>
      <c r="N17" s="392">
        <v>200</v>
      </c>
      <c r="O17" s="38"/>
      <c r="P17" s="39">
        <f t="shared" ref="P17:P24" si="1">IF(N17&gt;0,M17/N17,0)</f>
        <v>12.79</v>
      </c>
      <c r="Q17" s="40"/>
      <c r="R17" s="41">
        <f t="shared" ref="R17:R24" si="2">IF(P17&gt;0,P17/K17,0)</f>
        <v>0.14000000000000001</v>
      </c>
      <c r="S17" s="40"/>
      <c r="T17" s="39">
        <f>P17*$N$8</f>
        <v>313.36</v>
      </c>
      <c r="U17" s="42"/>
    </row>
    <row r="18" spans="1:21" ht="15.9" customHeight="1" x14ac:dyDescent="0.25">
      <c r="A18" s="29">
        <v>2</v>
      </c>
      <c r="B18" s="30">
        <v>2111</v>
      </c>
      <c r="C18" s="31" t="s">
        <v>216</v>
      </c>
      <c r="D18" s="32" t="s">
        <v>240</v>
      </c>
      <c r="E18" s="33" t="s">
        <v>242</v>
      </c>
      <c r="F18" s="34" t="s">
        <v>49</v>
      </c>
      <c r="G18" s="461">
        <v>21.25</v>
      </c>
      <c r="H18" s="414"/>
      <c r="I18" s="415" t="s">
        <v>206</v>
      </c>
      <c r="J18" s="416"/>
      <c r="K18" s="462">
        <v>94</v>
      </c>
      <c r="L18" s="35"/>
      <c r="M18" s="383">
        <f t="shared" si="0"/>
        <v>1998</v>
      </c>
      <c r="N18" s="392">
        <v>200</v>
      </c>
      <c r="O18" s="38"/>
      <c r="P18" s="39">
        <f t="shared" si="1"/>
        <v>9.99</v>
      </c>
      <c r="Q18" s="40"/>
      <c r="R18" s="41">
        <f t="shared" si="2"/>
        <v>0.11</v>
      </c>
      <c r="S18" s="40"/>
      <c r="T18" s="39">
        <f t="shared" ref="T18:T74" si="3">P18*$N$8</f>
        <v>244.76</v>
      </c>
      <c r="U18" s="42"/>
    </row>
    <row r="19" spans="1:21" ht="15.9" customHeight="1" x14ac:dyDescent="0.25">
      <c r="A19" s="29">
        <v>3</v>
      </c>
      <c r="B19" s="30">
        <v>2111</v>
      </c>
      <c r="C19" s="31" t="s">
        <v>217</v>
      </c>
      <c r="D19" s="32" t="s">
        <v>240</v>
      </c>
      <c r="E19" s="33" t="s">
        <v>208</v>
      </c>
      <c r="F19" s="34" t="s">
        <v>56</v>
      </c>
      <c r="G19" s="461">
        <v>27.35</v>
      </c>
      <c r="H19" s="414"/>
      <c r="I19" s="415" t="s">
        <v>206</v>
      </c>
      <c r="J19" s="416"/>
      <c r="K19" s="462">
        <v>94</v>
      </c>
      <c r="L19" s="35"/>
      <c r="M19" s="383">
        <f t="shared" si="0"/>
        <v>2571</v>
      </c>
      <c r="N19" s="392">
        <v>200</v>
      </c>
      <c r="O19" s="38"/>
      <c r="P19" s="39">
        <f t="shared" si="1"/>
        <v>12.86</v>
      </c>
      <c r="Q19" s="40"/>
      <c r="R19" s="41">
        <f t="shared" si="2"/>
        <v>0.14000000000000001</v>
      </c>
      <c r="S19" s="40"/>
      <c r="T19" s="39">
        <f t="shared" si="3"/>
        <v>315.07</v>
      </c>
      <c r="U19" s="42"/>
    </row>
    <row r="20" spans="1:21" ht="15.9" customHeight="1" x14ac:dyDescent="0.25">
      <c r="A20" s="29">
        <v>4</v>
      </c>
      <c r="B20" s="30">
        <v>2111</v>
      </c>
      <c r="C20" s="31" t="s">
        <v>250</v>
      </c>
      <c r="D20" s="32" t="s">
        <v>251</v>
      </c>
      <c r="E20" s="33" t="s">
        <v>209</v>
      </c>
      <c r="F20" s="34" t="s">
        <v>49</v>
      </c>
      <c r="G20" s="461">
        <v>27.92</v>
      </c>
      <c r="H20" s="414"/>
      <c r="I20" s="415" t="s">
        <v>207</v>
      </c>
      <c r="J20" s="416"/>
      <c r="K20" s="462">
        <v>188</v>
      </c>
      <c r="L20" s="35"/>
      <c r="M20" s="383">
        <f t="shared" si="0"/>
        <v>5249</v>
      </c>
      <c r="N20" s="392">
        <v>225</v>
      </c>
      <c r="O20" s="38"/>
      <c r="P20" s="39">
        <f t="shared" si="1"/>
        <v>23.33</v>
      </c>
      <c r="Q20" s="40"/>
      <c r="R20" s="41">
        <f t="shared" si="2"/>
        <v>0.12</v>
      </c>
      <c r="S20" s="40"/>
      <c r="T20" s="39">
        <f t="shared" si="3"/>
        <v>571.59</v>
      </c>
      <c r="U20" s="42"/>
    </row>
    <row r="21" spans="1:21" ht="15.9" customHeight="1" x14ac:dyDescent="0.25">
      <c r="A21" s="29">
        <v>5</v>
      </c>
      <c r="B21" s="43">
        <v>2161</v>
      </c>
      <c r="C21" s="44"/>
      <c r="D21" s="32" t="s">
        <v>241</v>
      </c>
      <c r="E21" s="45" t="s">
        <v>242</v>
      </c>
      <c r="F21" s="46" t="s">
        <v>49</v>
      </c>
      <c r="G21" s="461">
        <v>19.38</v>
      </c>
      <c r="H21" s="403"/>
      <c r="I21" s="417" t="s">
        <v>207</v>
      </c>
      <c r="J21" s="404"/>
      <c r="K21" s="462">
        <v>188</v>
      </c>
      <c r="L21" s="35"/>
      <c r="M21" s="383">
        <f t="shared" si="0"/>
        <v>3643</v>
      </c>
      <c r="N21" s="392">
        <v>225</v>
      </c>
      <c r="O21" s="38"/>
      <c r="P21" s="39">
        <f t="shared" si="1"/>
        <v>16.190000000000001</v>
      </c>
      <c r="Q21" s="40"/>
      <c r="R21" s="41">
        <f t="shared" si="2"/>
        <v>0.09</v>
      </c>
      <c r="S21" s="40"/>
      <c r="T21" s="39">
        <f t="shared" si="3"/>
        <v>396.66</v>
      </c>
      <c r="U21" s="42"/>
    </row>
    <row r="22" spans="1:21" ht="15.9" customHeight="1" x14ac:dyDescent="0.25">
      <c r="A22" s="29">
        <v>6</v>
      </c>
      <c r="B22" s="30">
        <v>2322</v>
      </c>
      <c r="C22" s="31"/>
      <c r="D22" s="47" t="s">
        <v>252</v>
      </c>
      <c r="E22" s="33" t="s">
        <v>208</v>
      </c>
      <c r="F22" s="34" t="s">
        <v>56</v>
      </c>
      <c r="G22" s="461">
        <v>9.16</v>
      </c>
      <c r="H22" s="403"/>
      <c r="I22" s="417" t="s">
        <v>206</v>
      </c>
      <c r="J22" s="404"/>
      <c r="K22" s="462">
        <v>94</v>
      </c>
      <c r="L22" s="35"/>
      <c r="M22" s="383">
        <f t="shared" si="0"/>
        <v>861</v>
      </c>
      <c r="N22" s="392">
        <v>225</v>
      </c>
      <c r="O22" s="38"/>
      <c r="P22" s="39">
        <f t="shared" si="1"/>
        <v>3.83</v>
      </c>
      <c r="Q22" s="40"/>
      <c r="R22" s="41">
        <f t="shared" si="2"/>
        <v>0.04</v>
      </c>
      <c r="S22" s="40"/>
      <c r="T22" s="39">
        <f t="shared" si="3"/>
        <v>93.84</v>
      </c>
      <c r="U22" s="42"/>
    </row>
    <row r="23" spans="1:21" ht="15.9" customHeight="1" x14ac:dyDescent="0.25">
      <c r="A23" s="29">
        <v>7</v>
      </c>
      <c r="B23" s="30">
        <v>2391</v>
      </c>
      <c r="C23" s="31"/>
      <c r="D23" s="47" t="s">
        <v>253</v>
      </c>
      <c r="E23" s="33" t="s">
        <v>209</v>
      </c>
      <c r="F23" s="34" t="s">
        <v>49</v>
      </c>
      <c r="G23" s="461">
        <v>8.23</v>
      </c>
      <c r="H23" s="403"/>
      <c r="I23" s="417" t="s">
        <v>207</v>
      </c>
      <c r="J23" s="404"/>
      <c r="K23" s="462">
        <v>188</v>
      </c>
      <c r="L23" s="35"/>
      <c r="M23" s="383">
        <f t="shared" si="0"/>
        <v>1547</v>
      </c>
      <c r="N23" s="392">
        <v>275</v>
      </c>
      <c r="O23" s="38"/>
      <c r="P23" s="39">
        <f t="shared" si="1"/>
        <v>5.63</v>
      </c>
      <c r="Q23" s="40"/>
      <c r="R23" s="41">
        <f t="shared" si="2"/>
        <v>0.03</v>
      </c>
      <c r="S23" s="40"/>
      <c r="T23" s="39">
        <f t="shared" si="3"/>
        <v>137.94</v>
      </c>
      <c r="U23" s="42"/>
    </row>
    <row r="24" spans="1:21" ht="15.9" customHeight="1" x14ac:dyDescent="0.25">
      <c r="A24" s="29">
        <v>8</v>
      </c>
      <c r="B24" s="30">
        <v>2711</v>
      </c>
      <c r="C24" s="31"/>
      <c r="D24" s="47" t="s">
        <v>231</v>
      </c>
      <c r="E24" s="33" t="s">
        <v>209</v>
      </c>
      <c r="F24" s="463" t="s">
        <v>49</v>
      </c>
      <c r="G24" s="49">
        <v>57.35</v>
      </c>
      <c r="H24" s="403"/>
      <c r="I24" s="417" t="s">
        <v>207</v>
      </c>
      <c r="J24" s="404"/>
      <c r="K24" s="462">
        <v>188</v>
      </c>
      <c r="L24" s="35"/>
      <c r="M24" s="383">
        <f t="shared" si="0"/>
        <v>10782</v>
      </c>
      <c r="N24" s="392">
        <v>150</v>
      </c>
      <c r="O24" s="38"/>
      <c r="P24" s="39">
        <f t="shared" si="1"/>
        <v>71.88</v>
      </c>
      <c r="Q24" s="40"/>
      <c r="R24" s="41">
        <f t="shared" si="2"/>
        <v>0.38</v>
      </c>
      <c r="S24" s="40"/>
      <c r="T24" s="39">
        <f t="shared" si="3"/>
        <v>1761.06</v>
      </c>
      <c r="U24" s="42"/>
    </row>
    <row r="25" spans="1:21" ht="15.9" customHeight="1" x14ac:dyDescent="0.25">
      <c r="A25" s="29">
        <v>9</v>
      </c>
      <c r="B25" s="30">
        <v>2751</v>
      </c>
      <c r="C25" s="31" t="s">
        <v>214</v>
      </c>
      <c r="D25" s="47" t="s">
        <v>249</v>
      </c>
      <c r="E25" s="33" t="s">
        <v>208</v>
      </c>
      <c r="F25" s="464"/>
      <c r="G25" s="49">
        <v>21.3</v>
      </c>
      <c r="H25" s="414"/>
      <c r="I25" s="415" t="s">
        <v>210</v>
      </c>
      <c r="J25" s="416"/>
      <c r="K25" s="462"/>
      <c r="L25" s="35"/>
      <c r="M25" s="383">
        <f t="shared" si="0"/>
        <v>0</v>
      </c>
      <c r="N25" s="380"/>
      <c r="O25" s="38"/>
      <c r="P25" s="39">
        <f>IF(N25&gt;0,M25/N25,0)</f>
        <v>0</v>
      </c>
      <c r="Q25" s="40"/>
      <c r="R25" s="41">
        <f>IF(P25&gt;0,P25/K25,0)</f>
        <v>0</v>
      </c>
      <c r="S25" s="40"/>
      <c r="T25" s="39">
        <f t="shared" si="3"/>
        <v>0</v>
      </c>
      <c r="U25" s="42"/>
    </row>
    <row r="26" spans="1:21" ht="15.9" customHeight="1" x14ac:dyDescent="0.25">
      <c r="A26" s="29">
        <v>10</v>
      </c>
      <c r="B26" s="30">
        <v>2751</v>
      </c>
      <c r="C26" s="31" t="s">
        <v>216</v>
      </c>
      <c r="D26" s="47" t="s">
        <v>249</v>
      </c>
      <c r="E26" s="33" t="s">
        <v>208</v>
      </c>
      <c r="F26" s="464"/>
      <c r="G26" s="49">
        <v>13.43</v>
      </c>
      <c r="H26" s="414"/>
      <c r="I26" s="415" t="s">
        <v>207</v>
      </c>
      <c r="J26" s="416"/>
      <c r="K26" s="462">
        <v>188</v>
      </c>
      <c r="L26" s="35"/>
      <c r="M26" s="383">
        <f t="shared" si="0"/>
        <v>2525</v>
      </c>
      <c r="N26" s="393">
        <v>200</v>
      </c>
      <c r="O26" s="38"/>
      <c r="P26" s="39">
        <f>IF(N26&gt;0,M26/N26,0)</f>
        <v>12.63</v>
      </c>
      <c r="Q26" s="40"/>
      <c r="R26" s="41">
        <f>IF(P26&gt;0,P26/K26,0)</f>
        <v>7.0000000000000007E-2</v>
      </c>
      <c r="S26" s="40"/>
      <c r="T26" s="39">
        <f t="shared" si="3"/>
        <v>309.44</v>
      </c>
      <c r="U26" s="42"/>
    </row>
    <row r="27" spans="1:21" ht="15.9" customHeight="1" x14ac:dyDescent="0.25">
      <c r="A27" s="29">
        <v>11</v>
      </c>
      <c r="B27" s="30">
        <v>2811</v>
      </c>
      <c r="C27" s="31"/>
      <c r="D27" s="47" t="s">
        <v>254</v>
      </c>
      <c r="E27" s="33" t="s">
        <v>205</v>
      </c>
      <c r="F27" s="463" t="s">
        <v>55</v>
      </c>
      <c r="G27" s="49">
        <v>16.899999999999999</v>
      </c>
      <c r="H27" s="403"/>
      <c r="I27" s="417" t="s">
        <v>206</v>
      </c>
      <c r="J27" s="404"/>
      <c r="K27" s="462">
        <v>94</v>
      </c>
      <c r="L27" s="35"/>
      <c r="M27" s="383">
        <f>G27*K27</f>
        <v>1589</v>
      </c>
      <c r="N27" s="393">
        <v>200</v>
      </c>
      <c r="O27" s="38"/>
      <c r="P27" s="39">
        <f>IF(N27&gt;0,M27/N27,0)</f>
        <v>7.95</v>
      </c>
      <c r="Q27" s="40"/>
      <c r="R27" s="41">
        <f>IF(P27&gt;0,P27/K27,0)</f>
        <v>0.08</v>
      </c>
      <c r="S27" s="40"/>
      <c r="T27" s="39">
        <f t="shared" si="3"/>
        <v>194.78</v>
      </c>
      <c r="U27" s="42"/>
    </row>
    <row r="28" spans="1:21" ht="15.9" customHeight="1" x14ac:dyDescent="0.25">
      <c r="A28" s="29">
        <v>12</v>
      </c>
      <c r="B28" s="30">
        <v>2831</v>
      </c>
      <c r="C28" s="31" t="s">
        <v>214</v>
      </c>
      <c r="D28" s="47" t="s">
        <v>255</v>
      </c>
      <c r="E28" s="33" t="s">
        <v>208</v>
      </c>
      <c r="F28" s="464"/>
      <c r="G28" s="49">
        <v>1.8</v>
      </c>
      <c r="H28" s="403"/>
      <c r="I28" s="417" t="s">
        <v>212</v>
      </c>
      <c r="J28" s="404"/>
      <c r="K28" s="462"/>
      <c r="L28" s="35"/>
      <c r="M28" s="383"/>
      <c r="N28" s="382"/>
      <c r="O28" s="38"/>
      <c r="P28" s="39">
        <f>IF(N28&gt;0,M28/N28,0)</f>
        <v>0</v>
      </c>
      <c r="Q28" s="40"/>
      <c r="R28" s="41">
        <f>IF(P28&gt;0,P28/K28,0)</f>
        <v>0</v>
      </c>
      <c r="S28" s="40"/>
      <c r="T28" s="39">
        <f t="shared" si="3"/>
        <v>0</v>
      </c>
      <c r="U28" s="42"/>
    </row>
    <row r="29" spans="1:21" ht="15.9" customHeight="1" x14ac:dyDescent="0.25">
      <c r="A29" s="29">
        <v>13</v>
      </c>
      <c r="B29" s="30">
        <v>2831</v>
      </c>
      <c r="C29" s="31" t="s">
        <v>216</v>
      </c>
      <c r="D29" s="47" t="s">
        <v>255</v>
      </c>
      <c r="E29" s="33" t="s">
        <v>209</v>
      </c>
      <c r="F29" s="464"/>
      <c r="G29" s="49">
        <v>14.8</v>
      </c>
      <c r="H29" s="403"/>
      <c r="I29" s="417" t="s">
        <v>212</v>
      </c>
      <c r="J29" s="404"/>
      <c r="K29" s="462"/>
      <c r="L29" s="35"/>
      <c r="M29" s="383"/>
      <c r="N29" s="382"/>
      <c r="O29" s="38"/>
      <c r="P29" s="39">
        <f t="shared" ref="P29:P34" si="4">IF(N29&gt;0,M29/N29,0)</f>
        <v>0</v>
      </c>
      <c r="Q29" s="40"/>
      <c r="R29" s="41">
        <f t="shared" ref="R29:R34" si="5">IF(P29&gt;0,P29/K29,0)</f>
        <v>0</v>
      </c>
      <c r="S29" s="40"/>
      <c r="T29" s="39">
        <f t="shared" si="3"/>
        <v>0</v>
      </c>
      <c r="U29" s="42"/>
    </row>
    <row r="30" spans="1:21" ht="15.9" customHeight="1" x14ac:dyDescent="0.25">
      <c r="A30" s="29">
        <v>14</v>
      </c>
      <c r="B30" s="30">
        <v>2831</v>
      </c>
      <c r="C30" s="31" t="s">
        <v>217</v>
      </c>
      <c r="D30" s="47" t="s">
        <v>255</v>
      </c>
      <c r="E30" s="33" t="s">
        <v>211</v>
      </c>
      <c r="F30" s="464"/>
      <c r="G30" s="49">
        <v>114.26</v>
      </c>
      <c r="H30" s="403"/>
      <c r="I30" s="417" t="s">
        <v>212</v>
      </c>
      <c r="J30" s="404"/>
      <c r="K30" s="462"/>
      <c r="L30" s="35"/>
      <c r="M30" s="383">
        <f t="shared" ref="M30:M59" si="6">G30*K30</f>
        <v>0</v>
      </c>
      <c r="N30" s="465"/>
      <c r="O30" s="38"/>
      <c r="P30" s="39">
        <f t="shared" si="4"/>
        <v>0</v>
      </c>
      <c r="Q30" s="40"/>
      <c r="R30" s="41">
        <f t="shared" si="5"/>
        <v>0</v>
      </c>
      <c r="S30" s="40"/>
      <c r="T30" s="39">
        <f t="shared" si="3"/>
        <v>0</v>
      </c>
      <c r="U30" s="42"/>
    </row>
    <row r="31" spans="1:21" ht="15.9" customHeight="1" x14ac:dyDescent="0.25">
      <c r="A31" s="29">
        <v>15</v>
      </c>
      <c r="B31" s="30">
        <v>2861</v>
      </c>
      <c r="C31" s="31" t="s">
        <v>214</v>
      </c>
      <c r="D31" s="47" t="s">
        <v>238</v>
      </c>
      <c r="E31" s="33" t="s">
        <v>208</v>
      </c>
      <c r="F31" s="464"/>
      <c r="G31" s="49">
        <v>20.72</v>
      </c>
      <c r="H31" s="403"/>
      <c r="I31" s="417" t="s">
        <v>212</v>
      </c>
      <c r="J31" s="404"/>
      <c r="K31" s="462"/>
      <c r="L31" s="35"/>
      <c r="M31" s="383">
        <f t="shared" si="6"/>
        <v>0</v>
      </c>
      <c r="N31" s="465"/>
      <c r="O31" s="38"/>
      <c r="P31" s="39">
        <f t="shared" si="4"/>
        <v>0</v>
      </c>
      <c r="Q31" s="40"/>
      <c r="R31" s="41">
        <f t="shared" si="5"/>
        <v>0</v>
      </c>
      <c r="S31" s="40"/>
      <c r="T31" s="39">
        <f t="shared" si="3"/>
        <v>0</v>
      </c>
      <c r="U31" s="42"/>
    </row>
    <row r="32" spans="1:21" ht="15.9" customHeight="1" x14ac:dyDescent="0.25">
      <c r="A32" s="29">
        <v>16</v>
      </c>
      <c r="B32" s="30">
        <v>2861</v>
      </c>
      <c r="C32" s="31" t="s">
        <v>216</v>
      </c>
      <c r="D32" s="47" t="s">
        <v>238</v>
      </c>
      <c r="E32" s="33" t="s">
        <v>205</v>
      </c>
      <c r="F32" s="345" t="s">
        <v>55</v>
      </c>
      <c r="G32" s="49">
        <v>50.81</v>
      </c>
      <c r="H32" s="403"/>
      <c r="I32" s="417" t="s">
        <v>212</v>
      </c>
      <c r="J32" s="404"/>
      <c r="K32" s="462"/>
      <c r="L32" s="35"/>
      <c r="M32" s="383">
        <f t="shared" si="6"/>
        <v>0</v>
      </c>
      <c r="N32" s="465"/>
      <c r="O32" s="38"/>
      <c r="P32" s="39">
        <f t="shared" si="4"/>
        <v>0</v>
      </c>
      <c r="Q32" s="40"/>
      <c r="R32" s="41">
        <f t="shared" si="5"/>
        <v>0</v>
      </c>
      <c r="S32" s="40"/>
      <c r="T32" s="39">
        <f t="shared" si="3"/>
        <v>0</v>
      </c>
      <c r="U32" s="42"/>
    </row>
    <row r="33" spans="1:21" ht="15.9" customHeight="1" x14ac:dyDescent="0.25">
      <c r="A33" s="29">
        <v>17</v>
      </c>
      <c r="B33" s="30">
        <v>2868</v>
      </c>
      <c r="C33" s="31"/>
      <c r="D33" s="47" t="s">
        <v>236</v>
      </c>
      <c r="E33" s="33" t="s">
        <v>211</v>
      </c>
      <c r="F33" s="464"/>
      <c r="G33" s="49">
        <v>326.91000000000003</v>
      </c>
      <c r="H33" s="403"/>
      <c r="I33" s="417" t="s">
        <v>212</v>
      </c>
      <c r="J33" s="404"/>
      <c r="K33" s="462"/>
      <c r="L33" s="35"/>
      <c r="M33" s="383">
        <f t="shared" si="6"/>
        <v>0</v>
      </c>
      <c r="N33" s="465"/>
      <c r="O33" s="38"/>
      <c r="P33" s="39">
        <f t="shared" si="4"/>
        <v>0</v>
      </c>
      <c r="Q33" s="40"/>
      <c r="R33" s="41">
        <f t="shared" si="5"/>
        <v>0</v>
      </c>
      <c r="S33" s="40"/>
      <c r="T33" s="39">
        <f t="shared" si="3"/>
        <v>0</v>
      </c>
      <c r="U33" s="42"/>
    </row>
    <row r="34" spans="1:21" ht="15.9" customHeight="1" x14ac:dyDescent="0.25">
      <c r="A34" s="29">
        <v>18</v>
      </c>
      <c r="B34" s="30">
        <v>2899</v>
      </c>
      <c r="C34" s="31"/>
      <c r="D34" s="47" t="s">
        <v>232</v>
      </c>
      <c r="E34" s="33" t="s">
        <v>208</v>
      </c>
      <c r="F34" s="464"/>
      <c r="G34" s="49">
        <v>11.15</v>
      </c>
      <c r="H34" s="403"/>
      <c r="I34" s="417" t="s">
        <v>210</v>
      </c>
      <c r="J34" s="404"/>
      <c r="K34" s="462"/>
      <c r="L34" s="35"/>
      <c r="M34" s="383">
        <f t="shared" si="6"/>
        <v>0</v>
      </c>
      <c r="N34" s="465"/>
      <c r="O34" s="38"/>
      <c r="P34" s="39">
        <f t="shared" si="4"/>
        <v>0</v>
      </c>
      <c r="Q34" s="40"/>
      <c r="R34" s="41">
        <f t="shared" si="5"/>
        <v>0</v>
      </c>
      <c r="S34" s="40"/>
      <c r="T34" s="39">
        <f t="shared" si="3"/>
        <v>0</v>
      </c>
      <c r="U34" s="42"/>
    </row>
    <row r="35" spans="1:21" ht="15.9" customHeight="1" x14ac:dyDescent="0.25">
      <c r="A35" s="29">
        <v>19</v>
      </c>
      <c r="B35" s="30">
        <v>3111</v>
      </c>
      <c r="C35" s="31"/>
      <c r="D35" s="47" t="s">
        <v>213</v>
      </c>
      <c r="E35" s="33" t="s">
        <v>208</v>
      </c>
      <c r="F35" s="464"/>
      <c r="G35" s="461">
        <v>44.13</v>
      </c>
      <c r="H35" s="403"/>
      <c r="I35" s="417" t="s">
        <v>207</v>
      </c>
      <c r="J35" s="404"/>
      <c r="K35" s="462">
        <v>188</v>
      </c>
      <c r="L35" s="35"/>
      <c r="M35" s="383">
        <f t="shared" si="6"/>
        <v>8296</v>
      </c>
      <c r="N35" s="393">
        <v>100</v>
      </c>
      <c r="O35" s="38"/>
      <c r="P35" s="39">
        <f t="shared" ref="P35:P73" si="7">IF(N35&gt;0,M35/N35,0)</f>
        <v>82.96</v>
      </c>
      <c r="Q35" s="40"/>
      <c r="R35" s="41">
        <f t="shared" ref="R35:R73" si="8">IF(P35&gt;0,P35/K35,0)</f>
        <v>0.44</v>
      </c>
      <c r="S35" s="40"/>
      <c r="T35" s="39">
        <f t="shared" si="3"/>
        <v>2032.52</v>
      </c>
      <c r="U35" s="42"/>
    </row>
    <row r="36" spans="1:21" ht="15.9" customHeight="1" x14ac:dyDescent="0.25">
      <c r="A36" s="29">
        <v>20</v>
      </c>
      <c r="B36" s="30">
        <v>3112</v>
      </c>
      <c r="C36" s="31"/>
      <c r="D36" s="47" t="s">
        <v>256</v>
      </c>
      <c r="E36" s="33" t="s">
        <v>208</v>
      </c>
      <c r="F36" s="464"/>
      <c r="G36" s="461">
        <v>12.85</v>
      </c>
      <c r="H36" s="403"/>
      <c r="I36" s="417" t="s">
        <v>207</v>
      </c>
      <c r="J36" s="404"/>
      <c r="K36" s="462">
        <v>188</v>
      </c>
      <c r="L36" s="35"/>
      <c r="M36" s="383">
        <f t="shared" si="6"/>
        <v>2416</v>
      </c>
      <c r="N36" s="392">
        <v>120</v>
      </c>
      <c r="O36" s="38"/>
      <c r="P36" s="39">
        <f t="shared" si="7"/>
        <v>20.13</v>
      </c>
      <c r="Q36" s="40"/>
      <c r="R36" s="41">
        <f t="shared" si="8"/>
        <v>0.11</v>
      </c>
      <c r="S36" s="40"/>
      <c r="T36" s="39">
        <f t="shared" si="3"/>
        <v>493.19</v>
      </c>
      <c r="U36" s="42"/>
    </row>
    <row r="37" spans="1:21" ht="15.9" customHeight="1" x14ac:dyDescent="0.25">
      <c r="A37" s="29">
        <v>21</v>
      </c>
      <c r="B37" s="30">
        <v>3121</v>
      </c>
      <c r="C37" s="31"/>
      <c r="D37" s="47" t="s">
        <v>233</v>
      </c>
      <c r="E37" s="33" t="s">
        <v>208</v>
      </c>
      <c r="F37" s="464"/>
      <c r="G37" s="461">
        <v>5.43</v>
      </c>
      <c r="H37" s="403"/>
      <c r="I37" s="417" t="s">
        <v>207</v>
      </c>
      <c r="J37" s="404"/>
      <c r="K37" s="462">
        <v>188</v>
      </c>
      <c r="L37" s="35"/>
      <c r="M37" s="383">
        <f t="shared" si="6"/>
        <v>1021</v>
      </c>
      <c r="N37" s="392">
        <v>80</v>
      </c>
      <c r="O37" s="38"/>
      <c r="P37" s="39">
        <f t="shared" si="7"/>
        <v>12.76</v>
      </c>
      <c r="Q37" s="40"/>
      <c r="R37" s="41">
        <f t="shared" si="8"/>
        <v>7.0000000000000007E-2</v>
      </c>
      <c r="S37" s="40"/>
      <c r="T37" s="39">
        <f t="shared" si="3"/>
        <v>312.62</v>
      </c>
      <c r="U37" s="42"/>
    </row>
    <row r="38" spans="1:21" ht="15.9" customHeight="1" x14ac:dyDescent="0.25">
      <c r="A38" s="29">
        <v>22</v>
      </c>
      <c r="B38" s="30">
        <v>3161</v>
      </c>
      <c r="C38" s="31"/>
      <c r="D38" s="47" t="s">
        <v>243</v>
      </c>
      <c r="E38" s="33" t="s">
        <v>208</v>
      </c>
      <c r="F38" s="464"/>
      <c r="G38" s="461">
        <v>41.83</v>
      </c>
      <c r="H38" s="403"/>
      <c r="I38" s="417" t="s">
        <v>207</v>
      </c>
      <c r="J38" s="404"/>
      <c r="K38" s="462">
        <v>188</v>
      </c>
      <c r="L38" s="35"/>
      <c r="M38" s="383">
        <f t="shared" si="6"/>
        <v>7864</v>
      </c>
      <c r="N38" s="392">
        <v>80</v>
      </c>
      <c r="O38" s="38"/>
      <c r="P38" s="39">
        <f t="shared" si="7"/>
        <v>98.3</v>
      </c>
      <c r="Q38" s="40"/>
      <c r="R38" s="41">
        <f t="shared" si="8"/>
        <v>0.52</v>
      </c>
      <c r="S38" s="40"/>
      <c r="T38" s="39">
        <f t="shared" si="3"/>
        <v>2408.35</v>
      </c>
      <c r="U38" s="42"/>
    </row>
    <row r="39" spans="1:21" ht="15.9" customHeight="1" x14ac:dyDescent="0.25">
      <c r="A39" s="29">
        <v>23</v>
      </c>
      <c r="B39" s="30">
        <v>4111</v>
      </c>
      <c r="C39" s="31"/>
      <c r="D39" s="47" t="s">
        <v>215</v>
      </c>
      <c r="E39" s="52" t="s">
        <v>208</v>
      </c>
      <c r="F39" s="53" t="s">
        <v>56</v>
      </c>
      <c r="G39" s="49">
        <v>23.29</v>
      </c>
      <c r="H39" s="403"/>
      <c r="I39" s="417" t="s">
        <v>207</v>
      </c>
      <c r="J39" s="404"/>
      <c r="K39" s="462">
        <v>188</v>
      </c>
      <c r="L39" s="35"/>
      <c r="M39" s="383">
        <f t="shared" si="6"/>
        <v>4379</v>
      </c>
      <c r="N39" s="392">
        <v>75</v>
      </c>
      <c r="O39" s="38"/>
      <c r="P39" s="39">
        <f t="shared" si="7"/>
        <v>58.39</v>
      </c>
      <c r="Q39" s="40"/>
      <c r="R39" s="41">
        <f t="shared" si="8"/>
        <v>0.31</v>
      </c>
      <c r="S39" s="40"/>
      <c r="T39" s="39">
        <f t="shared" si="3"/>
        <v>1430.56</v>
      </c>
      <c r="U39" s="42"/>
    </row>
    <row r="40" spans="1:21" ht="15.9" customHeight="1" x14ac:dyDescent="0.25">
      <c r="A40" s="29">
        <v>24</v>
      </c>
      <c r="B40" s="30">
        <v>4121</v>
      </c>
      <c r="C40" s="31"/>
      <c r="D40" s="47" t="s">
        <v>244</v>
      </c>
      <c r="E40" s="52" t="s">
        <v>208</v>
      </c>
      <c r="F40" s="53" t="s">
        <v>56</v>
      </c>
      <c r="G40" s="49">
        <v>174.16</v>
      </c>
      <c r="H40" s="403"/>
      <c r="I40" s="417" t="s">
        <v>207</v>
      </c>
      <c r="J40" s="404"/>
      <c r="K40" s="462">
        <v>188</v>
      </c>
      <c r="L40" s="35"/>
      <c r="M40" s="383">
        <f t="shared" si="6"/>
        <v>32742</v>
      </c>
      <c r="N40" s="392">
        <v>300</v>
      </c>
      <c r="O40" s="38"/>
      <c r="P40" s="39">
        <f t="shared" si="7"/>
        <v>109.14</v>
      </c>
      <c r="Q40" s="40"/>
      <c r="R40" s="41">
        <f t="shared" si="8"/>
        <v>0.57999999999999996</v>
      </c>
      <c r="S40" s="40"/>
      <c r="T40" s="39">
        <f t="shared" si="3"/>
        <v>2673.93</v>
      </c>
      <c r="U40" s="42"/>
    </row>
    <row r="41" spans="1:21" ht="15.9" customHeight="1" x14ac:dyDescent="0.25">
      <c r="A41" s="29">
        <v>25</v>
      </c>
      <c r="B41" s="30">
        <v>4211</v>
      </c>
      <c r="C41" s="31" t="s">
        <v>214</v>
      </c>
      <c r="D41" s="47" t="s">
        <v>218</v>
      </c>
      <c r="E41" s="52" t="s">
        <v>208</v>
      </c>
      <c r="F41" s="53" t="s">
        <v>56</v>
      </c>
      <c r="G41" s="49">
        <v>236.42</v>
      </c>
      <c r="H41" s="403"/>
      <c r="I41" s="417" t="s">
        <v>206</v>
      </c>
      <c r="J41" s="404"/>
      <c r="K41" s="462">
        <v>94</v>
      </c>
      <c r="L41" s="35"/>
      <c r="M41" s="383">
        <f t="shared" si="6"/>
        <v>22223</v>
      </c>
      <c r="N41" s="392">
        <v>360</v>
      </c>
      <c r="O41" s="38"/>
      <c r="P41" s="39">
        <f t="shared" si="7"/>
        <v>61.73</v>
      </c>
      <c r="Q41" s="40"/>
      <c r="R41" s="41">
        <f t="shared" si="8"/>
        <v>0.66</v>
      </c>
      <c r="S41" s="40"/>
      <c r="T41" s="39">
        <f t="shared" si="3"/>
        <v>1512.39</v>
      </c>
      <c r="U41" s="42"/>
    </row>
    <row r="42" spans="1:21" ht="15.9" customHeight="1" x14ac:dyDescent="0.25">
      <c r="A42" s="29">
        <v>26</v>
      </c>
      <c r="B42" s="30">
        <v>4211</v>
      </c>
      <c r="C42" s="31" t="s">
        <v>216</v>
      </c>
      <c r="D42" s="47" t="s">
        <v>257</v>
      </c>
      <c r="E42" s="52" t="s">
        <v>208</v>
      </c>
      <c r="F42" s="53" t="s">
        <v>56</v>
      </c>
      <c r="G42" s="49">
        <v>140.11000000000001</v>
      </c>
      <c r="H42" s="403"/>
      <c r="I42" s="417" t="s">
        <v>207</v>
      </c>
      <c r="J42" s="404"/>
      <c r="K42" s="462">
        <v>188</v>
      </c>
      <c r="L42" s="35"/>
      <c r="M42" s="383">
        <f t="shared" si="6"/>
        <v>26341</v>
      </c>
      <c r="N42" s="392">
        <v>300</v>
      </c>
      <c r="O42" s="38"/>
      <c r="P42" s="39">
        <f t="shared" si="7"/>
        <v>87.8</v>
      </c>
      <c r="Q42" s="40"/>
      <c r="R42" s="41">
        <f t="shared" si="8"/>
        <v>0.47</v>
      </c>
      <c r="S42" s="40"/>
      <c r="T42" s="39">
        <f t="shared" si="3"/>
        <v>2151.1</v>
      </c>
      <c r="U42" s="42"/>
    </row>
    <row r="43" spans="1:21" ht="15.9" customHeight="1" x14ac:dyDescent="0.25">
      <c r="A43" s="29">
        <v>27</v>
      </c>
      <c r="B43" s="30">
        <v>4211</v>
      </c>
      <c r="C43" s="31" t="s">
        <v>217</v>
      </c>
      <c r="D43" s="47" t="s">
        <v>258</v>
      </c>
      <c r="E43" s="52" t="s">
        <v>208</v>
      </c>
      <c r="F43" s="53" t="s">
        <v>56</v>
      </c>
      <c r="G43" s="49">
        <v>50.31</v>
      </c>
      <c r="H43" s="403"/>
      <c r="I43" s="417" t="s">
        <v>207</v>
      </c>
      <c r="J43" s="404"/>
      <c r="K43" s="462">
        <v>188</v>
      </c>
      <c r="L43" s="35"/>
      <c r="M43" s="383">
        <f t="shared" si="6"/>
        <v>9458</v>
      </c>
      <c r="N43" s="392">
        <v>300</v>
      </c>
      <c r="O43" s="38"/>
      <c r="P43" s="39">
        <f t="shared" si="7"/>
        <v>31.53</v>
      </c>
      <c r="Q43" s="40"/>
      <c r="R43" s="41">
        <f t="shared" si="8"/>
        <v>0.17</v>
      </c>
      <c r="S43" s="40"/>
      <c r="T43" s="39">
        <f t="shared" si="3"/>
        <v>772.49</v>
      </c>
      <c r="U43" s="42"/>
    </row>
    <row r="44" spans="1:21" ht="15.9" customHeight="1" x14ac:dyDescent="0.25">
      <c r="A44" s="29">
        <v>28</v>
      </c>
      <c r="B44" s="30">
        <v>4221</v>
      </c>
      <c r="C44" s="31" t="s">
        <v>214</v>
      </c>
      <c r="D44" s="47" t="s">
        <v>219</v>
      </c>
      <c r="E44" s="52" t="s">
        <v>208</v>
      </c>
      <c r="F44" s="53" t="s">
        <v>56</v>
      </c>
      <c r="G44" s="49">
        <v>182</v>
      </c>
      <c r="H44" s="418"/>
      <c r="I44" s="417" t="s">
        <v>206</v>
      </c>
      <c r="J44" s="404"/>
      <c r="K44" s="462">
        <v>94</v>
      </c>
      <c r="L44" s="35"/>
      <c r="M44" s="383">
        <f t="shared" si="6"/>
        <v>17108</v>
      </c>
      <c r="N44" s="392">
        <v>400</v>
      </c>
      <c r="O44" s="38"/>
      <c r="P44" s="39">
        <f t="shared" si="7"/>
        <v>42.77</v>
      </c>
      <c r="Q44" s="40"/>
      <c r="R44" s="41">
        <f t="shared" si="8"/>
        <v>0.46</v>
      </c>
      <c r="S44" s="40"/>
      <c r="T44" s="39">
        <f t="shared" si="3"/>
        <v>1047.8699999999999</v>
      </c>
      <c r="U44" s="42"/>
    </row>
    <row r="45" spans="1:21" ht="15.9" customHeight="1" x14ac:dyDescent="0.25">
      <c r="A45" s="29">
        <v>29</v>
      </c>
      <c r="B45" s="30">
        <v>4221</v>
      </c>
      <c r="C45" s="31" t="s">
        <v>216</v>
      </c>
      <c r="D45" s="47" t="s">
        <v>259</v>
      </c>
      <c r="E45" s="52" t="s">
        <v>208</v>
      </c>
      <c r="F45" s="53" t="s">
        <v>56</v>
      </c>
      <c r="G45" s="49">
        <v>32.799999999999997</v>
      </c>
      <c r="H45" s="418"/>
      <c r="I45" s="417" t="s">
        <v>207</v>
      </c>
      <c r="J45" s="404"/>
      <c r="K45" s="462">
        <v>188</v>
      </c>
      <c r="L45" s="35"/>
      <c r="M45" s="383">
        <f t="shared" si="6"/>
        <v>6166</v>
      </c>
      <c r="N45" s="392">
        <v>400</v>
      </c>
      <c r="O45" s="38"/>
      <c r="P45" s="39">
        <f t="shared" si="7"/>
        <v>15.42</v>
      </c>
      <c r="Q45" s="40"/>
      <c r="R45" s="41">
        <f t="shared" si="8"/>
        <v>0.08</v>
      </c>
      <c r="S45" s="40"/>
      <c r="T45" s="39">
        <f t="shared" si="3"/>
        <v>377.79</v>
      </c>
      <c r="U45" s="42"/>
    </row>
    <row r="46" spans="1:21" ht="15.9" customHeight="1" x14ac:dyDescent="0.25">
      <c r="A46" s="29">
        <v>30</v>
      </c>
      <c r="B46" s="30">
        <v>4231</v>
      </c>
      <c r="C46" s="31" t="s">
        <v>214</v>
      </c>
      <c r="D46" s="47" t="s">
        <v>220</v>
      </c>
      <c r="E46" s="52" t="s">
        <v>208</v>
      </c>
      <c r="F46" s="53" t="s">
        <v>56</v>
      </c>
      <c r="G46" s="49">
        <v>64</v>
      </c>
      <c r="H46" s="418"/>
      <c r="I46" s="417" t="s">
        <v>206</v>
      </c>
      <c r="J46" s="404"/>
      <c r="K46" s="462">
        <v>94</v>
      </c>
      <c r="L46" s="35"/>
      <c r="M46" s="383">
        <f t="shared" si="6"/>
        <v>6016</v>
      </c>
      <c r="N46" s="392">
        <v>360</v>
      </c>
      <c r="O46" s="38"/>
      <c r="P46" s="39">
        <f t="shared" si="7"/>
        <v>16.71</v>
      </c>
      <c r="Q46" s="40"/>
      <c r="R46" s="41">
        <f t="shared" si="8"/>
        <v>0.18</v>
      </c>
      <c r="S46" s="40"/>
      <c r="T46" s="39">
        <f t="shared" si="3"/>
        <v>409.4</v>
      </c>
      <c r="U46" s="42"/>
    </row>
    <row r="47" spans="1:21" ht="15.9" customHeight="1" x14ac:dyDescent="0.25">
      <c r="A47" s="29">
        <v>31</v>
      </c>
      <c r="B47" s="30">
        <v>4231</v>
      </c>
      <c r="C47" s="31" t="s">
        <v>216</v>
      </c>
      <c r="D47" s="47" t="s">
        <v>220</v>
      </c>
      <c r="E47" s="52" t="s">
        <v>208</v>
      </c>
      <c r="F47" s="53" t="s">
        <v>56</v>
      </c>
      <c r="G47" s="49">
        <v>62.45</v>
      </c>
      <c r="H47" s="418"/>
      <c r="I47" s="417" t="s">
        <v>230</v>
      </c>
      <c r="J47" s="404"/>
      <c r="K47" s="462">
        <v>38</v>
      </c>
      <c r="L47" s="35"/>
      <c r="M47" s="383">
        <f t="shared" si="6"/>
        <v>2373</v>
      </c>
      <c r="N47" s="392">
        <v>360</v>
      </c>
      <c r="O47" s="38"/>
      <c r="P47" s="39">
        <f t="shared" si="7"/>
        <v>6.59</v>
      </c>
      <c r="Q47" s="40"/>
      <c r="R47" s="41">
        <f t="shared" si="8"/>
        <v>0.17</v>
      </c>
      <c r="S47" s="40"/>
      <c r="T47" s="39">
        <f t="shared" si="3"/>
        <v>161.46</v>
      </c>
      <c r="U47" s="42"/>
    </row>
    <row r="48" spans="1:21" ht="15.9" customHeight="1" x14ac:dyDescent="0.25">
      <c r="A48" s="29">
        <v>32</v>
      </c>
      <c r="B48" s="30">
        <v>4232</v>
      </c>
      <c r="C48" s="31"/>
      <c r="D48" s="47" t="s">
        <v>245</v>
      </c>
      <c r="E48" s="52" t="s">
        <v>211</v>
      </c>
      <c r="F48" s="466"/>
      <c r="G48" s="49">
        <v>80.75</v>
      </c>
      <c r="H48" s="418"/>
      <c r="I48" s="417" t="s">
        <v>43</v>
      </c>
      <c r="J48" s="404"/>
      <c r="K48" s="462"/>
      <c r="L48" s="35"/>
      <c r="M48" s="383">
        <f t="shared" si="6"/>
        <v>0</v>
      </c>
      <c r="N48" s="467"/>
      <c r="O48" s="38"/>
      <c r="P48" s="39">
        <f t="shared" si="7"/>
        <v>0</v>
      </c>
      <c r="Q48" s="40"/>
      <c r="R48" s="41">
        <f t="shared" si="8"/>
        <v>0</v>
      </c>
      <c r="S48" s="40"/>
      <c r="T48" s="39">
        <f t="shared" si="3"/>
        <v>0</v>
      </c>
      <c r="U48" s="42"/>
    </row>
    <row r="49" spans="1:21" ht="15.9" customHeight="1" x14ac:dyDescent="0.25">
      <c r="A49" s="29">
        <v>33</v>
      </c>
      <c r="B49" s="30">
        <v>4311</v>
      </c>
      <c r="C49" s="31" t="s">
        <v>214</v>
      </c>
      <c r="D49" s="47" t="s">
        <v>221</v>
      </c>
      <c r="E49" s="52" t="s">
        <v>208</v>
      </c>
      <c r="F49" s="53" t="s">
        <v>56</v>
      </c>
      <c r="G49" s="49">
        <v>53.5</v>
      </c>
      <c r="H49" s="418"/>
      <c r="I49" s="417" t="s">
        <v>207</v>
      </c>
      <c r="J49" s="404"/>
      <c r="K49" s="462">
        <v>188</v>
      </c>
      <c r="L49" s="35"/>
      <c r="M49" s="383">
        <f t="shared" si="6"/>
        <v>10058</v>
      </c>
      <c r="N49" s="392">
        <v>200</v>
      </c>
      <c r="O49" s="38"/>
      <c r="P49" s="39">
        <f t="shared" si="7"/>
        <v>50.29</v>
      </c>
      <c r="Q49" s="40"/>
      <c r="R49" s="41">
        <f t="shared" si="8"/>
        <v>0.27</v>
      </c>
      <c r="S49" s="40"/>
      <c r="T49" s="39">
        <f t="shared" si="3"/>
        <v>1232.1099999999999</v>
      </c>
      <c r="U49" s="42"/>
    </row>
    <row r="50" spans="1:21" ht="15.9" customHeight="1" x14ac:dyDescent="0.25">
      <c r="A50" s="29">
        <v>34</v>
      </c>
      <c r="B50" s="30">
        <v>4311</v>
      </c>
      <c r="C50" s="31" t="s">
        <v>216</v>
      </c>
      <c r="D50" s="47" t="s">
        <v>221</v>
      </c>
      <c r="E50" s="52" t="s">
        <v>208</v>
      </c>
      <c r="F50" s="53" t="s">
        <v>56</v>
      </c>
      <c r="G50" s="49">
        <v>51.71</v>
      </c>
      <c r="H50" s="418"/>
      <c r="I50" s="417" t="s">
        <v>206</v>
      </c>
      <c r="J50" s="404"/>
      <c r="K50" s="462">
        <v>94</v>
      </c>
      <c r="L50" s="35"/>
      <c r="M50" s="383">
        <f t="shared" si="6"/>
        <v>4861</v>
      </c>
      <c r="N50" s="392">
        <v>200</v>
      </c>
      <c r="O50" s="38"/>
      <c r="P50" s="39">
        <f t="shared" si="7"/>
        <v>24.31</v>
      </c>
      <c r="Q50" s="40"/>
      <c r="R50" s="41">
        <f t="shared" si="8"/>
        <v>0.26</v>
      </c>
      <c r="S50" s="40"/>
      <c r="T50" s="39">
        <f t="shared" si="3"/>
        <v>595.6</v>
      </c>
      <c r="U50" s="42"/>
    </row>
    <row r="51" spans="1:21" ht="15.9" customHeight="1" x14ac:dyDescent="0.25">
      <c r="A51" s="29">
        <v>35</v>
      </c>
      <c r="B51" s="30">
        <v>4331</v>
      </c>
      <c r="C51" s="31" t="s">
        <v>214</v>
      </c>
      <c r="D51" s="47" t="s">
        <v>222</v>
      </c>
      <c r="E51" s="52" t="s">
        <v>208</v>
      </c>
      <c r="F51" s="53" t="s">
        <v>56</v>
      </c>
      <c r="G51" s="49">
        <v>11.83</v>
      </c>
      <c r="H51" s="418"/>
      <c r="I51" s="417" t="s">
        <v>230</v>
      </c>
      <c r="J51" s="404"/>
      <c r="K51" s="462">
        <v>38</v>
      </c>
      <c r="L51" s="35"/>
      <c r="M51" s="383">
        <f t="shared" si="6"/>
        <v>450</v>
      </c>
      <c r="N51" s="392">
        <v>200</v>
      </c>
      <c r="O51" s="38"/>
      <c r="P51" s="39">
        <f t="shared" si="7"/>
        <v>2.25</v>
      </c>
      <c r="Q51" s="40"/>
      <c r="R51" s="41">
        <f t="shared" si="8"/>
        <v>0.06</v>
      </c>
      <c r="S51" s="40"/>
      <c r="T51" s="39">
        <f t="shared" si="3"/>
        <v>55.13</v>
      </c>
      <c r="U51" s="42"/>
    </row>
    <row r="52" spans="1:21" ht="15.9" customHeight="1" x14ac:dyDescent="0.25">
      <c r="A52" s="29">
        <v>36</v>
      </c>
      <c r="B52" s="30">
        <v>4331</v>
      </c>
      <c r="C52" s="31" t="s">
        <v>216</v>
      </c>
      <c r="D52" s="47" t="s">
        <v>222</v>
      </c>
      <c r="E52" s="52" t="s">
        <v>208</v>
      </c>
      <c r="F52" s="53" t="s">
        <v>56</v>
      </c>
      <c r="G52" s="49">
        <v>17.48</v>
      </c>
      <c r="H52" s="418"/>
      <c r="I52" s="417" t="s">
        <v>206</v>
      </c>
      <c r="J52" s="404"/>
      <c r="K52" s="462">
        <v>94</v>
      </c>
      <c r="L52" s="35"/>
      <c r="M52" s="383">
        <f t="shared" si="6"/>
        <v>1643</v>
      </c>
      <c r="N52" s="392">
        <v>200</v>
      </c>
      <c r="O52" s="38"/>
      <c r="P52" s="39">
        <f t="shared" si="7"/>
        <v>8.2200000000000006</v>
      </c>
      <c r="Q52" s="40"/>
      <c r="R52" s="41">
        <f t="shared" si="8"/>
        <v>0.09</v>
      </c>
      <c r="S52" s="40"/>
      <c r="T52" s="39">
        <f t="shared" si="3"/>
        <v>201.39</v>
      </c>
      <c r="U52" s="42"/>
    </row>
    <row r="53" spans="1:21" ht="15.9" customHeight="1" x14ac:dyDescent="0.25">
      <c r="A53" s="29">
        <v>37</v>
      </c>
      <c r="B53" s="30">
        <v>4911</v>
      </c>
      <c r="C53" s="31" t="s">
        <v>214</v>
      </c>
      <c r="D53" s="47" t="s">
        <v>223</v>
      </c>
      <c r="E53" s="52" t="s">
        <v>208</v>
      </c>
      <c r="F53" s="466"/>
      <c r="G53" s="49">
        <v>33.9</v>
      </c>
      <c r="H53" s="418"/>
      <c r="I53" s="417" t="s">
        <v>207</v>
      </c>
      <c r="J53" s="404"/>
      <c r="K53" s="462">
        <v>188</v>
      </c>
      <c r="L53" s="35"/>
      <c r="M53" s="383">
        <f t="shared" si="6"/>
        <v>6373</v>
      </c>
      <c r="N53" s="392">
        <v>500</v>
      </c>
      <c r="O53" s="38"/>
      <c r="P53" s="39">
        <f t="shared" si="7"/>
        <v>12.75</v>
      </c>
      <c r="Q53" s="40"/>
      <c r="R53" s="41">
        <f t="shared" si="8"/>
        <v>7.0000000000000007E-2</v>
      </c>
      <c r="S53" s="40"/>
      <c r="T53" s="39">
        <f t="shared" si="3"/>
        <v>312.38</v>
      </c>
      <c r="U53" s="42"/>
    </row>
    <row r="54" spans="1:21" ht="15.9" customHeight="1" x14ac:dyDescent="0.25">
      <c r="A54" s="29">
        <v>38</v>
      </c>
      <c r="B54" s="30">
        <v>4911</v>
      </c>
      <c r="C54" s="31" t="s">
        <v>216</v>
      </c>
      <c r="D54" s="47" t="s">
        <v>223</v>
      </c>
      <c r="E54" s="52" t="s">
        <v>208</v>
      </c>
      <c r="F54" s="466"/>
      <c r="G54" s="49">
        <v>36.4</v>
      </c>
      <c r="H54" s="418"/>
      <c r="I54" s="417" t="s">
        <v>212</v>
      </c>
      <c r="J54" s="404"/>
      <c r="K54" s="462"/>
      <c r="L54" s="35"/>
      <c r="M54" s="383">
        <f t="shared" si="6"/>
        <v>0</v>
      </c>
      <c r="N54" s="467"/>
      <c r="O54" s="38"/>
      <c r="P54" s="39">
        <f t="shared" si="7"/>
        <v>0</v>
      </c>
      <c r="Q54" s="40"/>
      <c r="R54" s="41">
        <f t="shared" si="8"/>
        <v>0</v>
      </c>
      <c r="S54" s="40"/>
      <c r="T54" s="39">
        <f t="shared" si="3"/>
        <v>0</v>
      </c>
      <c r="U54" s="42"/>
    </row>
    <row r="55" spans="1:21" ht="15.9" customHeight="1" x14ac:dyDescent="0.25">
      <c r="A55" s="29">
        <v>39</v>
      </c>
      <c r="B55" s="30">
        <v>4911</v>
      </c>
      <c r="C55" s="31" t="s">
        <v>217</v>
      </c>
      <c r="D55" s="47" t="s">
        <v>260</v>
      </c>
      <c r="E55" s="52" t="s">
        <v>208</v>
      </c>
      <c r="F55" s="466"/>
      <c r="G55" s="49">
        <v>41.8</v>
      </c>
      <c r="H55" s="418"/>
      <c r="I55" s="417" t="s">
        <v>207</v>
      </c>
      <c r="J55" s="404"/>
      <c r="K55" s="462">
        <v>188</v>
      </c>
      <c r="L55" s="35"/>
      <c r="M55" s="383">
        <f t="shared" si="6"/>
        <v>7858</v>
      </c>
      <c r="N55" s="392">
        <v>400</v>
      </c>
      <c r="O55" s="38"/>
      <c r="P55" s="39">
        <f t="shared" si="7"/>
        <v>19.649999999999999</v>
      </c>
      <c r="Q55" s="40"/>
      <c r="R55" s="41">
        <f t="shared" si="8"/>
        <v>0.1</v>
      </c>
      <c r="S55" s="40"/>
      <c r="T55" s="39">
        <f t="shared" si="3"/>
        <v>481.43</v>
      </c>
      <c r="U55" s="42"/>
    </row>
    <row r="56" spans="1:21" ht="15.9" customHeight="1" x14ac:dyDescent="0.25">
      <c r="A56" s="29">
        <v>40</v>
      </c>
      <c r="B56" s="30">
        <v>6111</v>
      </c>
      <c r="C56" s="31" t="s">
        <v>214</v>
      </c>
      <c r="D56" s="47" t="s">
        <v>224</v>
      </c>
      <c r="E56" s="52" t="s">
        <v>209</v>
      </c>
      <c r="F56" s="53" t="s">
        <v>49</v>
      </c>
      <c r="G56" s="49">
        <v>972.33</v>
      </c>
      <c r="H56" s="418"/>
      <c r="I56" s="417" t="s">
        <v>206</v>
      </c>
      <c r="J56" s="404"/>
      <c r="K56" s="462">
        <v>94</v>
      </c>
      <c r="L56" s="35"/>
      <c r="M56" s="383">
        <f t="shared" si="6"/>
        <v>91399</v>
      </c>
      <c r="N56" s="392">
        <v>225</v>
      </c>
      <c r="O56" s="38"/>
      <c r="P56" s="39">
        <f t="shared" si="7"/>
        <v>406.22</v>
      </c>
      <c r="Q56" s="40"/>
      <c r="R56" s="41">
        <f t="shared" si="8"/>
        <v>4.32</v>
      </c>
      <c r="S56" s="40"/>
      <c r="T56" s="39">
        <f t="shared" si="3"/>
        <v>9952.39</v>
      </c>
      <c r="U56" s="42"/>
    </row>
    <row r="57" spans="1:21" ht="15.9" customHeight="1" x14ac:dyDescent="0.25">
      <c r="A57" s="29">
        <v>41</v>
      </c>
      <c r="B57" s="30">
        <v>6111</v>
      </c>
      <c r="C57" s="31" t="s">
        <v>216</v>
      </c>
      <c r="D57" s="47" t="s">
        <v>224</v>
      </c>
      <c r="E57" s="52" t="s">
        <v>205</v>
      </c>
      <c r="F57" s="53" t="s">
        <v>55</v>
      </c>
      <c r="G57" s="49">
        <v>30.7</v>
      </c>
      <c r="H57" s="418"/>
      <c r="I57" s="417" t="s">
        <v>206</v>
      </c>
      <c r="J57" s="404"/>
      <c r="K57" s="462">
        <v>94</v>
      </c>
      <c r="L57" s="35"/>
      <c r="M57" s="383">
        <f t="shared" si="6"/>
        <v>2886</v>
      </c>
      <c r="N57" s="392">
        <v>250</v>
      </c>
      <c r="O57" s="38"/>
      <c r="P57" s="39">
        <f t="shared" si="7"/>
        <v>11.54</v>
      </c>
      <c r="Q57" s="40"/>
      <c r="R57" s="41">
        <f t="shared" si="8"/>
        <v>0.12</v>
      </c>
      <c r="S57" s="40"/>
      <c r="T57" s="39">
        <f t="shared" si="3"/>
        <v>282.73</v>
      </c>
      <c r="U57" s="42"/>
    </row>
    <row r="58" spans="1:21" ht="15.9" customHeight="1" x14ac:dyDescent="0.25">
      <c r="A58" s="29">
        <v>42</v>
      </c>
      <c r="B58" s="30">
        <v>6113</v>
      </c>
      <c r="C58" s="31" t="s">
        <v>214</v>
      </c>
      <c r="D58" s="47" t="s">
        <v>246</v>
      </c>
      <c r="E58" s="52" t="s">
        <v>208</v>
      </c>
      <c r="F58" s="53" t="s">
        <v>56</v>
      </c>
      <c r="G58" s="49">
        <v>86.7</v>
      </c>
      <c r="H58" s="418"/>
      <c r="I58" s="417" t="s">
        <v>206</v>
      </c>
      <c r="J58" s="404"/>
      <c r="K58" s="462">
        <v>94</v>
      </c>
      <c r="L58" s="35"/>
      <c r="M58" s="383">
        <f t="shared" si="6"/>
        <v>8150</v>
      </c>
      <c r="N58" s="393">
        <v>225</v>
      </c>
      <c r="O58" s="38"/>
      <c r="P58" s="39">
        <f t="shared" si="7"/>
        <v>36.22</v>
      </c>
      <c r="Q58" s="40"/>
      <c r="R58" s="41">
        <f t="shared" si="8"/>
        <v>0.39</v>
      </c>
      <c r="S58" s="40"/>
      <c r="T58" s="39">
        <f t="shared" si="3"/>
        <v>887.39</v>
      </c>
      <c r="U58" s="42"/>
    </row>
    <row r="59" spans="1:21" ht="15.9" customHeight="1" x14ac:dyDescent="0.25">
      <c r="A59" s="29">
        <v>43</v>
      </c>
      <c r="B59" s="30">
        <v>6113</v>
      </c>
      <c r="C59" s="31" t="s">
        <v>216</v>
      </c>
      <c r="D59" s="47" t="s">
        <v>246</v>
      </c>
      <c r="E59" s="52" t="s">
        <v>209</v>
      </c>
      <c r="F59" s="53" t="s">
        <v>49</v>
      </c>
      <c r="G59" s="49">
        <v>104.45</v>
      </c>
      <c r="H59" s="418"/>
      <c r="I59" s="417" t="s">
        <v>230</v>
      </c>
      <c r="J59" s="404"/>
      <c r="K59" s="462">
        <v>38</v>
      </c>
      <c r="L59" s="35"/>
      <c r="M59" s="383">
        <f t="shared" si="6"/>
        <v>3969</v>
      </c>
      <c r="N59" s="393">
        <v>175</v>
      </c>
      <c r="O59" s="38"/>
      <c r="P59" s="39">
        <f t="shared" si="7"/>
        <v>22.68</v>
      </c>
      <c r="Q59" s="40"/>
      <c r="R59" s="41">
        <f t="shared" si="8"/>
        <v>0.6</v>
      </c>
      <c r="S59" s="40"/>
      <c r="T59" s="39">
        <f t="shared" si="3"/>
        <v>555.66</v>
      </c>
      <c r="U59" s="42"/>
    </row>
    <row r="60" spans="1:21" ht="15.9" customHeight="1" x14ac:dyDescent="0.25">
      <c r="A60" s="29">
        <v>44</v>
      </c>
      <c r="B60" s="30">
        <v>6114</v>
      </c>
      <c r="C60" s="31"/>
      <c r="D60" s="47" t="s">
        <v>261</v>
      </c>
      <c r="E60" s="52" t="s">
        <v>208</v>
      </c>
      <c r="F60" s="53" t="s">
        <v>56</v>
      </c>
      <c r="G60" s="49">
        <v>47.15</v>
      </c>
      <c r="H60" s="418"/>
      <c r="I60" s="417" t="s">
        <v>206</v>
      </c>
      <c r="J60" s="404"/>
      <c r="K60" s="462">
        <v>94</v>
      </c>
      <c r="L60" s="54"/>
      <c r="M60" s="37">
        <f t="shared" ref="M60:M70" si="9">G60*K60</f>
        <v>4432</v>
      </c>
      <c r="N60" s="469">
        <v>225</v>
      </c>
      <c r="O60" s="38"/>
      <c r="P60" s="39">
        <f t="shared" si="7"/>
        <v>19.7</v>
      </c>
      <c r="Q60" s="40"/>
      <c r="R60" s="41">
        <f t="shared" si="8"/>
        <v>0.21</v>
      </c>
      <c r="S60" s="40"/>
      <c r="T60" s="39">
        <f t="shared" si="3"/>
        <v>482.65</v>
      </c>
      <c r="U60" s="42"/>
    </row>
    <row r="61" spans="1:21" ht="15.9" customHeight="1" x14ac:dyDescent="0.25">
      <c r="A61" s="29">
        <v>45</v>
      </c>
      <c r="B61" s="30">
        <v>6115</v>
      </c>
      <c r="C61" s="31" t="s">
        <v>214</v>
      </c>
      <c r="D61" s="47" t="s">
        <v>262</v>
      </c>
      <c r="E61" s="52" t="s">
        <v>209</v>
      </c>
      <c r="F61" s="53" t="s">
        <v>49</v>
      </c>
      <c r="G61" s="49">
        <v>62.25</v>
      </c>
      <c r="H61" s="418"/>
      <c r="I61" s="417" t="s">
        <v>206</v>
      </c>
      <c r="J61" s="404"/>
      <c r="K61" s="462">
        <v>94</v>
      </c>
      <c r="L61" s="54"/>
      <c r="M61" s="37">
        <f t="shared" si="9"/>
        <v>5852</v>
      </c>
      <c r="N61" s="469">
        <v>270</v>
      </c>
      <c r="O61" s="38"/>
      <c r="P61" s="39">
        <f t="shared" si="7"/>
        <v>21.67</v>
      </c>
      <c r="Q61" s="40"/>
      <c r="R61" s="41">
        <f t="shared" si="8"/>
        <v>0.23</v>
      </c>
      <c r="S61" s="40"/>
      <c r="T61" s="39">
        <f t="shared" si="3"/>
        <v>530.91999999999996</v>
      </c>
      <c r="U61" s="42"/>
    </row>
    <row r="62" spans="1:21" ht="15.9" customHeight="1" x14ac:dyDescent="0.25">
      <c r="A62" s="29">
        <v>46</v>
      </c>
      <c r="B62" s="30">
        <v>6115</v>
      </c>
      <c r="C62" s="31" t="s">
        <v>216</v>
      </c>
      <c r="D62" s="47" t="s">
        <v>262</v>
      </c>
      <c r="E62" s="52" t="s">
        <v>205</v>
      </c>
      <c r="F62" s="53" t="s">
        <v>55</v>
      </c>
      <c r="G62" s="49">
        <v>23.07</v>
      </c>
      <c r="H62" s="418"/>
      <c r="I62" s="417" t="s">
        <v>206</v>
      </c>
      <c r="J62" s="404"/>
      <c r="K62" s="462">
        <v>94</v>
      </c>
      <c r="L62" s="54"/>
      <c r="M62" s="37">
        <f t="shared" si="9"/>
        <v>2169</v>
      </c>
      <c r="N62" s="469">
        <v>270</v>
      </c>
      <c r="O62" s="38"/>
      <c r="P62" s="39">
        <f t="shared" si="7"/>
        <v>8.0299999999999994</v>
      </c>
      <c r="Q62" s="40"/>
      <c r="R62" s="41">
        <f t="shared" si="8"/>
        <v>0.09</v>
      </c>
      <c r="S62" s="40"/>
      <c r="T62" s="39">
        <f t="shared" si="3"/>
        <v>196.74</v>
      </c>
      <c r="U62" s="42"/>
    </row>
    <row r="63" spans="1:21" ht="15.9" customHeight="1" x14ac:dyDescent="0.25">
      <c r="A63" s="29">
        <v>47</v>
      </c>
      <c r="B63" s="30">
        <v>6119</v>
      </c>
      <c r="C63" s="31" t="s">
        <v>214</v>
      </c>
      <c r="D63" s="47" t="s">
        <v>247</v>
      </c>
      <c r="E63" s="52" t="s">
        <v>208</v>
      </c>
      <c r="F63" s="53" t="s">
        <v>56</v>
      </c>
      <c r="G63" s="49">
        <v>28.15</v>
      </c>
      <c r="H63" s="418"/>
      <c r="I63" s="417" t="s">
        <v>206</v>
      </c>
      <c r="J63" s="404"/>
      <c r="K63" s="462">
        <v>94</v>
      </c>
      <c r="L63" s="54"/>
      <c r="M63" s="37">
        <f t="shared" si="9"/>
        <v>2646</v>
      </c>
      <c r="N63" s="469">
        <v>250</v>
      </c>
      <c r="O63" s="38"/>
      <c r="P63" s="39">
        <f t="shared" si="7"/>
        <v>10.58</v>
      </c>
      <c r="Q63" s="40"/>
      <c r="R63" s="41">
        <f t="shared" si="8"/>
        <v>0.11</v>
      </c>
      <c r="S63" s="40"/>
      <c r="T63" s="39">
        <f t="shared" si="3"/>
        <v>259.20999999999998</v>
      </c>
      <c r="U63" s="42"/>
    </row>
    <row r="64" spans="1:21" ht="15.9" customHeight="1" x14ac:dyDescent="0.25">
      <c r="A64" s="29">
        <v>48</v>
      </c>
      <c r="B64" s="30">
        <v>6119</v>
      </c>
      <c r="C64" s="31" t="s">
        <v>216</v>
      </c>
      <c r="D64" s="47" t="s">
        <v>263</v>
      </c>
      <c r="E64" s="52" t="s">
        <v>209</v>
      </c>
      <c r="F64" s="53" t="s">
        <v>49</v>
      </c>
      <c r="G64" s="49">
        <v>326.63</v>
      </c>
      <c r="H64" s="418"/>
      <c r="I64" s="417" t="s">
        <v>207</v>
      </c>
      <c r="J64" s="404"/>
      <c r="K64" s="462">
        <v>188</v>
      </c>
      <c r="L64" s="54"/>
      <c r="M64" s="37">
        <f t="shared" si="9"/>
        <v>61406</v>
      </c>
      <c r="N64" s="469">
        <v>200</v>
      </c>
      <c r="O64" s="38"/>
      <c r="P64" s="39">
        <f t="shared" si="7"/>
        <v>307.02999999999997</v>
      </c>
      <c r="Q64" s="40"/>
      <c r="R64" s="41">
        <f t="shared" si="8"/>
        <v>1.63</v>
      </c>
      <c r="S64" s="40"/>
      <c r="T64" s="39">
        <f t="shared" si="3"/>
        <v>7522.24</v>
      </c>
      <c r="U64" s="42"/>
    </row>
    <row r="65" spans="1:21" ht="15.9" customHeight="1" x14ac:dyDescent="0.25">
      <c r="A65" s="29">
        <v>49</v>
      </c>
      <c r="B65" s="30">
        <v>6120</v>
      </c>
      <c r="C65" s="31"/>
      <c r="D65" s="47" t="s">
        <v>264</v>
      </c>
      <c r="E65" s="52" t="s">
        <v>205</v>
      </c>
      <c r="F65" s="53" t="s">
        <v>55</v>
      </c>
      <c r="G65" s="49">
        <v>75.3</v>
      </c>
      <c r="H65" s="418"/>
      <c r="I65" s="417" t="s">
        <v>206</v>
      </c>
      <c r="J65" s="404"/>
      <c r="K65" s="462">
        <v>94</v>
      </c>
      <c r="L65" s="54"/>
      <c r="M65" s="37">
        <f t="shared" si="9"/>
        <v>7078</v>
      </c>
      <c r="N65" s="469">
        <v>270</v>
      </c>
      <c r="O65" s="38"/>
      <c r="P65" s="39">
        <f t="shared" si="7"/>
        <v>26.21</v>
      </c>
      <c r="Q65" s="40"/>
      <c r="R65" s="41">
        <f t="shared" si="8"/>
        <v>0.28000000000000003</v>
      </c>
      <c r="S65" s="40"/>
      <c r="T65" s="39">
        <f t="shared" si="3"/>
        <v>642.15</v>
      </c>
      <c r="U65" s="42"/>
    </row>
    <row r="66" spans="1:21" ht="15.9" customHeight="1" x14ac:dyDescent="0.25">
      <c r="A66" s="29">
        <v>50</v>
      </c>
      <c r="B66" s="30">
        <v>6121</v>
      </c>
      <c r="C66" s="31"/>
      <c r="D66" s="47" t="s">
        <v>225</v>
      </c>
      <c r="E66" s="52" t="s">
        <v>242</v>
      </c>
      <c r="F66" s="466"/>
      <c r="G66" s="49">
        <v>53.6</v>
      </c>
      <c r="H66" s="418"/>
      <c r="I66" s="417" t="s">
        <v>206</v>
      </c>
      <c r="J66" s="404"/>
      <c r="K66" s="462">
        <v>94</v>
      </c>
      <c r="L66" s="54"/>
      <c r="M66" s="37">
        <f t="shared" si="9"/>
        <v>5038</v>
      </c>
      <c r="N66" s="469">
        <v>250</v>
      </c>
      <c r="O66" s="38"/>
      <c r="P66" s="39">
        <f t="shared" si="7"/>
        <v>20.149999999999999</v>
      </c>
      <c r="Q66" s="40"/>
      <c r="R66" s="41">
        <f t="shared" si="8"/>
        <v>0.21</v>
      </c>
      <c r="S66" s="40"/>
      <c r="T66" s="39">
        <f t="shared" si="3"/>
        <v>493.68</v>
      </c>
      <c r="U66" s="42"/>
    </row>
    <row r="67" spans="1:21" ht="15.9" customHeight="1" x14ac:dyDescent="0.25">
      <c r="A67" s="29">
        <v>51</v>
      </c>
      <c r="B67" s="30">
        <v>6125</v>
      </c>
      <c r="C67" s="31"/>
      <c r="D67" s="47" t="s">
        <v>248</v>
      </c>
      <c r="E67" s="52" t="s">
        <v>205</v>
      </c>
      <c r="F67" s="468" t="s">
        <v>55</v>
      </c>
      <c r="G67" s="49">
        <v>8.6999999999999993</v>
      </c>
      <c r="H67" s="418"/>
      <c r="I67" s="417" t="s">
        <v>206</v>
      </c>
      <c r="J67" s="404"/>
      <c r="K67" s="462">
        <v>94</v>
      </c>
      <c r="L67" s="54"/>
      <c r="M67" s="37">
        <f t="shared" si="9"/>
        <v>818</v>
      </c>
      <c r="N67" s="469">
        <v>250</v>
      </c>
      <c r="O67" s="38"/>
      <c r="P67" s="39">
        <f t="shared" si="7"/>
        <v>3.27</v>
      </c>
      <c r="Q67" s="40"/>
      <c r="R67" s="41">
        <f t="shared" si="8"/>
        <v>0.03</v>
      </c>
      <c r="S67" s="40"/>
      <c r="T67" s="39">
        <f t="shared" si="3"/>
        <v>80.12</v>
      </c>
      <c r="U67" s="42"/>
    </row>
    <row r="68" spans="1:21" ht="15.9" customHeight="1" x14ac:dyDescent="0.25">
      <c r="A68" s="29">
        <v>52</v>
      </c>
      <c r="B68" s="30">
        <v>6132</v>
      </c>
      <c r="C68" s="31"/>
      <c r="D68" s="47" t="s">
        <v>237</v>
      </c>
      <c r="E68" s="52" t="s">
        <v>209</v>
      </c>
      <c r="F68" s="53" t="s">
        <v>49</v>
      </c>
      <c r="G68" s="49">
        <v>34.11</v>
      </c>
      <c r="H68" s="418"/>
      <c r="I68" s="417" t="s">
        <v>206</v>
      </c>
      <c r="J68" s="404"/>
      <c r="K68" s="462">
        <v>94</v>
      </c>
      <c r="L68" s="54"/>
      <c r="M68" s="37">
        <f t="shared" si="9"/>
        <v>3206</v>
      </c>
      <c r="N68" s="469">
        <v>250</v>
      </c>
      <c r="O68" s="38"/>
      <c r="P68" s="39">
        <f t="shared" si="7"/>
        <v>12.82</v>
      </c>
      <c r="Q68" s="40"/>
      <c r="R68" s="41">
        <f t="shared" si="8"/>
        <v>0.14000000000000001</v>
      </c>
      <c r="S68" s="40"/>
      <c r="T68" s="39">
        <f t="shared" si="3"/>
        <v>314.08999999999997</v>
      </c>
      <c r="U68" s="42"/>
    </row>
    <row r="69" spans="1:21" ht="15.9" customHeight="1" x14ac:dyDescent="0.25">
      <c r="A69" s="29">
        <v>53</v>
      </c>
      <c r="B69" s="30">
        <v>6161</v>
      </c>
      <c r="C69" s="31" t="s">
        <v>214</v>
      </c>
      <c r="D69" s="47" t="s">
        <v>226</v>
      </c>
      <c r="E69" s="52" t="s">
        <v>208</v>
      </c>
      <c r="F69" s="466"/>
      <c r="G69" s="49">
        <v>6.67</v>
      </c>
      <c r="H69" s="418"/>
      <c r="I69" s="417" t="s">
        <v>227</v>
      </c>
      <c r="J69" s="404"/>
      <c r="K69" s="462">
        <v>9</v>
      </c>
      <c r="L69" s="54"/>
      <c r="M69" s="37">
        <f t="shared" si="9"/>
        <v>60</v>
      </c>
      <c r="N69" s="469">
        <v>150</v>
      </c>
      <c r="O69" s="38"/>
      <c r="P69" s="39">
        <f t="shared" si="7"/>
        <v>0.4</v>
      </c>
      <c r="Q69" s="40"/>
      <c r="R69" s="41">
        <f t="shared" si="8"/>
        <v>0.04</v>
      </c>
      <c r="S69" s="40"/>
      <c r="T69" s="39">
        <f t="shared" si="3"/>
        <v>9.8000000000000007</v>
      </c>
      <c r="U69" s="42"/>
    </row>
    <row r="70" spans="1:21" ht="15.9" customHeight="1" x14ac:dyDescent="0.25">
      <c r="A70" s="29">
        <v>54</v>
      </c>
      <c r="B70" s="30">
        <v>6161</v>
      </c>
      <c r="C70" s="31" t="s">
        <v>216</v>
      </c>
      <c r="D70" s="47" t="s">
        <v>226</v>
      </c>
      <c r="E70" s="52" t="s">
        <v>209</v>
      </c>
      <c r="F70" s="466"/>
      <c r="G70" s="49">
        <v>75.97</v>
      </c>
      <c r="H70" s="418"/>
      <c r="I70" s="417" t="s">
        <v>227</v>
      </c>
      <c r="J70" s="404"/>
      <c r="K70" s="462">
        <v>9</v>
      </c>
      <c r="L70" s="54"/>
      <c r="M70" s="37">
        <f t="shared" si="9"/>
        <v>684</v>
      </c>
      <c r="N70" s="469">
        <v>150</v>
      </c>
      <c r="O70" s="38"/>
      <c r="P70" s="39">
        <f t="shared" si="7"/>
        <v>4.5599999999999996</v>
      </c>
      <c r="Q70" s="40"/>
      <c r="R70" s="41">
        <f t="shared" si="8"/>
        <v>0.51</v>
      </c>
      <c r="S70" s="40"/>
      <c r="T70" s="39">
        <f t="shared" si="3"/>
        <v>111.72</v>
      </c>
      <c r="U70" s="42"/>
    </row>
    <row r="71" spans="1:21" ht="15.9" customHeight="1" x14ac:dyDescent="0.25">
      <c r="A71" s="29">
        <v>55</v>
      </c>
      <c r="B71" s="30"/>
      <c r="C71" s="31"/>
      <c r="D71" s="47"/>
      <c r="E71" s="52"/>
      <c r="F71" s="53"/>
      <c r="G71" s="49"/>
      <c r="H71" s="50"/>
      <c r="I71" s="51"/>
      <c r="J71" s="48"/>
      <c r="K71" s="36"/>
      <c r="L71" s="54"/>
      <c r="M71" s="37">
        <f>G71*K71</f>
        <v>0</v>
      </c>
      <c r="N71" s="380"/>
      <c r="O71" s="38"/>
      <c r="P71" s="39">
        <f t="shared" si="7"/>
        <v>0</v>
      </c>
      <c r="Q71" s="40"/>
      <c r="R71" s="41">
        <f t="shared" si="8"/>
        <v>0</v>
      </c>
      <c r="S71" s="40"/>
      <c r="T71" s="39">
        <f t="shared" si="3"/>
        <v>0</v>
      </c>
      <c r="U71" s="42"/>
    </row>
    <row r="72" spans="1:21" ht="15.9" customHeight="1" x14ac:dyDescent="0.25">
      <c r="A72" s="29">
        <v>56</v>
      </c>
      <c r="B72" s="30"/>
      <c r="C72" s="31"/>
      <c r="D72" s="47"/>
      <c r="E72" s="52"/>
      <c r="F72" s="346"/>
      <c r="G72" s="381"/>
      <c r="H72" s="50"/>
      <c r="I72" s="51"/>
      <c r="J72" s="48"/>
      <c r="K72" s="36"/>
      <c r="L72" s="54"/>
      <c r="M72" s="37">
        <f>G72*K72</f>
        <v>0</v>
      </c>
      <c r="N72" s="380"/>
      <c r="O72" s="38"/>
      <c r="P72" s="39">
        <f t="shared" si="7"/>
        <v>0</v>
      </c>
      <c r="Q72" s="40"/>
      <c r="R72" s="41">
        <f t="shared" si="8"/>
        <v>0</v>
      </c>
      <c r="S72" s="40"/>
      <c r="T72" s="39">
        <f t="shared" si="3"/>
        <v>0</v>
      </c>
      <c r="U72" s="42"/>
    </row>
    <row r="73" spans="1:21" ht="15.9" customHeight="1" x14ac:dyDescent="0.25">
      <c r="A73" s="55">
        <v>57</v>
      </c>
      <c r="B73" s="30"/>
      <c r="C73" s="31"/>
      <c r="D73" s="47"/>
      <c r="E73" s="52"/>
      <c r="F73" s="346"/>
      <c r="G73" s="49"/>
      <c r="H73" s="50"/>
      <c r="I73" s="51"/>
      <c r="J73" s="56"/>
      <c r="K73" s="36"/>
      <c r="L73" s="54"/>
      <c r="M73" s="37">
        <f t="shared" ref="M73" si="10">G73*K73</f>
        <v>0</v>
      </c>
      <c r="N73" s="372"/>
      <c r="O73" s="38"/>
      <c r="P73" s="39">
        <f t="shared" si="7"/>
        <v>0</v>
      </c>
      <c r="Q73" s="40"/>
      <c r="R73" s="41">
        <f t="shared" si="8"/>
        <v>0</v>
      </c>
      <c r="S73" s="40"/>
      <c r="T73" s="39">
        <f t="shared" si="3"/>
        <v>0</v>
      </c>
      <c r="U73" s="42"/>
    </row>
    <row r="74" spans="1:21" ht="15.9" customHeight="1" x14ac:dyDescent="0.25">
      <c r="A74" s="55">
        <v>58</v>
      </c>
      <c r="B74" s="30"/>
      <c r="C74" s="31"/>
      <c r="D74" s="47"/>
      <c r="E74" s="52"/>
      <c r="F74" s="346"/>
      <c r="G74" s="49"/>
      <c r="H74" s="50"/>
      <c r="I74" s="51"/>
      <c r="J74" s="56"/>
      <c r="K74" s="36"/>
      <c r="L74" s="54"/>
      <c r="M74" s="37"/>
      <c r="N74" s="373"/>
      <c r="O74" s="38"/>
      <c r="P74" s="39"/>
      <c r="Q74" s="40"/>
      <c r="R74" s="39"/>
      <c r="S74" s="40"/>
      <c r="T74" s="39">
        <f t="shared" si="3"/>
        <v>0</v>
      </c>
      <c r="U74" s="42"/>
    </row>
    <row r="75" spans="1:21" ht="12.45" customHeight="1" x14ac:dyDescent="0.25">
      <c r="A75" s="615">
        <v>59</v>
      </c>
      <c r="B75" s="57"/>
      <c r="C75" s="10"/>
      <c r="D75" s="617" t="s">
        <v>57</v>
      </c>
      <c r="E75" s="617"/>
      <c r="F75" s="617"/>
      <c r="G75" s="619">
        <f>SUM(G17:G74)</f>
        <v>4123</v>
      </c>
      <c r="H75" s="621"/>
      <c r="P75" s="623">
        <f>SUM(P17:P74)</f>
        <v>1849.86</v>
      </c>
      <c r="Q75" s="623"/>
      <c r="R75" s="625">
        <f>IF(P75&gt;0,P75/J8,0)</f>
        <v>9.84</v>
      </c>
      <c r="S75" s="625"/>
      <c r="U75" s="58"/>
    </row>
    <row r="76" spans="1:21" ht="12.45" customHeight="1" x14ac:dyDescent="0.25">
      <c r="A76" s="616"/>
      <c r="B76" s="24"/>
      <c r="C76" s="10"/>
      <c r="D76" s="618"/>
      <c r="E76" s="618"/>
      <c r="F76" s="618"/>
      <c r="G76" s="620"/>
      <c r="H76" s="622"/>
      <c r="P76" s="624"/>
      <c r="Q76" s="624"/>
      <c r="R76" s="626"/>
      <c r="S76" s="626"/>
      <c r="U76" s="59"/>
    </row>
    <row r="77" spans="1:21" ht="15.9" customHeight="1" x14ac:dyDescent="0.3">
      <c r="A77" s="60">
        <v>60</v>
      </c>
      <c r="B77" s="61"/>
      <c r="C77" s="62"/>
      <c r="D77" s="646"/>
      <c r="E77" s="646"/>
      <c r="F77" s="646"/>
      <c r="G77" s="646"/>
      <c r="H77" s="646"/>
      <c r="I77" s="646"/>
      <c r="J77" s="646"/>
      <c r="K77" s="646"/>
      <c r="L77" s="646"/>
      <c r="M77" s="647"/>
      <c r="N77" s="647"/>
      <c r="O77" s="647"/>
      <c r="P77" s="63"/>
      <c r="Q77" s="64"/>
      <c r="R77" s="648"/>
      <c r="S77" s="648"/>
      <c r="T77" s="65"/>
      <c r="U77" s="66"/>
    </row>
    <row r="78" spans="1:21" ht="15.9" customHeight="1" x14ac:dyDescent="0.3">
      <c r="A78" s="60">
        <v>61</v>
      </c>
      <c r="B78" s="61"/>
      <c r="C78" s="62"/>
      <c r="D78" s="649"/>
      <c r="E78" s="649"/>
      <c r="F78" s="649"/>
      <c r="G78" s="649"/>
      <c r="H78" s="650"/>
      <c r="I78" s="650"/>
      <c r="J78" s="650"/>
      <c r="K78" s="67"/>
      <c r="L78" s="68"/>
      <c r="M78" s="647"/>
      <c r="N78" s="647"/>
      <c r="O78" s="647"/>
      <c r="P78" s="69"/>
      <c r="Q78" s="70"/>
      <c r="R78" s="648"/>
      <c r="S78" s="648"/>
      <c r="T78" s="71"/>
      <c r="U78" s="72"/>
    </row>
    <row r="79" spans="1:21" ht="18" customHeight="1" x14ac:dyDescent="0.3">
      <c r="A79" s="73"/>
      <c r="N79" s="10"/>
      <c r="P79" s="657" t="s">
        <v>58</v>
      </c>
      <c r="Q79" s="657"/>
      <c r="R79" s="657"/>
      <c r="S79" s="658">
        <f>SUM(T77:T78,T17:T74)</f>
        <v>45321.7</v>
      </c>
      <c r="T79" s="658"/>
      <c r="U79" s="658"/>
    </row>
    <row r="80" spans="1:21" ht="14.25" customHeight="1" x14ac:dyDescent="0.25">
      <c r="A80" s="73"/>
      <c r="D80" s="659" t="s">
        <v>59</v>
      </c>
      <c r="P80" s="660" t="s">
        <v>36</v>
      </c>
      <c r="Q80" s="660"/>
      <c r="R80" s="660"/>
      <c r="S80" s="658"/>
      <c r="T80" s="658"/>
      <c r="U80" s="658"/>
    </row>
    <row r="81" spans="1:21" ht="14.25" customHeight="1" x14ac:dyDescent="0.25">
      <c r="A81" s="73"/>
      <c r="D81" s="659"/>
    </row>
    <row r="82" spans="1:21" ht="14.25" customHeight="1" x14ac:dyDescent="0.25">
      <c r="A82" s="74"/>
      <c r="B82" s="22"/>
      <c r="C82" s="75"/>
      <c r="D82" s="75"/>
      <c r="E82" s="75"/>
      <c r="F82" s="75"/>
      <c r="G82" s="661" t="s">
        <v>21</v>
      </c>
      <c r="H82" s="661"/>
      <c r="I82" s="76"/>
      <c r="J82" s="76"/>
      <c r="K82" s="76"/>
      <c r="L82" s="77"/>
      <c r="M82" s="78" t="s">
        <v>60</v>
      </c>
      <c r="N82" s="79"/>
      <c r="O82" s="80"/>
      <c r="P82" s="662" t="s">
        <v>61</v>
      </c>
      <c r="Q82" s="662"/>
      <c r="R82" s="661" t="s">
        <v>62</v>
      </c>
      <c r="S82" s="661"/>
      <c r="T82" s="663" t="s">
        <v>27</v>
      </c>
      <c r="U82" s="663"/>
    </row>
    <row r="83" spans="1:21" ht="14.25" customHeight="1" x14ac:dyDescent="0.25">
      <c r="A83" s="6">
        <v>62</v>
      </c>
      <c r="B83" s="81"/>
      <c r="C83" s="10"/>
      <c r="D83" s="82" t="s">
        <v>63</v>
      </c>
      <c r="E83" s="10"/>
      <c r="F83" s="9"/>
      <c r="G83" s="667" t="s">
        <v>38</v>
      </c>
      <c r="H83" s="667"/>
      <c r="I83" s="621"/>
      <c r="J83" s="621"/>
      <c r="K83" s="621"/>
      <c r="L83" s="621"/>
      <c r="M83" s="83" t="s">
        <v>64</v>
      </c>
      <c r="N83" s="621"/>
      <c r="O83" s="621"/>
      <c r="P83" s="654" t="s">
        <v>36</v>
      </c>
      <c r="Q83" s="654"/>
      <c r="R83" s="655" t="s">
        <v>65</v>
      </c>
      <c r="S83" s="655"/>
      <c r="T83" s="656" t="s">
        <v>36</v>
      </c>
      <c r="U83" s="656"/>
    </row>
    <row r="84" spans="1:21" ht="15.9" customHeight="1" x14ac:dyDescent="0.25">
      <c r="A84" s="60">
        <v>63</v>
      </c>
      <c r="B84" s="84">
        <v>9911</v>
      </c>
      <c r="C84" s="85"/>
      <c r="D84" s="664" t="s">
        <v>66</v>
      </c>
      <c r="E84" s="664"/>
      <c r="F84" s="86" t="s">
        <v>56</v>
      </c>
      <c r="G84" s="665">
        <f>SUM(G19,G22,G39:G47,G49:G52,G58,G60,G63)</f>
        <v>1298.57</v>
      </c>
      <c r="H84" s="665"/>
      <c r="I84" s="646"/>
      <c r="J84" s="646"/>
      <c r="K84" s="646"/>
      <c r="L84" s="87"/>
      <c r="M84" s="88">
        <v>1</v>
      </c>
      <c r="N84" s="666" t="s">
        <v>67</v>
      </c>
      <c r="O84" s="666"/>
      <c r="P84" s="376"/>
      <c r="Q84" s="377"/>
      <c r="R84" s="89">
        <f>IF(T84&gt;0,T84/M84,0)</f>
        <v>0</v>
      </c>
      <c r="S84" s="90"/>
      <c r="T84" s="89">
        <f>G84*M84*P84</f>
        <v>0</v>
      </c>
      <c r="U84" s="42"/>
    </row>
    <row r="85" spans="1:21" ht="15.9" customHeight="1" x14ac:dyDescent="0.25">
      <c r="A85" s="91">
        <v>64</v>
      </c>
      <c r="B85" s="84">
        <v>9921</v>
      </c>
      <c r="C85" s="85"/>
      <c r="D85" s="664" t="s">
        <v>68</v>
      </c>
      <c r="E85" s="664"/>
      <c r="F85" s="86" t="s">
        <v>49</v>
      </c>
      <c r="G85" s="665">
        <f>SUM(G17:G18,G20:G21,G23:G24,G56,G59,G61,G64,G68)</f>
        <v>1661.11</v>
      </c>
      <c r="H85" s="665"/>
      <c r="I85" s="646"/>
      <c r="J85" s="646"/>
      <c r="K85" s="646"/>
      <c r="L85" s="87"/>
      <c r="M85" s="88">
        <v>1</v>
      </c>
      <c r="N85" s="666" t="s">
        <v>67</v>
      </c>
      <c r="O85" s="666"/>
      <c r="P85" s="376"/>
      <c r="Q85" s="377"/>
      <c r="R85" s="89">
        <f>IF(T85&gt;0,T85/M85,0)</f>
        <v>0</v>
      </c>
      <c r="S85" s="90"/>
      <c r="T85" s="89">
        <f>G85*M85*P85</f>
        <v>0</v>
      </c>
      <c r="U85" s="42"/>
    </row>
    <row r="86" spans="1:21" ht="15.9" customHeight="1" x14ac:dyDescent="0.25">
      <c r="A86" s="92">
        <v>65</v>
      </c>
      <c r="B86" s="93"/>
      <c r="C86" s="94"/>
      <c r="D86" s="672"/>
      <c r="E86" s="672"/>
      <c r="F86" s="672"/>
      <c r="G86" s="672"/>
      <c r="H86" s="672"/>
      <c r="I86" s="672"/>
      <c r="J86" s="672"/>
      <c r="K86" s="672"/>
      <c r="L86" s="672"/>
      <c r="M86" s="95"/>
      <c r="N86" s="671"/>
      <c r="O86" s="671"/>
      <c r="P86" s="96"/>
      <c r="Q86" s="97"/>
      <c r="R86" s="89"/>
      <c r="S86" s="98"/>
      <c r="T86" s="89"/>
      <c r="U86" s="58"/>
    </row>
    <row r="87" spans="1:21" ht="15.9" customHeight="1" x14ac:dyDescent="0.25">
      <c r="A87" s="99">
        <v>66</v>
      </c>
      <c r="B87" s="100">
        <v>9951</v>
      </c>
      <c r="C87" s="85"/>
      <c r="D87" s="101" t="s">
        <v>239</v>
      </c>
      <c r="E87" s="102"/>
      <c r="F87" s="102"/>
      <c r="G87" s="673">
        <f>SUM(G24,G56,G63,G64)</f>
        <v>1384.46</v>
      </c>
      <c r="H87" s="674"/>
      <c r="I87" s="646"/>
      <c r="J87" s="646"/>
      <c r="K87" s="646"/>
      <c r="L87" s="103"/>
      <c r="M87" s="95">
        <v>1</v>
      </c>
      <c r="N87" s="666" t="s">
        <v>67</v>
      </c>
      <c r="O87" s="666"/>
      <c r="P87" s="378"/>
      <c r="Q87" s="379"/>
      <c r="R87" s="89">
        <f>IF(T87&gt;0,T87/M87,0)</f>
        <v>0</v>
      </c>
      <c r="S87" s="90"/>
      <c r="T87" s="89">
        <f>G87*M87*P87</f>
        <v>0</v>
      </c>
      <c r="U87" s="42"/>
    </row>
    <row r="88" spans="1:21" ht="17.100000000000001" customHeight="1" x14ac:dyDescent="0.3">
      <c r="A88" s="91">
        <v>67</v>
      </c>
      <c r="B88" s="22"/>
      <c r="D88" s="104"/>
      <c r="M88" s="105"/>
      <c r="N88" s="105"/>
      <c r="O88" s="105"/>
      <c r="P88" s="106"/>
      <c r="Q88" s="107"/>
      <c r="R88" s="108"/>
      <c r="S88" s="109"/>
      <c r="T88" s="110"/>
      <c r="U88" s="111"/>
    </row>
    <row r="89" spans="1:21" ht="17.100000000000001" customHeight="1" x14ac:dyDescent="0.3">
      <c r="A89" s="92">
        <v>68</v>
      </c>
      <c r="B89" s="112"/>
      <c r="C89" s="113"/>
      <c r="D89" s="675" t="s">
        <v>69</v>
      </c>
      <c r="E89" s="675"/>
      <c r="F89" s="675"/>
      <c r="G89" s="675"/>
      <c r="H89" s="675"/>
      <c r="I89" s="675"/>
      <c r="J89" s="675"/>
      <c r="K89" s="675"/>
      <c r="L89" s="675"/>
      <c r="M89" s="114"/>
      <c r="N89" s="114"/>
      <c r="O89" s="114"/>
      <c r="P89" s="115"/>
      <c r="Q89" s="116"/>
      <c r="R89" s="117"/>
      <c r="S89" s="114"/>
      <c r="T89" s="118"/>
      <c r="U89" s="111"/>
    </row>
    <row r="90" spans="1:21" ht="15.9" customHeight="1" x14ac:dyDescent="0.25">
      <c r="A90" s="60">
        <v>69</v>
      </c>
      <c r="B90" s="100"/>
      <c r="C90" s="62"/>
      <c r="D90" s="668" t="s">
        <v>70</v>
      </c>
      <c r="E90" s="668"/>
      <c r="F90" s="119" t="s">
        <v>55</v>
      </c>
      <c r="G90" s="665">
        <f>SUM(G27,G32,G57,G62,G65,G67)</f>
        <v>205.48</v>
      </c>
      <c r="H90" s="665"/>
      <c r="I90" s="646"/>
      <c r="J90" s="646"/>
      <c r="K90" s="646"/>
      <c r="L90" s="87"/>
      <c r="M90" s="88"/>
      <c r="N90" s="669" t="s">
        <v>71</v>
      </c>
      <c r="O90" s="670"/>
      <c r="P90" s="378"/>
      <c r="Q90" s="379"/>
      <c r="R90" s="120"/>
      <c r="S90" s="121"/>
      <c r="T90" s="122"/>
      <c r="U90" s="42"/>
    </row>
    <row r="91" spans="1:21" ht="15.9" customHeight="1" x14ac:dyDescent="0.25">
      <c r="A91" s="92">
        <v>70</v>
      </c>
      <c r="B91" s="100"/>
      <c r="C91" s="62"/>
      <c r="D91" s="123"/>
      <c r="E91" s="124"/>
      <c r="F91" s="125"/>
      <c r="G91" s="671"/>
      <c r="H91" s="671"/>
      <c r="I91" s="646"/>
      <c r="J91" s="646"/>
      <c r="K91" s="646"/>
      <c r="L91" s="87"/>
      <c r="M91" s="88"/>
      <c r="N91" s="126"/>
      <c r="O91" s="127"/>
      <c r="P91" s="128"/>
      <c r="Q91" s="129"/>
      <c r="R91" s="120"/>
      <c r="S91" s="121"/>
      <c r="T91" s="122"/>
      <c r="U91" s="42"/>
    </row>
    <row r="92" spans="1:21" ht="18" customHeight="1" x14ac:dyDescent="0.3">
      <c r="A92" s="130"/>
      <c r="B92" s="131"/>
      <c r="C92" s="131"/>
      <c r="D92" s="131"/>
      <c r="E92" s="132"/>
      <c r="F92" s="132"/>
      <c r="G92" s="131"/>
      <c r="H92" s="131"/>
      <c r="I92" s="132"/>
      <c r="J92" s="10"/>
      <c r="P92" s="657" t="s">
        <v>58</v>
      </c>
      <c r="Q92" s="657"/>
      <c r="R92" s="657"/>
      <c r="S92" s="658">
        <f>SUM(T90:T91,T84:T87)</f>
        <v>0</v>
      </c>
      <c r="T92" s="658"/>
      <c r="U92" s="658"/>
    </row>
    <row r="93" spans="1:21" ht="14.25" customHeight="1" x14ac:dyDescent="0.3">
      <c r="A93" s="10"/>
      <c r="B93" s="131"/>
      <c r="C93" s="131"/>
      <c r="D93" s="131"/>
      <c r="E93" s="132"/>
      <c r="F93" s="132"/>
      <c r="G93" s="131"/>
      <c r="H93" s="131"/>
      <c r="I93" s="132"/>
      <c r="J93" s="10"/>
      <c r="P93" s="660" t="s">
        <v>36</v>
      </c>
      <c r="Q93" s="660"/>
      <c r="R93" s="660"/>
      <c r="S93" s="658"/>
      <c r="T93" s="658"/>
      <c r="U93" s="658"/>
    </row>
    <row r="94" spans="1:21" ht="24.75" customHeight="1" x14ac:dyDescent="0.3">
      <c r="A94" s="131" t="s">
        <v>72</v>
      </c>
      <c r="B94" s="131"/>
      <c r="C94" s="131"/>
      <c r="D94" s="131"/>
      <c r="E94" s="131"/>
      <c r="F94" s="131"/>
      <c r="G94" s="131"/>
      <c r="H94" s="131"/>
      <c r="I94" s="131"/>
      <c r="J94" s="10"/>
    </row>
    <row r="95" spans="1:21" s="10" customFormat="1" ht="19.5" customHeight="1" x14ac:dyDescent="0.4">
      <c r="A95" s="681"/>
      <c r="B95" s="682"/>
      <c r="C95" s="682"/>
      <c r="D95" s="682"/>
      <c r="E95" s="682"/>
      <c r="F95" s="682"/>
      <c r="G95" s="683"/>
      <c r="H95" s="133"/>
      <c r="I95" s="684" t="s">
        <v>73</v>
      </c>
      <c r="J95" s="684"/>
      <c r="K95" s="684"/>
      <c r="L95" s="684"/>
      <c r="M95" s="684"/>
      <c r="N95" s="684"/>
      <c r="O95" s="685"/>
      <c r="P95" s="686" t="s">
        <v>74</v>
      </c>
      <c r="Q95" s="687"/>
      <c r="R95" s="687"/>
      <c r="S95" s="687"/>
      <c r="T95" s="687"/>
      <c r="U95" s="688"/>
    </row>
    <row r="96" spans="1:21" ht="24.15" customHeight="1" x14ac:dyDescent="0.4">
      <c r="A96" s="676"/>
      <c r="B96" s="676"/>
      <c r="C96" s="676"/>
      <c r="D96" s="676"/>
      <c r="E96" s="676"/>
      <c r="F96" s="676"/>
      <c r="G96" s="676"/>
      <c r="H96" s="24"/>
      <c r="I96" s="677"/>
      <c r="J96" s="677"/>
      <c r="K96" s="677"/>
      <c r="L96" s="677"/>
      <c r="M96" s="677"/>
      <c r="N96" s="677"/>
      <c r="O96" s="677"/>
      <c r="P96" s="678" t="s">
        <v>36</v>
      </c>
      <c r="Q96" s="678"/>
      <c r="R96" s="679">
        <f>SUM(S79)/12</f>
        <v>3776.81</v>
      </c>
      <c r="S96" s="679"/>
      <c r="T96" s="679"/>
      <c r="U96" s="23"/>
    </row>
    <row r="97" spans="1:21" ht="24.15" customHeight="1" x14ac:dyDescent="0.4">
      <c r="A97" s="676"/>
      <c r="B97" s="676"/>
      <c r="C97" s="676"/>
      <c r="D97" s="676"/>
      <c r="E97" s="676"/>
      <c r="F97" s="676"/>
      <c r="G97" s="676"/>
      <c r="H97" s="24"/>
      <c r="I97" s="677"/>
      <c r="J97" s="677"/>
      <c r="K97" s="677"/>
      <c r="L97" s="677"/>
      <c r="M97" s="677"/>
      <c r="N97" s="677"/>
      <c r="O97" s="677"/>
      <c r="P97" s="678" t="s">
        <v>75</v>
      </c>
      <c r="Q97" s="678"/>
      <c r="R97" s="680">
        <f>R96*1.19</f>
        <v>4494.3999999999996</v>
      </c>
      <c r="S97" s="680"/>
      <c r="T97" s="680"/>
      <c r="U97" s="23"/>
    </row>
    <row r="98" spans="1:21" ht="23.25" customHeight="1" x14ac:dyDescent="0.4">
      <c r="A98" s="134"/>
      <c r="B98" s="135"/>
      <c r="C98" s="135"/>
      <c r="D98" s="135"/>
      <c r="E98" s="135"/>
      <c r="F98" s="135"/>
      <c r="G98" s="136"/>
      <c r="H98" s="24"/>
      <c r="I98" s="677"/>
      <c r="J98" s="677"/>
      <c r="K98" s="677"/>
      <c r="L98" s="677"/>
      <c r="M98" s="677"/>
      <c r="N98" s="677"/>
      <c r="O98" s="677"/>
      <c r="P98" s="689" t="s">
        <v>76</v>
      </c>
      <c r="Q98" s="689"/>
      <c r="R98" s="689"/>
      <c r="S98" s="689"/>
      <c r="T98" s="689"/>
      <c r="U98" s="689"/>
    </row>
    <row r="99" spans="1:21" ht="24.15" customHeight="1" x14ac:dyDescent="0.35">
      <c r="A99" s="137"/>
      <c r="B99" s="135"/>
      <c r="C99" s="135"/>
      <c r="D99" s="135"/>
      <c r="E99" s="135"/>
      <c r="F99" s="135"/>
      <c r="G99" s="136"/>
      <c r="H99" s="24"/>
      <c r="I99" s="586"/>
      <c r="J99" s="586"/>
      <c r="K99" s="586"/>
      <c r="L99" s="586"/>
      <c r="M99" s="586"/>
      <c r="N99" s="586"/>
      <c r="O99" s="586"/>
      <c r="P99" s="678" t="s">
        <v>36</v>
      </c>
      <c r="Q99" s="678"/>
      <c r="R99" s="679">
        <f>SUM(S79,S92)</f>
        <v>45321.7</v>
      </c>
      <c r="S99" s="679"/>
      <c r="T99" s="679"/>
      <c r="U99" s="23"/>
    </row>
    <row r="100" spans="1:21" ht="24.15" customHeight="1" x14ac:dyDescent="0.4">
      <c r="A100" s="690"/>
      <c r="B100" s="690"/>
      <c r="C100" s="690"/>
      <c r="D100" s="690"/>
      <c r="E100" s="690"/>
      <c r="F100" s="690"/>
      <c r="G100" s="690"/>
      <c r="H100" s="24"/>
      <c r="P100" s="678" t="s">
        <v>75</v>
      </c>
      <c r="Q100" s="678"/>
      <c r="R100" s="680">
        <f>R99*1.19</f>
        <v>53932.82</v>
      </c>
      <c r="S100" s="680"/>
      <c r="T100" s="680"/>
      <c r="U100" s="23"/>
    </row>
    <row r="101" spans="1:21" ht="15.15" customHeight="1" x14ac:dyDescent="0.3">
      <c r="A101" s="615"/>
      <c r="B101" s="615"/>
      <c r="C101" s="615"/>
      <c r="D101" s="615"/>
      <c r="E101" s="615"/>
      <c r="F101" s="615"/>
      <c r="G101" s="615"/>
      <c r="H101" s="81"/>
      <c r="I101" s="9"/>
      <c r="J101" s="9"/>
      <c r="K101" s="9"/>
      <c r="L101" s="9"/>
      <c r="M101" s="9"/>
      <c r="N101" s="9"/>
      <c r="O101" s="9"/>
      <c r="P101" s="374"/>
      <c r="Q101" s="375"/>
      <c r="R101" s="375"/>
      <c r="S101" s="375"/>
      <c r="T101" s="375"/>
      <c r="U101" s="138"/>
    </row>
    <row r="65540" s="1" customFormat="1" ht="12.75" customHeight="1" x14ac:dyDescent="0.25"/>
    <row r="65541" s="1" customFormat="1" ht="12.75" customHeight="1" x14ac:dyDescent="0.25"/>
  </sheetData>
  <sheetProtection algorithmName="SHA-512" hashValue="khxRdxmbSH0QsJckDIKhtIOjnvBPn9PPe+/wbERjcf/JIsNknjjpTB7Y/mhn8+CUfZ+TAfXDGU7F9msto6IV7w==" saltValue="9XXYT3S7KD3W1AJ3/xMARA==" spinCount="100000" sheet="1" objects="1" scenarios="1"/>
  <mergeCells count="143">
    <mergeCell ref="A101:G101"/>
    <mergeCell ref="I98:O98"/>
    <mergeCell ref="P98:U98"/>
    <mergeCell ref="I99:O99"/>
    <mergeCell ref="P99:Q99"/>
    <mergeCell ref="R99:T99"/>
    <mergeCell ref="A100:G100"/>
    <mergeCell ref="P100:Q100"/>
    <mergeCell ref="R100:T100"/>
    <mergeCell ref="A96:G96"/>
    <mergeCell ref="I96:O96"/>
    <mergeCell ref="P96:Q96"/>
    <mergeCell ref="R96:T96"/>
    <mergeCell ref="A97:G97"/>
    <mergeCell ref="I97:O97"/>
    <mergeCell ref="P97:Q97"/>
    <mergeCell ref="R97:T97"/>
    <mergeCell ref="P92:R92"/>
    <mergeCell ref="S92:U93"/>
    <mergeCell ref="P93:R93"/>
    <mergeCell ref="A95:G95"/>
    <mergeCell ref="I95:O95"/>
    <mergeCell ref="P95:U95"/>
    <mergeCell ref="D90:E90"/>
    <mergeCell ref="G90:H90"/>
    <mergeCell ref="I90:K90"/>
    <mergeCell ref="N90:O90"/>
    <mergeCell ref="G91:H91"/>
    <mergeCell ref="I91:K91"/>
    <mergeCell ref="D86:L86"/>
    <mergeCell ref="N86:O86"/>
    <mergeCell ref="G87:H87"/>
    <mergeCell ref="I87:K87"/>
    <mergeCell ref="N87:O87"/>
    <mergeCell ref="D89:L89"/>
    <mergeCell ref="D84:E84"/>
    <mergeCell ref="G84:H84"/>
    <mergeCell ref="I84:K84"/>
    <mergeCell ref="N84:O84"/>
    <mergeCell ref="D85:E85"/>
    <mergeCell ref="G85:H85"/>
    <mergeCell ref="I85:K85"/>
    <mergeCell ref="N85:O85"/>
    <mergeCell ref="G83:H83"/>
    <mergeCell ref="I83:L83"/>
    <mergeCell ref="N83:O83"/>
    <mergeCell ref="P83:Q83"/>
    <mergeCell ref="R83:S83"/>
    <mergeCell ref="T83:U83"/>
    <mergeCell ref="P79:R79"/>
    <mergeCell ref="S79:U80"/>
    <mergeCell ref="D80:D81"/>
    <mergeCell ref="P80:R80"/>
    <mergeCell ref="G82:H82"/>
    <mergeCell ref="P82:Q82"/>
    <mergeCell ref="R82:S82"/>
    <mergeCell ref="T82:U82"/>
    <mergeCell ref="D77:L77"/>
    <mergeCell ref="M77:O77"/>
    <mergeCell ref="R77:S78"/>
    <mergeCell ref="D78:G78"/>
    <mergeCell ref="H78:J78"/>
    <mergeCell ref="M78:O78"/>
    <mergeCell ref="D15:D16"/>
    <mergeCell ref="R15:S15"/>
    <mergeCell ref="R16:S16"/>
    <mergeCell ref="T13:U13"/>
    <mergeCell ref="B14:C14"/>
    <mergeCell ref="E14:F14"/>
    <mergeCell ref="G14:H14"/>
    <mergeCell ref="I14:J14"/>
    <mergeCell ref="K14:L14"/>
    <mergeCell ref="P14:Q14"/>
    <mergeCell ref="R14:S14"/>
    <mergeCell ref="T14:U14"/>
    <mergeCell ref="B13:C13"/>
    <mergeCell ref="E13:F13"/>
    <mergeCell ref="G13:H13"/>
    <mergeCell ref="I13:J13"/>
    <mergeCell ref="K13:L13"/>
    <mergeCell ref="N13:O13"/>
    <mergeCell ref="P13:Q13"/>
    <mergeCell ref="R13:S13"/>
    <mergeCell ref="A75:A76"/>
    <mergeCell ref="D75:F76"/>
    <mergeCell ref="G75:G76"/>
    <mergeCell ref="H75:H76"/>
    <mergeCell ref="P75:Q76"/>
    <mergeCell ref="R75:S76"/>
    <mergeCell ref="P7:Q7"/>
    <mergeCell ref="R7:S7"/>
    <mergeCell ref="P11:Q11"/>
    <mergeCell ref="R11:S11"/>
    <mergeCell ref="A8:C9"/>
    <mergeCell ref="D8:D9"/>
    <mergeCell ref="E8:H9"/>
    <mergeCell ref="I8:I9"/>
    <mergeCell ref="J8:K9"/>
    <mergeCell ref="L8:M9"/>
    <mergeCell ref="N8:O9"/>
    <mergeCell ref="P8:P9"/>
    <mergeCell ref="Q8:Q9"/>
    <mergeCell ref="R8:S9"/>
    <mergeCell ref="T11:U11"/>
    <mergeCell ref="B12:C12"/>
    <mergeCell ref="E12:F12"/>
    <mergeCell ref="G12:H12"/>
    <mergeCell ref="I12:J12"/>
    <mergeCell ref="K12:L12"/>
    <mergeCell ref="N12:O12"/>
    <mergeCell ref="P12:Q12"/>
    <mergeCell ref="B11:C11"/>
    <mergeCell ref="E11:F11"/>
    <mergeCell ref="G11:H11"/>
    <mergeCell ref="I11:J11"/>
    <mergeCell ref="K11:L11"/>
    <mergeCell ref="N11:O11"/>
    <mergeCell ref="R12:S12"/>
    <mergeCell ref="T12:U12"/>
    <mergeCell ref="T8:U9"/>
    <mergeCell ref="J7:K7"/>
    <mergeCell ref="L7:M7"/>
    <mergeCell ref="N7:O7"/>
    <mergeCell ref="A1:C1"/>
    <mergeCell ref="R1:S1"/>
    <mergeCell ref="T1:U1"/>
    <mergeCell ref="A2:D5"/>
    <mergeCell ref="E2:G3"/>
    <mergeCell ref="H2:N3"/>
    <mergeCell ref="P2:U3"/>
    <mergeCell ref="E4:G5"/>
    <mergeCell ref="H4:O5"/>
    <mergeCell ref="P4:Q5"/>
    <mergeCell ref="R4:S5"/>
    <mergeCell ref="T4:U5"/>
    <mergeCell ref="A6:C7"/>
    <mergeCell ref="D6:D7"/>
    <mergeCell ref="E6:H7"/>
    <mergeCell ref="I6:K6"/>
    <mergeCell ref="L6:M6"/>
    <mergeCell ref="N6:O6"/>
    <mergeCell ref="P6:Q6"/>
    <mergeCell ref="R6:U6"/>
  </mergeCells>
  <pageMargins left="0.62992125984251968" right="0.23622047244094491" top="0.31496062992125984" bottom="0.31496062992125984" header="0.31496062992125984" footer="0.31496062992125984"/>
  <pageSetup paperSize="9" scale="51" orientation="portrait" useFirstPageNumber="1" r:id="rId1"/>
  <headerFooter alignWithMargins="0">
    <oddHeader>&amp;C&amp;"Times New Roman,Regular"&amp;12&amp;A</oddHeader>
    <oddFooter>&amp;C&amp;"Times New Roman,Regular"&amp;12Seite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5541"/>
  <sheetViews>
    <sheetView showZeros="0" zoomScale="110" zoomScaleNormal="110" workbookViewId="0">
      <selection activeCell="R96" sqref="R96:T96"/>
    </sheetView>
  </sheetViews>
  <sheetFormatPr baseColWidth="10" defaultColWidth="9.69921875" defaultRowHeight="13.8" x14ac:dyDescent="0.25"/>
  <cols>
    <col min="1" max="1" width="4.3984375" style="1" customWidth="1"/>
    <col min="2" max="2" width="8" style="1" customWidth="1"/>
    <col min="3" max="3" width="2.09765625" style="1" customWidth="1"/>
    <col min="4" max="4" width="35.5" style="1" customWidth="1"/>
    <col min="5" max="5" width="8.59765625" style="1" customWidth="1"/>
    <col min="6" max="6" width="2.5" style="1" customWidth="1"/>
    <col min="7" max="7" width="12.5" style="1" customWidth="1"/>
    <col min="8" max="8" width="4.09765625" style="1" customWidth="1"/>
    <col min="9" max="9" width="6" style="1" customWidth="1"/>
    <col min="10" max="10" width="2.59765625" style="1" customWidth="1"/>
    <col min="11" max="11" width="6.3984375" style="1" customWidth="1"/>
    <col min="12" max="12" width="3" style="1" customWidth="1"/>
    <col min="13" max="13" width="11.5" style="1" customWidth="1"/>
    <col min="14" max="14" width="7.8984375" style="1" customWidth="1"/>
    <col min="15" max="15" width="8.09765625" style="1" customWidth="1"/>
    <col min="16" max="16" width="11.3984375" style="1" customWidth="1"/>
    <col min="17" max="17" width="3" style="1" customWidth="1"/>
    <col min="18" max="18" width="13" style="1" customWidth="1"/>
    <col min="19" max="19" width="3.5" style="1" customWidth="1"/>
    <col min="20" max="20" width="15.59765625" style="1" customWidth="1"/>
    <col min="21" max="21" width="9.765625E-2" style="1" customWidth="1"/>
    <col min="22" max="1024" width="10.3984375" style="1" customWidth="1"/>
    <col min="1025" max="16384" width="9.69921875" style="1"/>
  </cols>
  <sheetData>
    <row r="1" spans="1:21" ht="10.199999999999999" customHeight="1" x14ac:dyDescent="0.25">
      <c r="A1" s="585"/>
      <c r="B1" s="585"/>
      <c r="C1" s="585"/>
      <c r="F1" s="2"/>
      <c r="G1" s="2"/>
      <c r="R1" s="586"/>
      <c r="S1" s="586"/>
      <c r="T1" s="586"/>
      <c r="U1" s="586"/>
    </row>
    <row r="2" spans="1:21" s="4" customFormat="1" ht="12.75" customHeight="1" x14ac:dyDescent="0.25">
      <c r="A2" s="587" t="s">
        <v>0</v>
      </c>
      <c r="B2" s="587"/>
      <c r="C2" s="587"/>
      <c r="D2" s="587"/>
      <c r="E2" s="588" t="s">
        <v>1</v>
      </c>
      <c r="F2" s="588"/>
      <c r="G2" s="588"/>
      <c r="H2" s="589" t="s">
        <v>2</v>
      </c>
      <c r="I2" s="589"/>
      <c r="J2" s="589"/>
      <c r="K2" s="589"/>
      <c r="L2" s="589"/>
      <c r="M2" s="589"/>
      <c r="N2" s="589"/>
      <c r="O2" s="3"/>
      <c r="P2" s="590" t="s">
        <v>3</v>
      </c>
      <c r="Q2" s="590"/>
      <c r="R2" s="590"/>
      <c r="S2" s="590"/>
      <c r="T2" s="590"/>
      <c r="U2" s="590"/>
    </row>
    <row r="3" spans="1:21" ht="13.65" customHeight="1" x14ac:dyDescent="0.25">
      <c r="A3" s="587"/>
      <c r="B3" s="587"/>
      <c r="C3" s="587"/>
      <c r="D3" s="587"/>
      <c r="E3" s="588"/>
      <c r="F3" s="588"/>
      <c r="G3" s="588"/>
      <c r="H3" s="589"/>
      <c r="I3" s="589"/>
      <c r="J3" s="589"/>
      <c r="K3" s="589"/>
      <c r="L3" s="589"/>
      <c r="M3" s="589"/>
      <c r="N3" s="589"/>
      <c r="O3" s="5"/>
      <c r="P3" s="590"/>
      <c r="Q3" s="590"/>
      <c r="R3" s="590"/>
      <c r="S3" s="590"/>
      <c r="T3" s="590"/>
      <c r="U3" s="590"/>
    </row>
    <row r="4" spans="1:21" ht="13.65" customHeight="1" x14ac:dyDescent="0.25">
      <c r="A4" s="587"/>
      <c r="B4" s="587"/>
      <c r="C4" s="587"/>
      <c r="D4" s="587"/>
      <c r="E4" s="591" t="s">
        <v>4</v>
      </c>
      <c r="F4" s="591"/>
      <c r="G4" s="591"/>
      <c r="H4" s="592" t="s">
        <v>272</v>
      </c>
      <c r="I4" s="592"/>
      <c r="J4" s="592"/>
      <c r="K4" s="592"/>
      <c r="L4" s="592"/>
      <c r="M4" s="592"/>
      <c r="N4" s="592"/>
      <c r="O4" s="592"/>
      <c r="P4" s="593" t="s">
        <v>266</v>
      </c>
      <c r="Q4" s="593"/>
      <c r="R4" s="593" t="s">
        <v>273</v>
      </c>
      <c r="S4" s="593"/>
      <c r="T4" s="594">
        <v>10</v>
      </c>
      <c r="U4" s="594"/>
    </row>
    <row r="5" spans="1:21" ht="36.6" customHeight="1" x14ac:dyDescent="0.25">
      <c r="A5" s="587"/>
      <c r="B5" s="587"/>
      <c r="C5" s="587"/>
      <c r="D5" s="587"/>
      <c r="E5" s="591"/>
      <c r="F5" s="591"/>
      <c r="G5" s="591"/>
      <c r="H5" s="592"/>
      <c r="I5" s="592"/>
      <c r="J5" s="592"/>
      <c r="K5" s="592"/>
      <c r="L5" s="592"/>
      <c r="M5" s="592"/>
      <c r="N5" s="592"/>
      <c r="O5" s="592"/>
      <c r="P5" s="593"/>
      <c r="Q5" s="593"/>
      <c r="R5" s="593"/>
      <c r="S5" s="593"/>
      <c r="T5" s="594"/>
      <c r="U5" s="594"/>
    </row>
    <row r="6" spans="1:21" ht="14.25" customHeight="1" x14ac:dyDescent="0.25">
      <c r="A6" s="595" t="s">
        <v>5</v>
      </c>
      <c r="B6" s="595"/>
      <c r="C6" s="595"/>
      <c r="D6" s="596" t="s">
        <v>6</v>
      </c>
      <c r="E6" s="597" t="s">
        <v>7</v>
      </c>
      <c r="F6" s="597"/>
      <c r="G6" s="597"/>
      <c r="H6" s="597"/>
      <c r="I6" s="598" t="s">
        <v>8</v>
      </c>
      <c r="J6" s="598"/>
      <c r="K6" s="598"/>
      <c r="L6" s="598" t="s">
        <v>9</v>
      </c>
      <c r="M6" s="598"/>
      <c r="N6" s="598" t="s">
        <v>10</v>
      </c>
      <c r="O6" s="598"/>
      <c r="P6" s="598" t="s">
        <v>11</v>
      </c>
      <c r="Q6" s="598"/>
      <c r="R6" s="599"/>
      <c r="S6" s="599"/>
      <c r="T6" s="599"/>
      <c r="U6" s="599"/>
    </row>
    <row r="7" spans="1:21" ht="12.75" customHeight="1" x14ac:dyDescent="0.25">
      <c r="A7" s="595"/>
      <c r="B7" s="595"/>
      <c r="C7" s="595"/>
      <c r="D7" s="596"/>
      <c r="E7" s="597"/>
      <c r="F7" s="597"/>
      <c r="G7" s="597"/>
      <c r="H7" s="597"/>
      <c r="I7" s="6" t="s">
        <v>12</v>
      </c>
      <c r="J7" s="583" t="s">
        <v>13</v>
      </c>
      <c r="K7" s="583"/>
      <c r="L7" s="584" t="s">
        <v>14</v>
      </c>
      <c r="M7" s="584"/>
      <c r="N7" s="584" t="s">
        <v>15</v>
      </c>
      <c r="O7" s="584"/>
      <c r="P7" s="584" t="s">
        <v>16</v>
      </c>
      <c r="Q7" s="584"/>
      <c r="R7" s="627"/>
      <c r="S7" s="627"/>
      <c r="T7" s="7"/>
      <c r="U7" s="8"/>
    </row>
    <row r="8" spans="1:21" ht="12.75" customHeight="1" x14ac:dyDescent="0.25">
      <c r="A8" s="629">
        <f ca="1">TODAY()</f>
        <v>46146</v>
      </c>
      <c r="B8" s="629"/>
      <c r="C8" s="629"/>
      <c r="D8" s="630">
        <v>46388</v>
      </c>
      <c r="E8" s="630">
        <v>46388</v>
      </c>
      <c r="F8" s="630"/>
      <c r="G8" s="630"/>
      <c r="H8" s="630"/>
      <c r="I8" s="631">
        <v>5</v>
      </c>
      <c r="J8" s="631">
        <v>192</v>
      </c>
      <c r="K8" s="631"/>
      <c r="L8" s="632">
        <f>SUM('Los 2 Kalkulation'!O8)</f>
        <v>15</v>
      </c>
      <c r="M8" s="632"/>
      <c r="N8" s="633">
        <f>SUM(L8+(L8*P8/100))</f>
        <v>24.5</v>
      </c>
      <c r="O8" s="633"/>
      <c r="P8" s="634">
        <f>SUM('Los 2 Kalkulation'!O85)</f>
        <v>63.33</v>
      </c>
      <c r="Q8" s="634" t="s">
        <v>117</v>
      </c>
      <c r="R8" s="635"/>
      <c r="S8" s="635"/>
      <c r="T8" s="582"/>
      <c r="U8" s="582"/>
    </row>
    <row r="9" spans="1:21" ht="12.75" customHeight="1" x14ac:dyDescent="0.25">
      <c r="A9" s="629"/>
      <c r="B9" s="629"/>
      <c r="C9" s="629"/>
      <c r="D9" s="630"/>
      <c r="E9" s="630"/>
      <c r="F9" s="630"/>
      <c r="G9" s="630"/>
      <c r="H9" s="630"/>
      <c r="I9" s="631"/>
      <c r="J9" s="631"/>
      <c r="K9" s="631"/>
      <c r="L9" s="632"/>
      <c r="M9" s="632"/>
      <c r="N9" s="633"/>
      <c r="O9" s="633"/>
      <c r="P9" s="634"/>
      <c r="Q9" s="634"/>
      <c r="R9" s="635"/>
      <c r="S9" s="635"/>
      <c r="T9" s="582"/>
      <c r="U9" s="582"/>
    </row>
    <row r="10" spans="1:21" ht="22.65" customHeight="1" x14ac:dyDescent="0.25">
      <c r="A10" s="9"/>
      <c r="B10" s="9"/>
      <c r="C10" s="10"/>
    </row>
    <row r="11" spans="1:21" ht="14.25" customHeight="1" x14ac:dyDescent="0.25">
      <c r="A11" s="11" t="s">
        <v>17</v>
      </c>
      <c r="B11" s="606" t="s">
        <v>18</v>
      </c>
      <c r="C11" s="606"/>
      <c r="D11" s="12" t="s">
        <v>19</v>
      </c>
      <c r="E11" s="607" t="s">
        <v>20</v>
      </c>
      <c r="F11" s="608"/>
      <c r="G11" s="609" t="s">
        <v>21</v>
      </c>
      <c r="H11" s="609"/>
      <c r="I11" s="610" t="s">
        <v>22</v>
      </c>
      <c r="J11" s="610"/>
      <c r="K11" s="611" t="s">
        <v>23</v>
      </c>
      <c r="L11" s="611"/>
      <c r="M11" s="13" t="s">
        <v>24</v>
      </c>
      <c r="N11" s="612" t="s">
        <v>203</v>
      </c>
      <c r="O11" s="612"/>
      <c r="P11" s="606" t="s">
        <v>25</v>
      </c>
      <c r="Q11" s="606"/>
      <c r="R11" s="628" t="s">
        <v>26</v>
      </c>
      <c r="S11" s="628"/>
      <c r="T11" s="600" t="s">
        <v>27</v>
      </c>
      <c r="U11" s="600"/>
    </row>
    <row r="12" spans="1:21" ht="14.25" customHeight="1" x14ac:dyDescent="0.25">
      <c r="A12" s="14"/>
      <c r="B12" s="601" t="s">
        <v>28</v>
      </c>
      <c r="C12" s="601"/>
      <c r="D12" s="15"/>
      <c r="E12" s="602" t="s">
        <v>29</v>
      </c>
      <c r="F12" s="602"/>
      <c r="G12" s="603" t="s">
        <v>30</v>
      </c>
      <c r="H12" s="603"/>
      <c r="I12" s="604" t="s">
        <v>31</v>
      </c>
      <c r="J12" s="604"/>
      <c r="K12" s="601" t="s">
        <v>13</v>
      </c>
      <c r="L12" s="601"/>
      <c r="M12" s="16" t="s">
        <v>32</v>
      </c>
      <c r="N12" s="601" t="s">
        <v>33</v>
      </c>
      <c r="O12" s="601"/>
      <c r="P12" s="605" t="s">
        <v>34</v>
      </c>
      <c r="Q12" s="605"/>
      <c r="R12" s="613" t="s">
        <v>35</v>
      </c>
      <c r="S12" s="613"/>
      <c r="T12" s="614" t="s">
        <v>36</v>
      </c>
      <c r="U12" s="614"/>
    </row>
    <row r="13" spans="1:21" ht="14.25" customHeight="1" x14ac:dyDescent="0.25">
      <c r="A13" s="14"/>
      <c r="B13" s="601" t="s">
        <v>37</v>
      </c>
      <c r="C13" s="601"/>
      <c r="D13" s="17"/>
      <c r="E13" s="602"/>
      <c r="F13" s="602"/>
      <c r="G13" s="642" t="s">
        <v>38</v>
      </c>
      <c r="H13" s="642"/>
      <c r="I13" s="604" t="s">
        <v>12</v>
      </c>
      <c r="J13" s="604"/>
      <c r="K13" s="643"/>
      <c r="L13" s="643"/>
      <c r="M13" s="16" t="s">
        <v>39</v>
      </c>
      <c r="N13" s="644" t="s">
        <v>38</v>
      </c>
      <c r="O13" s="644"/>
      <c r="P13" s="645" t="s">
        <v>40</v>
      </c>
      <c r="Q13" s="645"/>
      <c r="R13" s="586"/>
      <c r="S13" s="586"/>
      <c r="T13" s="636" t="s">
        <v>41</v>
      </c>
      <c r="U13" s="636"/>
    </row>
    <row r="14" spans="1:21" ht="14.25" customHeight="1" x14ac:dyDescent="0.25">
      <c r="A14" s="18"/>
      <c r="B14" s="637" t="s">
        <v>42</v>
      </c>
      <c r="C14" s="637"/>
      <c r="D14" s="19" t="s">
        <v>43</v>
      </c>
      <c r="E14" s="638" t="s">
        <v>44</v>
      </c>
      <c r="F14" s="638"/>
      <c r="G14" s="639" t="s">
        <v>45</v>
      </c>
      <c r="H14" s="639"/>
      <c r="I14" s="640" t="s">
        <v>46</v>
      </c>
      <c r="J14" s="640"/>
      <c r="K14" s="637" t="s">
        <v>47</v>
      </c>
      <c r="L14" s="637"/>
      <c r="M14" s="20" t="s">
        <v>48</v>
      </c>
      <c r="N14" s="19" t="s">
        <v>49</v>
      </c>
      <c r="O14" s="21" t="s">
        <v>50</v>
      </c>
      <c r="P14" s="641" t="s">
        <v>51</v>
      </c>
      <c r="Q14" s="641"/>
      <c r="R14" s="637" t="s">
        <v>52</v>
      </c>
      <c r="S14" s="637"/>
      <c r="T14" s="637" t="s">
        <v>53</v>
      </c>
      <c r="U14" s="637"/>
    </row>
    <row r="15" spans="1:21" ht="14.25" customHeight="1" x14ac:dyDescent="0.25">
      <c r="A15" s="22"/>
      <c r="B15" s="10"/>
      <c r="C15" s="10"/>
      <c r="D15" s="651" t="s">
        <v>54</v>
      </c>
      <c r="G15" s="22"/>
      <c r="H15" s="23"/>
      <c r="I15" s="24"/>
      <c r="J15" s="23"/>
      <c r="K15" s="24"/>
      <c r="L15" s="23"/>
      <c r="N15" s="24"/>
      <c r="O15" s="25"/>
      <c r="R15" s="653"/>
      <c r="S15" s="653"/>
      <c r="T15" s="22"/>
      <c r="U15" s="26"/>
    </row>
    <row r="16" spans="1:21" ht="14.25" customHeight="1" x14ac:dyDescent="0.25">
      <c r="A16" s="24"/>
      <c r="B16" s="10"/>
      <c r="C16" s="10"/>
      <c r="D16" s="652"/>
      <c r="G16" s="24"/>
      <c r="H16" s="23"/>
      <c r="I16" s="24"/>
      <c r="J16" s="23"/>
      <c r="K16" s="24"/>
      <c r="L16" s="23"/>
      <c r="N16" s="24"/>
      <c r="O16" s="27"/>
      <c r="Q16" s="28"/>
      <c r="R16" s="627"/>
      <c r="S16" s="627"/>
      <c r="T16" s="24"/>
      <c r="U16" s="23"/>
    </row>
    <row r="17" spans="1:21" ht="15.9" customHeight="1" x14ac:dyDescent="0.3">
      <c r="A17" s="29">
        <v>1</v>
      </c>
      <c r="B17" s="407">
        <v>2391</v>
      </c>
      <c r="C17" s="408"/>
      <c r="D17" s="409" t="s">
        <v>253</v>
      </c>
      <c r="E17" s="419" t="s">
        <v>209</v>
      </c>
      <c r="F17" s="420" t="s">
        <v>49</v>
      </c>
      <c r="G17" s="421">
        <v>8.8800000000000008</v>
      </c>
      <c r="H17" s="422"/>
      <c r="I17" s="423" t="s">
        <v>207</v>
      </c>
      <c r="J17" s="424"/>
      <c r="K17" s="470">
        <v>192</v>
      </c>
      <c r="L17" s="31"/>
      <c r="M17" s="383">
        <f t="shared" ref="M17:M47" si="0">G17*K17</f>
        <v>1705</v>
      </c>
      <c r="N17" s="399">
        <v>275</v>
      </c>
      <c r="O17" s="38"/>
      <c r="P17" s="39">
        <f t="shared" ref="P17:P23" si="1">IF(N17&gt;0,M17/N17,0)</f>
        <v>6.2</v>
      </c>
      <c r="Q17" s="40"/>
      <c r="R17" s="41">
        <f t="shared" ref="R17:R23" si="2">IF(P17&gt;0,P17/K17,0)</f>
        <v>0.03</v>
      </c>
      <c r="S17" s="40"/>
      <c r="T17" s="39">
        <f>P17*$N$8</f>
        <v>151.9</v>
      </c>
      <c r="U17" s="42"/>
    </row>
    <row r="18" spans="1:21" ht="15.9" customHeight="1" x14ac:dyDescent="0.3">
      <c r="A18" s="29">
        <v>2</v>
      </c>
      <c r="B18" s="407">
        <v>2899</v>
      </c>
      <c r="C18" s="408"/>
      <c r="D18" s="409" t="s">
        <v>232</v>
      </c>
      <c r="E18" s="419" t="s">
        <v>209</v>
      </c>
      <c r="F18" s="420" t="s">
        <v>49</v>
      </c>
      <c r="G18" s="421">
        <v>5.85</v>
      </c>
      <c r="H18" s="422"/>
      <c r="I18" s="423" t="s">
        <v>210</v>
      </c>
      <c r="J18" s="424"/>
      <c r="K18" s="470"/>
      <c r="L18" s="44"/>
      <c r="M18" s="383">
        <f t="shared" si="0"/>
        <v>0</v>
      </c>
      <c r="N18" s="406"/>
      <c r="O18" s="427"/>
      <c r="P18" s="39">
        <f t="shared" si="1"/>
        <v>0</v>
      </c>
      <c r="Q18" s="40"/>
      <c r="R18" s="41">
        <f t="shared" si="2"/>
        <v>0</v>
      </c>
      <c r="S18" s="40"/>
      <c r="T18" s="39">
        <f t="shared" ref="T18:T74" si="3">P18*$N$8</f>
        <v>0</v>
      </c>
      <c r="U18" s="42"/>
    </row>
    <row r="19" spans="1:21" ht="15.9" customHeight="1" x14ac:dyDescent="0.3">
      <c r="A19" s="29">
        <v>3</v>
      </c>
      <c r="B19" s="407">
        <v>3171</v>
      </c>
      <c r="C19" s="408"/>
      <c r="D19" s="409" t="s">
        <v>228</v>
      </c>
      <c r="E19" s="419" t="s">
        <v>208</v>
      </c>
      <c r="F19" s="425"/>
      <c r="G19" s="421">
        <v>16.920000000000002</v>
      </c>
      <c r="H19" s="422"/>
      <c r="I19" s="423" t="s">
        <v>207</v>
      </c>
      <c r="J19" s="424"/>
      <c r="K19" s="470">
        <v>192</v>
      </c>
      <c r="L19" s="44"/>
      <c r="M19" s="383">
        <f t="shared" si="0"/>
        <v>3249</v>
      </c>
      <c r="N19" s="399">
        <v>100</v>
      </c>
      <c r="O19" s="38"/>
      <c r="P19" s="39">
        <f t="shared" si="1"/>
        <v>32.49</v>
      </c>
      <c r="Q19" s="40"/>
      <c r="R19" s="41">
        <f t="shared" si="2"/>
        <v>0.17</v>
      </c>
      <c r="S19" s="40"/>
      <c r="T19" s="39">
        <f t="shared" si="3"/>
        <v>796.01</v>
      </c>
      <c r="U19" s="42"/>
    </row>
    <row r="20" spans="1:21" ht="15.9" customHeight="1" x14ac:dyDescent="0.3">
      <c r="A20" s="29">
        <v>4</v>
      </c>
      <c r="B20" s="407">
        <v>3271</v>
      </c>
      <c r="C20" s="408"/>
      <c r="D20" s="409" t="s">
        <v>229</v>
      </c>
      <c r="E20" s="419" t="s">
        <v>208</v>
      </c>
      <c r="F20" s="425"/>
      <c r="G20" s="421">
        <v>46.88</v>
      </c>
      <c r="H20" s="422"/>
      <c r="I20" s="423" t="s">
        <v>207</v>
      </c>
      <c r="J20" s="424"/>
      <c r="K20" s="470">
        <v>192</v>
      </c>
      <c r="L20" s="44"/>
      <c r="M20" s="383">
        <f t="shared" si="0"/>
        <v>9001</v>
      </c>
      <c r="N20" s="399">
        <v>125</v>
      </c>
      <c r="O20" s="38"/>
      <c r="P20" s="39">
        <f t="shared" si="1"/>
        <v>72.010000000000005</v>
      </c>
      <c r="Q20" s="40"/>
      <c r="R20" s="41">
        <f t="shared" si="2"/>
        <v>0.38</v>
      </c>
      <c r="S20" s="40"/>
      <c r="T20" s="39">
        <f t="shared" si="3"/>
        <v>1764.25</v>
      </c>
      <c r="U20" s="42"/>
    </row>
    <row r="21" spans="1:21" ht="15.9" customHeight="1" x14ac:dyDescent="0.3">
      <c r="A21" s="29">
        <v>5</v>
      </c>
      <c r="B21" s="407">
        <v>3371</v>
      </c>
      <c r="C21" s="408"/>
      <c r="D21" s="409" t="s">
        <v>268</v>
      </c>
      <c r="E21" s="419" t="s">
        <v>209</v>
      </c>
      <c r="F21" s="425"/>
      <c r="G21" s="421">
        <v>55.5</v>
      </c>
      <c r="H21" s="422"/>
      <c r="I21" s="423" t="s">
        <v>207</v>
      </c>
      <c r="J21" s="424"/>
      <c r="K21" s="470">
        <v>192</v>
      </c>
      <c r="L21" s="44"/>
      <c r="M21" s="383">
        <f t="shared" si="0"/>
        <v>10656</v>
      </c>
      <c r="N21" s="399">
        <v>140</v>
      </c>
      <c r="O21" s="38"/>
      <c r="P21" s="39">
        <f t="shared" si="1"/>
        <v>76.11</v>
      </c>
      <c r="Q21" s="40"/>
      <c r="R21" s="41">
        <f t="shared" si="2"/>
        <v>0.4</v>
      </c>
      <c r="S21" s="40"/>
      <c r="T21" s="39">
        <f t="shared" si="3"/>
        <v>1864.7</v>
      </c>
      <c r="U21" s="42"/>
    </row>
    <row r="22" spans="1:21" ht="15.9" customHeight="1" x14ac:dyDescent="0.3">
      <c r="A22" s="29">
        <v>6</v>
      </c>
      <c r="B22" s="407">
        <v>4111</v>
      </c>
      <c r="C22" s="408"/>
      <c r="D22" s="409" t="s">
        <v>269</v>
      </c>
      <c r="E22" s="471" t="s">
        <v>209</v>
      </c>
      <c r="F22" s="472" t="s">
        <v>49</v>
      </c>
      <c r="G22" s="410">
        <v>12</v>
      </c>
      <c r="H22" s="411"/>
      <c r="I22" s="412" t="s">
        <v>230</v>
      </c>
      <c r="J22" s="413"/>
      <c r="K22" s="470">
        <v>40</v>
      </c>
      <c r="L22" s="44"/>
      <c r="M22" s="383">
        <f t="shared" si="0"/>
        <v>480</v>
      </c>
      <c r="N22" s="399">
        <v>300</v>
      </c>
      <c r="O22" s="38"/>
      <c r="P22" s="39">
        <f t="shared" si="1"/>
        <v>1.6</v>
      </c>
      <c r="Q22" s="40"/>
      <c r="R22" s="41">
        <f t="shared" si="2"/>
        <v>0.04</v>
      </c>
      <c r="S22" s="40"/>
      <c r="T22" s="39">
        <f t="shared" si="3"/>
        <v>39.200000000000003</v>
      </c>
      <c r="U22" s="42"/>
    </row>
    <row r="23" spans="1:21" ht="15.9" customHeight="1" x14ac:dyDescent="0.3">
      <c r="A23" s="29">
        <v>7</v>
      </c>
      <c r="B23" s="407">
        <v>4121</v>
      </c>
      <c r="C23" s="408"/>
      <c r="D23" s="409" t="s">
        <v>270</v>
      </c>
      <c r="E23" s="471" t="s">
        <v>209</v>
      </c>
      <c r="F23" s="472" t="s">
        <v>49</v>
      </c>
      <c r="G23" s="410">
        <v>9.56</v>
      </c>
      <c r="H23" s="411"/>
      <c r="I23" s="412" t="s">
        <v>207</v>
      </c>
      <c r="J23" s="413"/>
      <c r="K23" s="470">
        <v>192</v>
      </c>
      <c r="L23" s="44"/>
      <c r="M23" s="383">
        <f t="shared" si="0"/>
        <v>1836</v>
      </c>
      <c r="N23" s="399">
        <v>200</v>
      </c>
      <c r="O23" s="38"/>
      <c r="P23" s="39">
        <f t="shared" si="1"/>
        <v>9.18</v>
      </c>
      <c r="Q23" s="40"/>
      <c r="R23" s="41">
        <f t="shared" si="2"/>
        <v>0.05</v>
      </c>
      <c r="S23" s="40"/>
      <c r="T23" s="39">
        <f t="shared" si="3"/>
        <v>224.91</v>
      </c>
      <c r="U23" s="42"/>
    </row>
    <row r="24" spans="1:21" ht="15.9" customHeight="1" x14ac:dyDescent="0.3">
      <c r="A24" s="29">
        <v>8</v>
      </c>
      <c r="B24" s="407">
        <v>4211</v>
      </c>
      <c r="C24" s="408"/>
      <c r="D24" s="409" t="s">
        <v>218</v>
      </c>
      <c r="E24" s="471" t="s">
        <v>208</v>
      </c>
      <c r="F24" s="472" t="s">
        <v>56</v>
      </c>
      <c r="G24" s="410">
        <v>21.9</v>
      </c>
      <c r="H24" s="411"/>
      <c r="I24" s="412" t="s">
        <v>207</v>
      </c>
      <c r="J24" s="413"/>
      <c r="K24" s="470">
        <v>192</v>
      </c>
      <c r="L24" s="44"/>
      <c r="M24" s="383">
        <f t="shared" si="0"/>
        <v>4205</v>
      </c>
      <c r="N24" s="399">
        <v>300</v>
      </c>
      <c r="O24" s="38"/>
      <c r="P24" s="39">
        <f>IF(N24&gt;0,M24/N24,0)</f>
        <v>14.02</v>
      </c>
      <c r="Q24" s="40"/>
      <c r="R24" s="41">
        <f>IF(P24&gt;0,P24/K24,0)</f>
        <v>7.0000000000000007E-2</v>
      </c>
      <c r="S24" s="40"/>
      <c r="T24" s="39">
        <f t="shared" si="3"/>
        <v>343.49</v>
      </c>
      <c r="U24" s="42"/>
    </row>
    <row r="25" spans="1:21" ht="15.9" customHeight="1" x14ac:dyDescent="0.3">
      <c r="A25" s="29">
        <v>9</v>
      </c>
      <c r="B25" s="407">
        <v>4271</v>
      </c>
      <c r="C25" s="408"/>
      <c r="D25" s="409" t="s">
        <v>271</v>
      </c>
      <c r="E25" s="471" t="s">
        <v>208</v>
      </c>
      <c r="F25" s="472" t="s">
        <v>56</v>
      </c>
      <c r="G25" s="410">
        <v>28.2</v>
      </c>
      <c r="H25" s="411"/>
      <c r="I25" s="412" t="s">
        <v>230</v>
      </c>
      <c r="J25" s="413"/>
      <c r="K25" s="470">
        <v>40</v>
      </c>
      <c r="L25" s="44"/>
      <c r="M25" s="383">
        <f t="shared" si="0"/>
        <v>1128</v>
      </c>
      <c r="N25" s="399">
        <v>300</v>
      </c>
      <c r="O25" s="38"/>
      <c r="P25" s="39">
        <f>IF(N25&gt;0,M25/N25,0)</f>
        <v>3.76</v>
      </c>
      <c r="Q25" s="40"/>
      <c r="R25" s="41">
        <f>IF(P25&gt;0,P25/K25,0)</f>
        <v>0.09</v>
      </c>
      <c r="S25" s="40"/>
      <c r="T25" s="39">
        <f t="shared" si="3"/>
        <v>92.12</v>
      </c>
      <c r="U25" s="42"/>
    </row>
    <row r="26" spans="1:21" ht="15.9" customHeight="1" x14ac:dyDescent="0.3">
      <c r="A26" s="29">
        <v>10</v>
      </c>
      <c r="B26" s="407">
        <v>7111</v>
      </c>
      <c r="C26" s="408"/>
      <c r="D26" s="409" t="s">
        <v>234</v>
      </c>
      <c r="E26" s="471" t="s">
        <v>209</v>
      </c>
      <c r="F26" s="472" t="s">
        <v>49</v>
      </c>
      <c r="G26" s="410">
        <v>492.5</v>
      </c>
      <c r="H26" s="411"/>
      <c r="I26" s="412" t="s">
        <v>207</v>
      </c>
      <c r="J26" s="413"/>
      <c r="K26" s="470">
        <v>192</v>
      </c>
      <c r="L26" s="44"/>
      <c r="M26" s="383">
        <f t="shared" si="0"/>
        <v>94560</v>
      </c>
      <c r="N26" s="399">
        <v>500</v>
      </c>
      <c r="O26" s="38"/>
      <c r="P26" s="39">
        <f>IF(N26&gt;0,M26/N26,0)</f>
        <v>189.12</v>
      </c>
      <c r="Q26" s="40"/>
      <c r="R26" s="41">
        <f>IF(P26&gt;0,P26/K26,0)</f>
        <v>0.99</v>
      </c>
      <c r="S26" s="40"/>
      <c r="T26" s="39">
        <f t="shared" si="3"/>
        <v>4633.4399999999996</v>
      </c>
      <c r="U26" s="42"/>
    </row>
    <row r="27" spans="1:21" ht="15.9" customHeight="1" x14ac:dyDescent="0.3">
      <c r="A27" s="29">
        <v>11</v>
      </c>
      <c r="B27" s="407">
        <v>7121</v>
      </c>
      <c r="C27" s="408"/>
      <c r="D27" s="409" t="s">
        <v>235</v>
      </c>
      <c r="E27" s="471" t="s">
        <v>209</v>
      </c>
      <c r="F27" s="472" t="s">
        <v>49</v>
      </c>
      <c r="G27" s="410">
        <v>110.15</v>
      </c>
      <c r="H27" s="411"/>
      <c r="I27" s="412" t="s">
        <v>227</v>
      </c>
      <c r="J27" s="413"/>
      <c r="K27" s="470">
        <v>11</v>
      </c>
      <c r="L27" s="44"/>
      <c r="M27" s="383">
        <f t="shared" si="0"/>
        <v>1212</v>
      </c>
      <c r="N27" s="426">
        <v>150</v>
      </c>
      <c r="O27" s="38"/>
      <c r="P27" s="39">
        <f>IF(N27&gt;0,M27/N27,0)</f>
        <v>8.08</v>
      </c>
      <c r="Q27" s="40"/>
      <c r="R27" s="41">
        <f>IF(P27&gt;0,P27/K27,0)</f>
        <v>0.73</v>
      </c>
      <c r="S27" s="40"/>
      <c r="T27" s="39">
        <f t="shared" si="3"/>
        <v>197.96</v>
      </c>
      <c r="U27" s="42"/>
    </row>
    <row r="28" spans="1:21" ht="15.9" customHeight="1" x14ac:dyDescent="0.25">
      <c r="A28" s="29">
        <v>12</v>
      </c>
      <c r="B28" s="30"/>
      <c r="C28" s="31"/>
      <c r="D28" s="47"/>
      <c r="E28" s="33"/>
      <c r="F28" s="34"/>
      <c r="G28" s="384"/>
      <c r="H28" s="385"/>
      <c r="I28" s="386"/>
      <c r="J28" s="387"/>
      <c r="K28" s="396"/>
      <c r="L28" s="44"/>
      <c r="M28" s="383">
        <f t="shared" si="0"/>
        <v>0</v>
      </c>
      <c r="N28" s="406"/>
      <c r="O28" s="38"/>
      <c r="P28" s="39">
        <f t="shared" ref="P28:P73" si="4">IF(N28&gt;0,M28/N28,0)</f>
        <v>0</v>
      </c>
      <c r="Q28" s="40"/>
      <c r="R28" s="41">
        <f t="shared" ref="R28:R73" si="5">IF(P28&gt;0,P28/K28,0)</f>
        <v>0</v>
      </c>
      <c r="S28" s="40"/>
      <c r="T28" s="39">
        <f t="shared" si="3"/>
        <v>0</v>
      </c>
      <c r="U28" s="42"/>
    </row>
    <row r="29" spans="1:21" ht="15.9" customHeight="1" x14ac:dyDescent="0.25">
      <c r="A29" s="29">
        <v>13</v>
      </c>
      <c r="B29" s="30"/>
      <c r="C29" s="31"/>
      <c r="D29" s="47"/>
      <c r="E29" s="33"/>
      <c r="F29" s="34"/>
      <c r="G29" s="384"/>
      <c r="H29" s="385"/>
      <c r="I29" s="386"/>
      <c r="J29" s="387"/>
      <c r="K29" s="396"/>
      <c r="L29" s="44"/>
      <c r="M29" s="383">
        <f t="shared" si="0"/>
        <v>0</v>
      </c>
      <c r="N29" s="406"/>
      <c r="O29" s="38"/>
      <c r="P29" s="39">
        <f t="shared" si="4"/>
        <v>0</v>
      </c>
      <c r="Q29" s="40"/>
      <c r="R29" s="41">
        <f t="shared" si="5"/>
        <v>0</v>
      </c>
      <c r="S29" s="40"/>
      <c r="T29" s="39">
        <f t="shared" si="3"/>
        <v>0</v>
      </c>
      <c r="U29" s="42"/>
    </row>
    <row r="30" spans="1:21" ht="15.9" customHeight="1" x14ac:dyDescent="0.25">
      <c r="A30" s="29">
        <v>14</v>
      </c>
      <c r="B30" s="30"/>
      <c r="C30" s="31"/>
      <c r="D30" s="47"/>
      <c r="E30" s="33"/>
      <c r="F30" s="34"/>
      <c r="G30" s="384"/>
      <c r="H30" s="385"/>
      <c r="I30" s="386"/>
      <c r="J30" s="387"/>
      <c r="K30" s="396"/>
      <c r="L30" s="44"/>
      <c r="M30" s="383">
        <f t="shared" si="0"/>
        <v>0</v>
      </c>
      <c r="N30" s="406"/>
      <c r="O30" s="38"/>
      <c r="P30" s="39">
        <f t="shared" si="4"/>
        <v>0</v>
      </c>
      <c r="Q30" s="40"/>
      <c r="R30" s="41">
        <f t="shared" si="5"/>
        <v>0</v>
      </c>
      <c r="S30" s="40"/>
      <c r="T30" s="39">
        <f t="shared" si="3"/>
        <v>0</v>
      </c>
      <c r="U30" s="42"/>
    </row>
    <row r="31" spans="1:21" ht="15.9" customHeight="1" x14ac:dyDescent="0.25">
      <c r="A31" s="29">
        <v>15</v>
      </c>
      <c r="B31" s="30"/>
      <c r="C31" s="31"/>
      <c r="D31" s="47"/>
      <c r="E31" s="33"/>
      <c r="F31" s="34"/>
      <c r="G31" s="384"/>
      <c r="H31" s="385"/>
      <c r="I31" s="386"/>
      <c r="J31" s="387"/>
      <c r="K31" s="396"/>
      <c r="L31" s="44"/>
      <c r="M31" s="383">
        <f t="shared" si="0"/>
        <v>0</v>
      </c>
      <c r="N31" s="406"/>
      <c r="O31" s="38"/>
      <c r="P31" s="39">
        <f t="shared" si="4"/>
        <v>0</v>
      </c>
      <c r="Q31" s="40"/>
      <c r="R31" s="41">
        <f t="shared" si="5"/>
        <v>0</v>
      </c>
      <c r="S31" s="40"/>
      <c r="T31" s="39">
        <f t="shared" si="3"/>
        <v>0</v>
      </c>
      <c r="U31" s="42"/>
    </row>
    <row r="32" spans="1:21" ht="15.9" customHeight="1" x14ac:dyDescent="0.25">
      <c r="A32" s="29">
        <v>16</v>
      </c>
      <c r="B32" s="30"/>
      <c r="C32" s="31"/>
      <c r="D32" s="47"/>
      <c r="E32" s="33"/>
      <c r="F32" s="34"/>
      <c r="G32" s="384"/>
      <c r="H32" s="385"/>
      <c r="I32" s="386"/>
      <c r="J32" s="387"/>
      <c r="K32" s="396"/>
      <c r="L32" s="44"/>
      <c r="M32" s="383">
        <f t="shared" si="0"/>
        <v>0</v>
      </c>
      <c r="N32" s="406"/>
      <c r="O32" s="38"/>
      <c r="P32" s="39">
        <f t="shared" si="4"/>
        <v>0</v>
      </c>
      <c r="Q32" s="40"/>
      <c r="R32" s="41">
        <f t="shared" si="5"/>
        <v>0</v>
      </c>
      <c r="S32" s="40"/>
      <c r="T32" s="39">
        <f t="shared" si="3"/>
        <v>0</v>
      </c>
      <c r="U32" s="42"/>
    </row>
    <row r="33" spans="1:21" ht="15.9" customHeight="1" x14ac:dyDescent="0.25">
      <c r="A33" s="29">
        <v>17</v>
      </c>
      <c r="B33" s="30"/>
      <c r="C33" s="31"/>
      <c r="D33" s="47"/>
      <c r="E33" s="33"/>
      <c r="F33" s="34"/>
      <c r="G33" s="384"/>
      <c r="H33" s="385"/>
      <c r="I33" s="386"/>
      <c r="J33" s="387"/>
      <c r="K33" s="396"/>
      <c r="L33" s="44"/>
      <c r="M33" s="383">
        <f t="shared" si="0"/>
        <v>0</v>
      </c>
      <c r="N33" s="406"/>
      <c r="O33" s="38"/>
      <c r="P33" s="39">
        <f t="shared" si="4"/>
        <v>0</v>
      </c>
      <c r="Q33" s="40"/>
      <c r="R33" s="41">
        <f t="shared" si="5"/>
        <v>0</v>
      </c>
      <c r="S33" s="40"/>
      <c r="T33" s="39">
        <f t="shared" si="3"/>
        <v>0</v>
      </c>
      <c r="U33" s="42"/>
    </row>
    <row r="34" spans="1:21" ht="15.9" customHeight="1" x14ac:dyDescent="0.25">
      <c r="A34" s="29">
        <v>18</v>
      </c>
      <c r="B34" s="30"/>
      <c r="C34" s="31"/>
      <c r="D34" s="47"/>
      <c r="E34" s="33"/>
      <c r="F34" s="34"/>
      <c r="G34" s="384"/>
      <c r="H34" s="385"/>
      <c r="I34" s="386"/>
      <c r="J34" s="387"/>
      <c r="K34" s="396"/>
      <c r="L34" s="44"/>
      <c r="M34" s="383">
        <f t="shared" si="0"/>
        <v>0</v>
      </c>
      <c r="N34" s="406"/>
      <c r="O34" s="38"/>
      <c r="P34" s="39">
        <f t="shared" si="4"/>
        <v>0</v>
      </c>
      <c r="Q34" s="40"/>
      <c r="R34" s="41">
        <f t="shared" si="5"/>
        <v>0</v>
      </c>
      <c r="S34" s="40"/>
      <c r="T34" s="39">
        <f t="shared" si="3"/>
        <v>0</v>
      </c>
      <c r="U34" s="42"/>
    </row>
    <row r="35" spans="1:21" ht="15.9" customHeight="1" x14ac:dyDescent="0.25">
      <c r="A35" s="29">
        <v>19</v>
      </c>
      <c r="B35" s="30"/>
      <c r="C35" s="31"/>
      <c r="D35" s="47"/>
      <c r="E35" s="33"/>
      <c r="F35" s="34"/>
      <c r="G35" s="394"/>
      <c r="H35" s="397"/>
      <c r="I35" s="395"/>
      <c r="J35" s="398"/>
      <c r="K35" s="396"/>
      <c r="L35" s="44"/>
      <c r="M35" s="383">
        <f t="shared" si="0"/>
        <v>0</v>
      </c>
      <c r="N35" s="406"/>
      <c r="O35" s="38"/>
      <c r="P35" s="39">
        <f t="shared" si="4"/>
        <v>0</v>
      </c>
      <c r="Q35" s="40"/>
      <c r="R35" s="41">
        <f t="shared" si="5"/>
        <v>0</v>
      </c>
      <c r="S35" s="40"/>
      <c r="T35" s="39">
        <f t="shared" si="3"/>
        <v>0</v>
      </c>
      <c r="U35" s="42"/>
    </row>
    <row r="36" spans="1:21" ht="15.9" customHeight="1" x14ac:dyDescent="0.25">
      <c r="A36" s="29">
        <v>20</v>
      </c>
      <c r="B36" s="30"/>
      <c r="C36" s="31"/>
      <c r="D36" s="47"/>
      <c r="E36" s="33"/>
      <c r="F36" s="34"/>
      <c r="G36" s="394"/>
      <c r="H36" s="397"/>
      <c r="I36" s="395"/>
      <c r="J36" s="398"/>
      <c r="K36" s="396"/>
      <c r="L36" s="44"/>
      <c r="M36" s="383">
        <f t="shared" si="0"/>
        <v>0</v>
      </c>
      <c r="N36" s="406"/>
      <c r="O36" s="38"/>
      <c r="P36" s="39">
        <f t="shared" si="4"/>
        <v>0</v>
      </c>
      <c r="Q36" s="40"/>
      <c r="R36" s="41">
        <f t="shared" si="5"/>
        <v>0</v>
      </c>
      <c r="S36" s="40"/>
      <c r="T36" s="39">
        <f t="shared" si="3"/>
        <v>0</v>
      </c>
      <c r="U36" s="42"/>
    </row>
    <row r="37" spans="1:21" ht="15.9" customHeight="1" x14ac:dyDescent="0.25">
      <c r="A37" s="29">
        <v>21</v>
      </c>
      <c r="B37" s="30"/>
      <c r="C37" s="31"/>
      <c r="D37" s="47"/>
      <c r="E37" s="33"/>
      <c r="F37" s="34"/>
      <c r="G37" s="394"/>
      <c r="H37" s="397"/>
      <c r="I37" s="395"/>
      <c r="J37" s="398"/>
      <c r="K37" s="396"/>
      <c r="L37" s="44"/>
      <c r="M37" s="383">
        <f t="shared" si="0"/>
        <v>0</v>
      </c>
      <c r="N37" s="406"/>
      <c r="O37" s="38"/>
      <c r="P37" s="39">
        <f t="shared" si="4"/>
        <v>0</v>
      </c>
      <c r="Q37" s="40"/>
      <c r="R37" s="41">
        <f t="shared" si="5"/>
        <v>0</v>
      </c>
      <c r="S37" s="40"/>
      <c r="T37" s="39">
        <f t="shared" si="3"/>
        <v>0</v>
      </c>
      <c r="U37" s="42"/>
    </row>
    <row r="38" spans="1:21" ht="15.9" customHeight="1" x14ac:dyDescent="0.25">
      <c r="A38" s="29">
        <v>22</v>
      </c>
      <c r="B38" s="30"/>
      <c r="C38" s="31"/>
      <c r="D38" s="47"/>
      <c r="E38" s="52"/>
      <c r="F38" s="405"/>
      <c r="G38" s="384"/>
      <c r="H38" s="385"/>
      <c r="I38" s="386"/>
      <c r="J38" s="387"/>
      <c r="K38" s="396"/>
      <c r="L38" s="44"/>
      <c r="M38" s="383">
        <f t="shared" si="0"/>
        <v>0</v>
      </c>
      <c r="N38" s="406"/>
      <c r="O38" s="38"/>
      <c r="P38" s="39">
        <f t="shared" si="4"/>
        <v>0</v>
      </c>
      <c r="Q38" s="40"/>
      <c r="R38" s="41">
        <f t="shared" si="5"/>
        <v>0</v>
      </c>
      <c r="S38" s="40"/>
      <c r="T38" s="39">
        <f t="shared" si="3"/>
        <v>0</v>
      </c>
      <c r="U38" s="42"/>
    </row>
    <row r="39" spans="1:21" ht="15.9" customHeight="1" x14ac:dyDescent="0.25">
      <c r="A39" s="29">
        <v>23</v>
      </c>
      <c r="B39" s="30"/>
      <c r="C39" s="31"/>
      <c r="D39" s="47"/>
      <c r="E39" s="52"/>
      <c r="F39" s="405"/>
      <c r="G39" s="384"/>
      <c r="H39" s="385"/>
      <c r="I39" s="386"/>
      <c r="J39" s="387"/>
      <c r="K39" s="396"/>
      <c r="L39" s="44"/>
      <c r="M39" s="383">
        <f t="shared" si="0"/>
        <v>0</v>
      </c>
      <c r="N39" s="406"/>
      <c r="O39" s="38"/>
      <c r="P39" s="39">
        <f t="shared" si="4"/>
        <v>0</v>
      </c>
      <c r="Q39" s="40"/>
      <c r="R39" s="41">
        <f t="shared" si="5"/>
        <v>0</v>
      </c>
      <c r="S39" s="40"/>
      <c r="T39" s="39">
        <f t="shared" si="3"/>
        <v>0</v>
      </c>
      <c r="U39" s="42"/>
    </row>
    <row r="40" spans="1:21" ht="15.9" customHeight="1" x14ac:dyDescent="0.25">
      <c r="A40" s="29">
        <v>24</v>
      </c>
      <c r="B40" s="30"/>
      <c r="C40" s="31"/>
      <c r="D40" s="47"/>
      <c r="E40" s="52"/>
      <c r="F40" s="405"/>
      <c r="G40" s="384"/>
      <c r="H40" s="385"/>
      <c r="I40" s="386"/>
      <c r="J40" s="387"/>
      <c r="K40" s="396"/>
      <c r="L40" s="44"/>
      <c r="M40" s="383">
        <f t="shared" si="0"/>
        <v>0</v>
      </c>
      <c r="N40" s="406"/>
      <c r="O40" s="38"/>
      <c r="P40" s="39">
        <f t="shared" si="4"/>
        <v>0</v>
      </c>
      <c r="Q40" s="40"/>
      <c r="R40" s="41">
        <f t="shared" si="5"/>
        <v>0</v>
      </c>
      <c r="S40" s="40"/>
      <c r="T40" s="39">
        <f t="shared" si="3"/>
        <v>0</v>
      </c>
      <c r="U40" s="42"/>
    </row>
    <row r="41" spans="1:21" ht="15.9" customHeight="1" x14ac:dyDescent="0.25">
      <c r="A41" s="29">
        <v>25</v>
      </c>
      <c r="B41" s="30"/>
      <c r="C41" s="31"/>
      <c r="D41" s="47"/>
      <c r="E41" s="52"/>
      <c r="F41" s="405"/>
      <c r="G41" s="384"/>
      <c r="H41" s="385"/>
      <c r="I41" s="386"/>
      <c r="J41" s="387"/>
      <c r="K41" s="396"/>
      <c r="L41" s="44"/>
      <c r="M41" s="383">
        <f t="shared" si="0"/>
        <v>0</v>
      </c>
      <c r="N41" s="406"/>
      <c r="O41" s="38"/>
      <c r="P41" s="39">
        <f t="shared" si="4"/>
        <v>0</v>
      </c>
      <c r="Q41" s="40"/>
      <c r="R41" s="41">
        <f t="shared" si="5"/>
        <v>0</v>
      </c>
      <c r="S41" s="40"/>
      <c r="T41" s="39">
        <f t="shared" si="3"/>
        <v>0</v>
      </c>
      <c r="U41" s="42"/>
    </row>
    <row r="42" spans="1:21" ht="15.9" customHeight="1" x14ac:dyDescent="0.25">
      <c r="A42" s="29">
        <v>26</v>
      </c>
      <c r="B42" s="30"/>
      <c r="C42" s="31"/>
      <c r="D42" s="47"/>
      <c r="E42" s="52"/>
      <c r="F42" s="53"/>
      <c r="G42" s="384"/>
      <c r="H42" s="385"/>
      <c r="I42" s="386"/>
      <c r="J42" s="387"/>
      <c r="K42" s="396"/>
      <c r="L42" s="44"/>
      <c r="M42" s="383">
        <f t="shared" si="0"/>
        <v>0</v>
      </c>
      <c r="N42" s="406"/>
      <c r="O42" s="38"/>
      <c r="P42" s="39">
        <f t="shared" si="4"/>
        <v>0</v>
      </c>
      <c r="Q42" s="40"/>
      <c r="R42" s="41">
        <f t="shared" si="5"/>
        <v>0</v>
      </c>
      <c r="S42" s="40"/>
      <c r="T42" s="39">
        <f t="shared" si="3"/>
        <v>0</v>
      </c>
      <c r="U42" s="42"/>
    </row>
    <row r="43" spans="1:21" ht="15.9" customHeight="1" x14ac:dyDescent="0.25">
      <c r="A43" s="29">
        <v>27</v>
      </c>
      <c r="B43" s="30"/>
      <c r="C43" s="31"/>
      <c r="D43" s="47"/>
      <c r="E43" s="52"/>
      <c r="F43" s="53"/>
      <c r="G43" s="384"/>
      <c r="H43" s="385"/>
      <c r="I43" s="386"/>
      <c r="J43" s="387"/>
      <c r="K43" s="396"/>
      <c r="L43" s="44"/>
      <c r="M43" s="383">
        <f t="shared" si="0"/>
        <v>0</v>
      </c>
      <c r="N43" s="406"/>
      <c r="O43" s="38"/>
      <c r="P43" s="39">
        <f t="shared" si="4"/>
        <v>0</v>
      </c>
      <c r="Q43" s="40"/>
      <c r="R43" s="41">
        <f t="shared" si="5"/>
        <v>0</v>
      </c>
      <c r="S43" s="40"/>
      <c r="T43" s="39">
        <f t="shared" si="3"/>
        <v>0</v>
      </c>
      <c r="U43" s="42"/>
    </row>
    <row r="44" spans="1:21" ht="15.9" customHeight="1" x14ac:dyDescent="0.25">
      <c r="A44" s="29">
        <v>28</v>
      </c>
      <c r="B44" s="30"/>
      <c r="C44" s="31"/>
      <c r="D44" s="47"/>
      <c r="E44" s="52"/>
      <c r="F44" s="53"/>
      <c r="G44" s="384"/>
      <c r="H44" s="385"/>
      <c r="I44" s="386"/>
      <c r="J44" s="387"/>
      <c r="K44" s="396"/>
      <c r="L44" s="44"/>
      <c r="M44" s="383">
        <f>G44*K44</f>
        <v>0</v>
      </c>
      <c r="N44" s="406"/>
      <c r="O44" s="38"/>
      <c r="P44" s="39">
        <f t="shared" si="4"/>
        <v>0</v>
      </c>
      <c r="Q44" s="40"/>
      <c r="R44" s="41">
        <f t="shared" si="5"/>
        <v>0</v>
      </c>
      <c r="S44" s="40"/>
      <c r="T44" s="39">
        <f t="shared" si="3"/>
        <v>0</v>
      </c>
      <c r="U44" s="42"/>
    </row>
    <row r="45" spans="1:21" ht="15.9" customHeight="1" x14ac:dyDescent="0.25">
      <c r="A45" s="29">
        <v>29</v>
      </c>
      <c r="B45" s="43"/>
      <c r="C45" s="44"/>
      <c r="D45" s="32"/>
      <c r="E45" s="45"/>
      <c r="F45" s="46"/>
      <c r="G45" s="394"/>
      <c r="H45" s="397"/>
      <c r="I45" s="395"/>
      <c r="J45" s="398"/>
      <c r="K45" s="396"/>
      <c r="L45" s="44"/>
      <c r="M45" s="383">
        <f>G45*K45</f>
        <v>0</v>
      </c>
      <c r="N45" s="406"/>
      <c r="O45" s="38"/>
      <c r="P45" s="39">
        <f>IF(N45&gt;0,M45/N45,0)</f>
        <v>0</v>
      </c>
      <c r="Q45" s="40"/>
      <c r="R45" s="41">
        <f>IF(P45&gt;0,P45/K45,0)</f>
        <v>0</v>
      </c>
      <c r="S45" s="40"/>
      <c r="T45" s="39">
        <f>P45*$N$8</f>
        <v>0</v>
      </c>
      <c r="U45" s="42"/>
    </row>
    <row r="46" spans="1:21" ht="15.9" customHeight="1" x14ac:dyDescent="0.25">
      <c r="A46" s="29">
        <v>30</v>
      </c>
      <c r="B46" s="30"/>
      <c r="C46" s="31"/>
      <c r="D46" s="47"/>
      <c r="E46" s="52"/>
      <c r="F46" s="53"/>
      <c r="G46" s="384"/>
      <c r="H46" s="385"/>
      <c r="I46" s="386"/>
      <c r="J46" s="388"/>
      <c r="K46" s="36"/>
      <c r="L46" s="35"/>
      <c r="M46" s="383">
        <f t="shared" si="0"/>
        <v>0</v>
      </c>
      <c r="N46" s="406"/>
      <c r="O46" s="38"/>
      <c r="P46" s="39">
        <f t="shared" si="4"/>
        <v>0</v>
      </c>
      <c r="Q46" s="40"/>
      <c r="R46" s="41">
        <f t="shared" si="5"/>
        <v>0</v>
      </c>
      <c r="S46" s="40"/>
      <c r="T46" s="39">
        <f t="shared" si="3"/>
        <v>0</v>
      </c>
      <c r="U46" s="42"/>
    </row>
    <row r="47" spans="1:21" ht="15.9" customHeight="1" x14ac:dyDescent="0.25">
      <c r="A47" s="29">
        <v>31</v>
      </c>
      <c r="B47" s="30"/>
      <c r="C47" s="31"/>
      <c r="D47" s="47"/>
      <c r="E47" s="52"/>
      <c r="F47" s="53"/>
      <c r="G47" s="384"/>
      <c r="H47" s="385"/>
      <c r="I47" s="386"/>
      <c r="J47" s="387"/>
      <c r="K47" s="396"/>
      <c r="L47" s="35"/>
      <c r="M47" s="383">
        <f t="shared" si="0"/>
        <v>0</v>
      </c>
      <c r="N47" s="406"/>
      <c r="O47" s="38"/>
      <c r="P47" s="39">
        <f t="shared" si="4"/>
        <v>0</v>
      </c>
      <c r="Q47" s="40"/>
      <c r="R47" s="41">
        <f t="shared" si="5"/>
        <v>0</v>
      </c>
      <c r="S47" s="40"/>
      <c r="T47" s="39">
        <f t="shared" si="3"/>
        <v>0</v>
      </c>
      <c r="U47" s="42"/>
    </row>
    <row r="48" spans="1:21" ht="15.9" customHeight="1" x14ac:dyDescent="0.25">
      <c r="A48" s="29">
        <v>32</v>
      </c>
      <c r="B48" s="30"/>
      <c r="C48" s="31"/>
      <c r="D48" s="47"/>
      <c r="E48" s="52"/>
      <c r="F48" s="347"/>
      <c r="G48" s="49"/>
      <c r="H48" s="50"/>
      <c r="I48" s="51"/>
      <c r="J48" s="48"/>
      <c r="K48" s="36"/>
      <c r="L48" s="54"/>
      <c r="M48" s="37"/>
      <c r="N48" s="380"/>
      <c r="O48" s="38"/>
      <c r="P48" s="39">
        <f t="shared" si="4"/>
        <v>0</v>
      </c>
      <c r="Q48" s="40"/>
      <c r="R48" s="41">
        <f t="shared" si="5"/>
        <v>0</v>
      </c>
      <c r="S48" s="40"/>
      <c r="T48" s="39">
        <f t="shared" si="3"/>
        <v>0</v>
      </c>
      <c r="U48" s="42"/>
    </row>
    <row r="49" spans="1:21" ht="15.9" customHeight="1" x14ac:dyDescent="0.25">
      <c r="A49" s="29">
        <v>33</v>
      </c>
      <c r="B49" s="30"/>
      <c r="C49" s="31"/>
      <c r="D49" s="47"/>
      <c r="E49" s="52"/>
      <c r="F49" s="347"/>
      <c r="G49" s="49"/>
      <c r="H49" s="50"/>
      <c r="I49" s="51"/>
      <c r="J49" s="48"/>
      <c r="K49" s="36"/>
      <c r="L49" s="54"/>
      <c r="M49" s="37"/>
      <c r="N49" s="380"/>
      <c r="O49" s="38"/>
      <c r="P49" s="39">
        <f t="shared" si="4"/>
        <v>0</v>
      </c>
      <c r="Q49" s="40"/>
      <c r="R49" s="41">
        <f t="shared" si="5"/>
        <v>0</v>
      </c>
      <c r="S49" s="40"/>
      <c r="T49" s="39">
        <f t="shared" si="3"/>
        <v>0</v>
      </c>
      <c r="U49" s="42"/>
    </row>
    <row r="50" spans="1:21" ht="15.9" customHeight="1" x14ac:dyDescent="0.25">
      <c r="A50" s="29">
        <v>34</v>
      </c>
      <c r="B50" s="30"/>
      <c r="C50" s="31"/>
      <c r="D50" s="47"/>
      <c r="E50" s="52"/>
      <c r="F50" s="347"/>
      <c r="G50" s="49"/>
      <c r="H50" s="50"/>
      <c r="I50" s="51"/>
      <c r="J50" s="48"/>
      <c r="K50" s="36"/>
      <c r="L50" s="54"/>
      <c r="M50" s="37"/>
      <c r="N50" s="380"/>
      <c r="O50" s="38"/>
      <c r="P50" s="39">
        <f t="shared" si="4"/>
        <v>0</v>
      </c>
      <c r="Q50" s="40"/>
      <c r="R50" s="41">
        <f t="shared" si="5"/>
        <v>0</v>
      </c>
      <c r="S50" s="40"/>
      <c r="T50" s="39">
        <f t="shared" si="3"/>
        <v>0</v>
      </c>
      <c r="U50" s="42"/>
    </row>
    <row r="51" spans="1:21" ht="15.9" customHeight="1" x14ac:dyDescent="0.25">
      <c r="A51" s="29">
        <v>35</v>
      </c>
      <c r="B51" s="30"/>
      <c r="C51" s="31"/>
      <c r="D51" s="47"/>
      <c r="E51" s="52"/>
      <c r="F51" s="346"/>
      <c r="G51" s="49"/>
      <c r="H51" s="50"/>
      <c r="I51" s="51"/>
      <c r="J51" s="48"/>
      <c r="K51" s="36"/>
      <c r="L51" s="54"/>
      <c r="M51" s="37"/>
      <c r="N51" s="380"/>
      <c r="O51" s="38"/>
      <c r="P51" s="39">
        <f t="shared" si="4"/>
        <v>0</v>
      </c>
      <c r="Q51" s="40"/>
      <c r="R51" s="41">
        <f t="shared" si="5"/>
        <v>0</v>
      </c>
      <c r="S51" s="40"/>
      <c r="T51" s="39">
        <f t="shared" si="3"/>
        <v>0</v>
      </c>
      <c r="U51" s="42"/>
    </row>
    <row r="52" spans="1:21" ht="15.9" customHeight="1" x14ac:dyDescent="0.25">
      <c r="A52" s="29">
        <v>36</v>
      </c>
      <c r="B52" s="30"/>
      <c r="C52" s="31"/>
      <c r="D52" s="47"/>
      <c r="E52" s="52"/>
      <c r="F52" s="347"/>
      <c r="G52" s="49"/>
      <c r="H52" s="50"/>
      <c r="I52" s="51"/>
      <c r="J52" s="48"/>
      <c r="K52" s="36"/>
      <c r="L52" s="54"/>
      <c r="M52" s="37"/>
      <c r="N52" s="380"/>
      <c r="O52" s="38"/>
      <c r="P52" s="39">
        <f t="shared" si="4"/>
        <v>0</v>
      </c>
      <c r="Q52" s="40"/>
      <c r="R52" s="41">
        <f t="shared" si="5"/>
        <v>0</v>
      </c>
      <c r="S52" s="40"/>
      <c r="T52" s="39">
        <f t="shared" si="3"/>
        <v>0</v>
      </c>
      <c r="U52" s="42"/>
    </row>
    <row r="53" spans="1:21" ht="15.9" customHeight="1" x14ac:dyDescent="0.25">
      <c r="A53" s="29">
        <v>37</v>
      </c>
      <c r="B53" s="30"/>
      <c r="C53" s="31"/>
      <c r="D53" s="47"/>
      <c r="E53" s="52"/>
      <c r="F53" s="346"/>
      <c r="G53" s="49"/>
      <c r="H53" s="50"/>
      <c r="I53" s="51"/>
      <c r="J53" s="48"/>
      <c r="K53" s="36"/>
      <c r="L53" s="54"/>
      <c r="M53" s="37"/>
      <c r="N53" s="380"/>
      <c r="O53" s="38"/>
      <c r="P53" s="39">
        <f t="shared" si="4"/>
        <v>0</v>
      </c>
      <c r="Q53" s="40"/>
      <c r="R53" s="41">
        <f t="shared" si="5"/>
        <v>0</v>
      </c>
      <c r="S53" s="40"/>
      <c r="T53" s="39">
        <f t="shared" si="3"/>
        <v>0</v>
      </c>
      <c r="U53" s="42"/>
    </row>
    <row r="54" spans="1:21" ht="15.9" customHeight="1" x14ac:dyDescent="0.25">
      <c r="A54" s="29">
        <v>38</v>
      </c>
      <c r="B54" s="30"/>
      <c r="C54" s="31"/>
      <c r="D54" s="47"/>
      <c r="E54" s="52"/>
      <c r="F54" s="346"/>
      <c r="G54" s="49"/>
      <c r="H54" s="50"/>
      <c r="I54" s="51"/>
      <c r="J54" s="48"/>
      <c r="K54" s="36"/>
      <c r="L54" s="54"/>
      <c r="M54" s="37"/>
      <c r="N54" s="380"/>
      <c r="O54" s="38"/>
      <c r="P54" s="39">
        <f t="shared" si="4"/>
        <v>0</v>
      </c>
      <c r="Q54" s="40"/>
      <c r="R54" s="41">
        <f t="shared" si="5"/>
        <v>0</v>
      </c>
      <c r="S54" s="40"/>
      <c r="T54" s="39">
        <f t="shared" si="3"/>
        <v>0</v>
      </c>
      <c r="U54" s="42"/>
    </row>
    <row r="55" spans="1:21" ht="15.9" customHeight="1" x14ac:dyDescent="0.25">
      <c r="A55" s="29">
        <v>39</v>
      </c>
      <c r="B55" s="30"/>
      <c r="C55" s="31"/>
      <c r="D55" s="47"/>
      <c r="E55" s="52"/>
      <c r="F55" s="346"/>
      <c r="G55" s="49"/>
      <c r="H55" s="50"/>
      <c r="I55" s="51"/>
      <c r="J55" s="48"/>
      <c r="K55" s="36"/>
      <c r="L55" s="54"/>
      <c r="M55" s="37"/>
      <c r="N55" s="380"/>
      <c r="O55" s="38"/>
      <c r="P55" s="39">
        <f t="shared" si="4"/>
        <v>0</v>
      </c>
      <c r="Q55" s="40"/>
      <c r="R55" s="41">
        <f t="shared" si="5"/>
        <v>0</v>
      </c>
      <c r="S55" s="40"/>
      <c r="T55" s="39">
        <f t="shared" si="3"/>
        <v>0</v>
      </c>
      <c r="U55" s="42"/>
    </row>
    <row r="56" spans="1:21" ht="15.9" customHeight="1" x14ac:dyDescent="0.25">
      <c r="A56" s="29">
        <v>40</v>
      </c>
      <c r="B56" s="30"/>
      <c r="C56" s="31"/>
      <c r="D56" s="47"/>
      <c r="E56" s="52"/>
      <c r="F56" s="53"/>
      <c r="G56" s="49"/>
      <c r="H56" s="50"/>
      <c r="I56" s="51"/>
      <c r="J56" s="48"/>
      <c r="K56" s="36"/>
      <c r="L56" s="54"/>
      <c r="M56" s="37"/>
      <c r="N56" s="380"/>
      <c r="O56" s="38"/>
      <c r="P56" s="39">
        <f t="shared" si="4"/>
        <v>0</v>
      </c>
      <c r="Q56" s="40"/>
      <c r="R56" s="41">
        <f t="shared" si="5"/>
        <v>0</v>
      </c>
      <c r="S56" s="40"/>
      <c r="T56" s="39">
        <f t="shared" si="3"/>
        <v>0</v>
      </c>
      <c r="U56" s="42"/>
    </row>
    <row r="57" spans="1:21" ht="15.9" customHeight="1" x14ac:dyDescent="0.25">
      <c r="A57" s="29">
        <v>41</v>
      </c>
      <c r="B57" s="30"/>
      <c r="C57" s="31"/>
      <c r="D57" s="47"/>
      <c r="E57" s="52"/>
      <c r="F57" s="53"/>
      <c r="G57" s="49"/>
      <c r="H57" s="50"/>
      <c r="I57" s="51"/>
      <c r="J57" s="48"/>
      <c r="K57" s="36"/>
      <c r="L57" s="54"/>
      <c r="M57" s="37"/>
      <c r="N57" s="380"/>
      <c r="O57" s="38"/>
      <c r="P57" s="39">
        <f t="shared" si="4"/>
        <v>0</v>
      </c>
      <c r="Q57" s="40"/>
      <c r="R57" s="41">
        <f t="shared" si="5"/>
        <v>0</v>
      </c>
      <c r="S57" s="40"/>
      <c r="T57" s="39">
        <f t="shared" si="3"/>
        <v>0</v>
      </c>
      <c r="U57" s="42"/>
    </row>
    <row r="58" spans="1:21" ht="15.9" customHeight="1" x14ac:dyDescent="0.25">
      <c r="A58" s="29">
        <v>42</v>
      </c>
      <c r="B58" s="30"/>
      <c r="C58" s="31"/>
      <c r="D58" s="47"/>
      <c r="E58" s="52"/>
      <c r="F58" s="53"/>
      <c r="G58" s="49"/>
      <c r="H58" s="50"/>
      <c r="I58" s="51"/>
      <c r="J58" s="48"/>
      <c r="K58" s="36"/>
      <c r="L58" s="54"/>
      <c r="M58" s="37"/>
      <c r="N58" s="380"/>
      <c r="O58" s="38"/>
      <c r="P58" s="39">
        <f t="shared" si="4"/>
        <v>0</v>
      </c>
      <c r="Q58" s="40"/>
      <c r="R58" s="41">
        <f t="shared" si="5"/>
        <v>0</v>
      </c>
      <c r="S58" s="40"/>
      <c r="T58" s="39">
        <f t="shared" si="3"/>
        <v>0</v>
      </c>
      <c r="U58" s="42"/>
    </row>
    <row r="59" spans="1:21" ht="15.9" customHeight="1" x14ac:dyDescent="0.25">
      <c r="A59" s="29">
        <v>43</v>
      </c>
      <c r="B59" s="30"/>
      <c r="C59" s="31"/>
      <c r="D59" s="47"/>
      <c r="E59" s="52"/>
      <c r="F59" s="53"/>
      <c r="G59" s="49"/>
      <c r="H59" s="50"/>
      <c r="I59" s="51"/>
      <c r="J59" s="48"/>
      <c r="K59" s="36"/>
      <c r="L59" s="54"/>
      <c r="M59" s="37"/>
      <c r="N59" s="380"/>
      <c r="O59" s="38"/>
      <c r="P59" s="39">
        <f t="shared" si="4"/>
        <v>0</v>
      </c>
      <c r="Q59" s="40"/>
      <c r="R59" s="41">
        <f t="shared" si="5"/>
        <v>0</v>
      </c>
      <c r="S59" s="40"/>
      <c r="T59" s="39">
        <f t="shared" si="3"/>
        <v>0</v>
      </c>
      <c r="U59" s="42"/>
    </row>
    <row r="60" spans="1:21" ht="15.9" customHeight="1" x14ac:dyDescent="0.25">
      <c r="A60" s="29">
        <v>44</v>
      </c>
      <c r="B60" s="30"/>
      <c r="C60" s="31"/>
      <c r="D60" s="47"/>
      <c r="E60" s="52"/>
      <c r="F60" s="53"/>
      <c r="G60" s="49"/>
      <c r="H60" s="50"/>
      <c r="I60" s="51"/>
      <c r="J60" s="48"/>
      <c r="K60" s="36"/>
      <c r="L60" s="54"/>
      <c r="M60" s="37"/>
      <c r="N60" s="380"/>
      <c r="O60" s="38"/>
      <c r="P60" s="39">
        <f t="shared" si="4"/>
        <v>0</v>
      </c>
      <c r="Q60" s="40"/>
      <c r="R60" s="41">
        <f t="shared" si="5"/>
        <v>0</v>
      </c>
      <c r="S60" s="40"/>
      <c r="T60" s="39">
        <f t="shared" si="3"/>
        <v>0</v>
      </c>
      <c r="U60" s="42"/>
    </row>
    <row r="61" spans="1:21" ht="15.9" customHeight="1" x14ac:dyDescent="0.25">
      <c r="A61" s="29">
        <v>45</v>
      </c>
      <c r="B61" s="30"/>
      <c r="C61" s="31"/>
      <c r="D61" s="47"/>
      <c r="E61" s="52"/>
      <c r="F61" s="53"/>
      <c r="G61" s="49"/>
      <c r="H61" s="50"/>
      <c r="I61" s="51"/>
      <c r="J61" s="48"/>
      <c r="K61" s="36"/>
      <c r="L61" s="54"/>
      <c r="M61" s="37"/>
      <c r="N61" s="380"/>
      <c r="O61" s="38"/>
      <c r="P61" s="39">
        <f t="shared" si="4"/>
        <v>0</v>
      </c>
      <c r="Q61" s="40"/>
      <c r="R61" s="41">
        <f t="shared" si="5"/>
        <v>0</v>
      </c>
      <c r="S61" s="40"/>
      <c r="T61" s="39">
        <f t="shared" si="3"/>
        <v>0</v>
      </c>
      <c r="U61" s="42"/>
    </row>
    <row r="62" spans="1:21" ht="15.9" customHeight="1" x14ac:dyDescent="0.25">
      <c r="A62" s="29">
        <v>46</v>
      </c>
      <c r="B62" s="30"/>
      <c r="C62" s="31"/>
      <c r="D62" s="47"/>
      <c r="E62" s="52"/>
      <c r="F62" s="53"/>
      <c r="G62" s="49"/>
      <c r="H62" s="50"/>
      <c r="I62" s="51"/>
      <c r="J62" s="48"/>
      <c r="K62" s="36"/>
      <c r="L62" s="54"/>
      <c r="M62" s="37"/>
      <c r="N62" s="380"/>
      <c r="O62" s="38"/>
      <c r="P62" s="39">
        <f t="shared" si="4"/>
        <v>0</v>
      </c>
      <c r="Q62" s="40"/>
      <c r="R62" s="41">
        <f t="shared" si="5"/>
        <v>0</v>
      </c>
      <c r="S62" s="40"/>
      <c r="T62" s="39">
        <f t="shared" si="3"/>
        <v>0</v>
      </c>
      <c r="U62" s="42"/>
    </row>
    <row r="63" spans="1:21" ht="15.9" customHeight="1" x14ac:dyDescent="0.25">
      <c r="A63" s="29">
        <v>47</v>
      </c>
      <c r="B63" s="30"/>
      <c r="C63" s="31"/>
      <c r="D63" s="47"/>
      <c r="E63" s="52"/>
      <c r="F63" s="53"/>
      <c r="G63" s="49"/>
      <c r="H63" s="50"/>
      <c r="I63" s="51"/>
      <c r="J63" s="48"/>
      <c r="K63" s="36"/>
      <c r="L63" s="54"/>
      <c r="M63" s="37"/>
      <c r="N63" s="380"/>
      <c r="O63" s="38"/>
      <c r="P63" s="39">
        <f t="shared" si="4"/>
        <v>0</v>
      </c>
      <c r="Q63" s="40"/>
      <c r="R63" s="41">
        <f t="shared" si="5"/>
        <v>0</v>
      </c>
      <c r="S63" s="40"/>
      <c r="T63" s="39">
        <f t="shared" si="3"/>
        <v>0</v>
      </c>
      <c r="U63" s="42"/>
    </row>
    <row r="64" spans="1:21" ht="15.9" customHeight="1" x14ac:dyDescent="0.25">
      <c r="A64" s="29">
        <v>48</v>
      </c>
      <c r="B64" s="30"/>
      <c r="C64" s="31"/>
      <c r="D64" s="47"/>
      <c r="E64" s="52"/>
      <c r="F64" s="53"/>
      <c r="G64" s="49"/>
      <c r="H64" s="50"/>
      <c r="I64" s="51"/>
      <c r="J64" s="48"/>
      <c r="K64" s="36"/>
      <c r="L64" s="54"/>
      <c r="M64" s="37"/>
      <c r="N64" s="380"/>
      <c r="O64" s="38"/>
      <c r="P64" s="39">
        <f t="shared" si="4"/>
        <v>0</v>
      </c>
      <c r="Q64" s="40"/>
      <c r="R64" s="41">
        <f t="shared" si="5"/>
        <v>0</v>
      </c>
      <c r="S64" s="40"/>
      <c r="T64" s="39">
        <f t="shared" si="3"/>
        <v>0</v>
      </c>
      <c r="U64" s="42"/>
    </row>
    <row r="65" spans="1:21" ht="15.9" customHeight="1" x14ac:dyDescent="0.25">
      <c r="A65" s="29">
        <v>49</v>
      </c>
      <c r="B65" s="30"/>
      <c r="C65" s="31"/>
      <c r="D65" s="47"/>
      <c r="E65" s="52"/>
      <c r="F65" s="53"/>
      <c r="G65" s="49"/>
      <c r="H65" s="50"/>
      <c r="I65" s="51"/>
      <c r="J65" s="48"/>
      <c r="K65" s="36"/>
      <c r="L65" s="54"/>
      <c r="M65" s="37"/>
      <c r="N65" s="380"/>
      <c r="O65" s="38"/>
      <c r="P65" s="39">
        <f t="shared" si="4"/>
        <v>0</v>
      </c>
      <c r="Q65" s="40"/>
      <c r="R65" s="41">
        <f t="shared" si="5"/>
        <v>0</v>
      </c>
      <c r="S65" s="40"/>
      <c r="T65" s="39">
        <f t="shared" si="3"/>
        <v>0</v>
      </c>
      <c r="U65" s="42"/>
    </row>
    <row r="66" spans="1:21" ht="15.9" customHeight="1" x14ac:dyDescent="0.25">
      <c r="A66" s="29">
        <v>50</v>
      </c>
      <c r="B66" s="30"/>
      <c r="C66" s="31"/>
      <c r="D66" s="47"/>
      <c r="E66" s="52"/>
      <c r="F66" s="53"/>
      <c r="G66" s="49"/>
      <c r="H66" s="50"/>
      <c r="I66" s="51"/>
      <c r="J66" s="48"/>
      <c r="K66" s="36"/>
      <c r="L66" s="54"/>
      <c r="M66" s="37"/>
      <c r="N66" s="380"/>
      <c r="O66" s="38"/>
      <c r="P66" s="39">
        <f t="shared" si="4"/>
        <v>0</v>
      </c>
      <c r="Q66" s="40"/>
      <c r="R66" s="41">
        <f t="shared" si="5"/>
        <v>0</v>
      </c>
      <c r="S66" s="40"/>
      <c r="T66" s="39">
        <f t="shared" si="3"/>
        <v>0</v>
      </c>
      <c r="U66" s="42"/>
    </row>
    <row r="67" spans="1:21" ht="15.9" customHeight="1" x14ac:dyDescent="0.25">
      <c r="A67" s="29">
        <v>51</v>
      </c>
      <c r="B67" s="30"/>
      <c r="C67" s="31"/>
      <c r="D67" s="47"/>
      <c r="E67" s="52"/>
      <c r="F67" s="53"/>
      <c r="G67" s="49"/>
      <c r="H67" s="50"/>
      <c r="I67" s="51"/>
      <c r="J67" s="48"/>
      <c r="K67" s="36"/>
      <c r="L67" s="54"/>
      <c r="M67" s="37"/>
      <c r="N67" s="380"/>
      <c r="O67" s="38"/>
      <c r="P67" s="39">
        <f t="shared" si="4"/>
        <v>0</v>
      </c>
      <c r="Q67" s="40"/>
      <c r="R67" s="41">
        <f t="shared" si="5"/>
        <v>0</v>
      </c>
      <c r="S67" s="40"/>
      <c r="T67" s="39">
        <f t="shared" si="3"/>
        <v>0</v>
      </c>
      <c r="U67" s="42"/>
    </row>
    <row r="68" spans="1:21" ht="15.9" customHeight="1" x14ac:dyDescent="0.25">
      <c r="A68" s="29">
        <v>52</v>
      </c>
      <c r="B68" s="30"/>
      <c r="C68" s="31"/>
      <c r="D68" s="47"/>
      <c r="E68" s="52"/>
      <c r="F68" s="53"/>
      <c r="G68" s="49"/>
      <c r="H68" s="50"/>
      <c r="I68" s="51"/>
      <c r="J68" s="48"/>
      <c r="K68" s="36"/>
      <c r="L68" s="54"/>
      <c r="M68" s="37"/>
      <c r="N68" s="380"/>
      <c r="O68" s="38"/>
      <c r="P68" s="39">
        <f t="shared" si="4"/>
        <v>0</v>
      </c>
      <c r="Q68" s="40"/>
      <c r="R68" s="41">
        <f t="shared" si="5"/>
        <v>0</v>
      </c>
      <c r="S68" s="40"/>
      <c r="T68" s="39">
        <f t="shared" si="3"/>
        <v>0</v>
      </c>
      <c r="U68" s="42"/>
    </row>
    <row r="69" spans="1:21" ht="15.9" customHeight="1" x14ac:dyDescent="0.25">
      <c r="A69" s="29">
        <v>53</v>
      </c>
      <c r="B69" s="30"/>
      <c r="C69" s="31"/>
      <c r="D69" s="47"/>
      <c r="E69" s="52"/>
      <c r="F69" s="53"/>
      <c r="G69" s="49"/>
      <c r="H69" s="50"/>
      <c r="I69" s="51"/>
      <c r="J69" s="48"/>
      <c r="K69" s="36"/>
      <c r="L69" s="54"/>
      <c r="M69" s="37"/>
      <c r="N69" s="380"/>
      <c r="O69" s="38"/>
      <c r="P69" s="39">
        <f t="shared" si="4"/>
        <v>0</v>
      </c>
      <c r="Q69" s="40"/>
      <c r="R69" s="41">
        <f t="shared" si="5"/>
        <v>0</v>
      </c>
      <c r="S69" s="40"/>
      <c r="T69" s="39">
        <f t="shared" si="3"/>
        <v>0</v>
      </c>
      <c r="U69" s="42"/>
    </row>
    <row r="70" spans="1:21" ht="15.9" customHeight="1" x14ac:dyDescent="0.25">
      <c r="A70" s="29">
        <v>54</v>
      </c>
      <c r="B70" s="30"/>
      <c r="C70" s="31"/>
      <c r="D70" s="47"/>
      <c r="E70" s="52"/>
      <c r="F70" s="53"/>
      <c r="G70" s="49"/>
      <c r="H70" s="50"/>
      <c r="I70" s="51"/>
      <c r="J70" s="48"/>
      <c r="K70" s="36"/>
      <c r="L70" s="54"/>
      <c r="M70" s="37"/>
      <c r="N70" s="380"/>
      <c r="O70" s="38"/>
      <c r="P70" s="39">
        <f t="shared" si="4"/>
        <v>0</v>
      </c>
      <c r="Q70" s="40"/>
      <c r="R70" s="41">
        <f t="shared" si="5"/>
        <v>0</v>
      </c>
      <c r="S70" s="40"/>
      <c r="T70" s="39">
        <f t="shared" si="3"/>
        <v>0</v>
      </c>
      <c r="U70" s="42"/>
    </row>
    <row r="71" spans="1:21" ht="15.9" customHeight="1" x14ac:dyDescent="0.25">
      <c r="A71" s="29">
        <v>55</v>
      </c>
      <c r="B71" s="30"/>
      <c r="C71" s="31"/>
      <c r="D71" s="47"/>
      <c r="E71" s="52"/>
      <c r="F71" s="53"/>
      <c r="G71" s="49"/>
      <c r="H71" s="50"/>
      <c r="I71" s="51"/>
      <c r="J71" s="48"/>
      <c r="K71" s="36"/>
      <c r="L71" s="54"/>
      <c r="M71" s="37"/>
      <c r="N71" s="380"/>
      <c r="O71" s="38"/>
      <c r="P71" s="39">
        <f t="shared" si="4"/>
        <v>0</v>
      </c>
      <c r="Q71" s="40"/>
      <c r="R71" s="41">
        <f t="shared" si="5"/>
        <v>0</v>
      </c>
      <c r="S71" s="40"/>
      <c r="T71" s="39">
        <f t="shared" si="3"/>
        <v>0</v>
      </c>
      <c r="U71" s="42"/>
    </row>
    <row r="72" spans="1:21" ht="15.9" customHeight="1" x14ac:dyDescent="0.25">
      <c r="A72" s="29">
        <v>56</v>
      </c>
      <c r="B72" s="30"/>
      <c r="C72" s="31"/>
      <c r="D72" s="47"/>
      <c r="E72" s="52"/>
      <c r="F72" s="346"/>
      <c r="G72" s="381"/>
      <c r="H72" s="50"/>
      <c r="I72" s="51"/>
      <c r="J72" s="48"/>
      <c r="K72" s="36"/>
      <c r="L72" s="54"/>
      <c r="M72" s="37"/>
      <c r="N72" s="380"/>
      <c r="O72" s="38"/>
      <c r="P72" s="39">
        <f t="shared" si="4"/>
        <v>0</v>
      </c>
      <c r="Q72" s="40"/>
      <c r="R72" s="41">
        <f t="shared" si="5"/>
        <v>0</v>
      </c>
      <c r="S72" s="40"/>
      <c r="T72" s="39">
        <f t="shared" si="3"/>
        <v>0</v>
      </c>
      <c r="U72" s="42"/>
    </row>
    <row r="73" spans="1:21" ht="15.9" customHeight="1" x14ac:dyDescent="0.25">
      <c r="A73" s="55">
        <v>57</v>
      </c>
      <c r="B73" s="30"/>
      <c r="C73" s="31"/>
      <c r="D73" s="47"/>
      <c r="E73" s="52"/>
      <c r="F73" s="346"/>
      <c r="G73" s="49"/>
      <c r="H73" s="50"/>
      <c r="I73" s="51"/>
      <c r="J73" s="56"/>
      <c r="K73" s="36"/>
      <c r="L73" s="54"/>
      <c r="M73" s="37"/>
      <c r="N73" s="372"/>
      <c r="O73" s="38"/>
      <c r="P73" s="39">
        <f t="shared" si="4"/>
        <v>0</v>
      </c>
      <c r="Q73" s="40"/>
      <c r="R73" s="41">
        <f t="shared" si="5"/>
        <v>0</v>
      </c>
      <c r="S73" s="40"/>
      <c r="T73" s="39">
        <f t="shared" si="3"/>
        <v>0</v>
      </c>
      <c r="U73" s="42"/>
    </row>
    <row r="74" spans="1:21" ht="15.9" customHeight="1" x14ac:dyDescent="0.25">
      <c r="A74" s="55">
        <v>58</v>
      </c>
      <c r="B74" s="30"/>
      <c r="C74" s="31"/>
      <c r="D74" s="47"/>
      <c r="E74" s="52"/>
      <c r="F74" s="346"/>
      <c r="G74" s="49"/>
      <c r="H74" s="50"/>
      <c r="I74" s="51"/>
      <c r="J74" s="56"/>
      <c r="K74" s="36"/>
      <c r="L74" s="54"/>
      <c r="M74" s="37"/>
      <c r="N74" s="373"/>
      <c r="O74" s="38"/>
      <c r="P74" s="39"/>
      <c r="Q74" s="40"/>
      <c r="R74" s="39"/>
      <c r="S74" s="40"/>
      <c r="T74" s="39">
        <f t="shared" si="3"/>
        <v>0</v>
      </c>
      <c r="U74" s="42"/>
    </row>
    <row r="75" spans="1:21" ht="12.45" customHeight="1" x14ac:dyDescent="0.25">
      <c r="A75" s="615">
        <v>59</v>
      </c>
      <c r="B75" s="57"/>
      <c r="C75" s="10"/>
      <c r="D75" s="617" t="s">
        <v>57</v>
      </c>
      <c r="E75" s="617"/>
      <c r="F75" s="617"/>
      <c r="G75" s="619">
        <f>SUM(G17:G74)</f>
        <v>808</v>
      </c>
      <c r="H75" s="621"/>
      <c r="P75" s="623">
        <f>SUM(P17:P74)</f>
        <v>412.57</v>
      </c>
      <c r="Q75" s="623"/>
      <c r="R75" s="625">
        <f>IF(P75&gt;0,P75/J8,0)</f>
        <v>2.15</v>
      </c>
      <c r="S75" s="625"/>
      <c r="U75" s="58"/>
    </row>
    <row r="76" spans="1:21" ht="12.45" customHeight="1" x14ac:dyDescent="0.25">
      <c r="A76" s="616"/>
      <c r="B76" s="24"/>
      <c r="C76" s="10"/>
      <c r="D76" s="618"/>
      <c r="E76" s="618"/>
      <c r="F76" s="618"/>
      <c r="G76" s="620"/>
      <c r="H76" s="622"/>
      <c r="P76" s="624"/>
      <c r="Q76" s="624"/>
      <c r="R76" s="626"/>
      <c r="S76" s="626"/>
      <c r="U76" s="59"/>
    </row>
    <row r="77" spans="1:21" ht="15.9" customHeight="1" x14ac:dyDescent="0.3">
      <c r="A77" s="60">
        <v>60</v>
      </c>
      <c r="B77" s="61"/>
      <c r="C77" s="62"/>
      <c r="D77" s="646"/>
      <c r="E77" s="646"/>
      <c r="F77" s="646"/>
      <c r="G77" s="646"/>
      <c r="H77" s="646"/>
      <c r="I77" s="646"/>
      <c r="J77" s="646"/>
      <c r="K77" s="646"/>
      <c r="L77" s="646"/>
      <c r="M77" s="647"/>
      <c r="N77" s="647"/>
      <c r="O77" s="647"/>
      <c r="P77" s="63"/>
      <c r="Q77" s="64"/>
      <c r="R77" s="648"/>
      <c r="S77" s="648"/>
      <c r="T77" s="65"/>
      <c r="U77" s="66"/>
    </row>
    <row r="78" spans="1:21" ht="15.9" customHeight="1" x14ac:dyDescent="0.3">
      <c r="A78" s="60">
        <v>61</v>
      </c>
      <c r="B78" s="61"/>
      <c r="C78" s="62"/>
      <c r="D78" s="649"/>
      <c r="E78" s="649"/>
      <c r="F78" s="649"/>
      <c r="G78" s="649"/>
      <c r="H78" s="650"/>
      <c r="I78" s="650"/>
      <c r="J78" s="650"/>
      <c r="K78" s="67"/>
      <c r="L78" s="68"/>
      <c r="M78" s="647"/>
      <c r="N78" s="647"/>
      <c r="O78" s="647"/>
      <c r="P78" s="69"/>
      <c r="Q78" s="70"/>
      <c r="R78" s="648"/>
      <c r="S78" s="648"/>
      <c r="T78" s="71"/>
      <c r="U78" s="72"/>
    </row>
    <row r="79" spans="1:21" ht="18" customHeight="1" x14ac:dyDescent="0.3">
      <c r="A79" s="73"/>
      <c r="N79" s="10"/>
      <c r="P79" s="657" t="s">
        <v>58</v>
      </c>
      <c r="Q79" s="657"/>
      <c r="R79" s="657"/>
      <c r="S79" s="658">
        <f>SUM(T77:T78,T17:T74)</f>
        <v>10107.98</v>
      </c>
      <c r="T79" s="658"/>
      <c r="U79" s="658"/>
    </row>
    <row r="80" spans="1:21" ht="14.25" customHeight="1" x14ac:dyDescent="0.25">
      <c r="A80" s="73"/>
      <c r="D80" s="659" t="s">
        <v>59</v>
      </c>
      <c r="P80" s="660" t="s">
        <v>36</v>
      </c>
      <c r="Q80" s="660"/>
      <c r="R80" s="660"/>
      <c r="S80" s="658"/>
      <c r="T80" s="658"/>
      <c r="U80" s="658"/>
    </row>
    <row r="81" spans="1:21" ht="14.25" customHeight="1" x14ac:dyDescent="0.25">
      <c r="A81" s="73"/>
      <c r="D81" s="659"/>
    </row>
    <row r="82" spans="1:21" ht="14.25" customHeight="1" x14ac:dyDescent="0.25">
      <c r="A82" s="74"/>
      <c r="B82" s="22"/>
      <c r="C82" s="75"/>
      <c r="D82" s="75"/>
      <c r="E82" s="75"/>
      <c r="F82" s="75"/>
      <c r="G82" s="661" t="s">
        <v>21</v>
      </c>
      <c r="H82" s="661"/>
      <c r="I82" s="76"/>
      <c r="J82" s="76"/>
      <c r="K82" s="76"/>
      <c r="L82" s="77"/>
      <c r="M82" s="78" t="s">
        <v>60</v>
      </c>
      <c r="N82" s="79"/>
      <c r="O82" s="80"/>
      <c r="P82" s="662" t="s">
        <v>61</v>
      </c>
      <c r="Q82" s="662"/>
      <c r="R82" s="661" t="s">
        <v>62</v>
      </c>
      <c r="S82" s="661"/>
      <c r="T82" s="663" t="s">
        <v>27</v>
      </c>
      <c r="U82" s="663"/>
    </row>
    <row r="83" spans="1:21" ht="14.25" customHeight="1" x14ac:dyDescent="0.25">
      <c r="A83" s="6">
        <v>62</v>
      </c>
      <c r="B83" s="81"/>
      <c r="C83" s="10"/>
      <c r="D83" s="82" t="s">
        <v>63</v>
      </c>
      <c r="E83" s="10"/>
      <c r="F83" s="9"/>
      <c r="G83" s="667" t="s">
        <v>38</v>
      </c>
      <c r="H83" s="667"/>
      <c r="I83" s="621"/>
      <c r="J83" s="621"/>
      <c r="K83" s="621"/>
      <c r="L83" s="621"/>
      <c r="M83" s="83" t="s">
        <v>64</v>
      </c>
      <c r="N83" s="621"/>
      <c r="O83" s="621"/>
      <c r="P83" s="654" t="s">
        <v>36</v>
      </c>
      <c r="Q83" s="654"/>
      <c r="R83" s="655" t="s">
        <v>65</v>
      </c>
      <c r="S83" s="655"/>
      <c r="T83" s="656" t="s">
        <v>36</v>
      </c>
      <c r="U83" s="656"/>
    </row>
    <row r="84" spans="1:21" ht="15.9" customHeight="1" x14ac:dyDescent="0.25">
      <c r="A84" s="60">
        <v>63</v>
      </c>
      <c r="B84" s="84">
        <v>9911</v>
      </c>
      <c r="C84" s="85"/>
      <c r="D84" s="664" t="s">
        <v>66</v>
      </c>
      <c r="E84" s="664"/>
      <c r="F84" s="86" t="s">
        <v>56</v>
      </c>
      <c r="G84" s="665">
        <f>SUM(G24:G25)</f>
        <v>50.1</v>
      </c>
      <c r="H84" s="665"/>
      <c r="I84" s="646"/>
      <c r="J84" s="646"/>
      <c r="K84" s="646"/>
      <c r="L84" s="87"/>
      <c r="M84" s="88">
        <v>1</v>
      </c>
      <c r="N84" s="666" t="s">
        <v>67</v>
      </c>
      <c r="O84" s="666"/>
      <c r="P84" s="370">
        <f>SUM('Los 2 Mauritiusschule'!P84)</f>
        <v>0</v>
      </c>
      <c r="Q84" s="369"/>
      <c r="R84" s="89">
        <f>IF(T84&gt;0,T84/M84,0)</f>
        <v>0</v>
      </c>
      <c r="S84" s="90"/>
      <c r="T84" s="89">
        <f>G84*M84*P84</f>
        <v>0</v>
      </c>
      <c r="U84" s="42"/>
    </row>
    <row r="85" spans="1:21" ht="15.9" customHeight="1" x14ac:dyDescent="0.25">
      <c r="A85" s="91">
        <v>64</v>
      </c>
      <c r="B85" s="84">
        <v>9921</v>
      </c>
      <c r="C85" s="85"/>
      <c r="D85" s="664" t="s">
        <v>68</v>
      </c>
      <c r="E85" s="664"/>
      <c r="F85" s="86" t="s">
        <v>49</v>
      </c>
      <c r="G85" s="665">
        <f>SUM(G17:G18,G22:G23,G26:G27)</f>
        <v>638.94000000000005</v>
      </c>
      <c r="H85" s="665"/>
      <c r="I85" s="646"/>
      <c r="J85" s="646"/>
      <c r="K85" s="646"/>
      <c r="L85" s="87"/>
      <c r="M85" s="88">
        <v>1</v>
      </c>
      <c r="N85" s="666" t="s">
        <v>67</v>
      </c>
      <c r="O85" s="666"/>
      <c r="P85" s="370">
        <f>SUM('Los 2 Mauritiusschule'!P85)</f>
        <v>0</v>
      </c>
      <c r="Q85" s="369"/>
      <c r="R85" s="89">
        <f>IF(T85&gt;0,T85/M85,0)</f>
        <v>0</v>
      </c>
      <c r="S85" s="90"/>
      <c r="T85" s="89">
        <f>G85*M85*P85</f>
        <v>0</v>
      </c>
      <c r="U85" s="42"/>
    </row>
    <row r="86" spans="1:21" ht="15.9" customHeight="1" x14ac:dyDescent="0.25">
      <c r="A86" s="92">
        <v>65</v>
      </c>
      <c r="B86" s="93"/>
      <c r="C86" s="94"/>
      <c r="D86" s="672"/>
      <c r="E86" s="672"/>
      <c r="F86" s="672"/>
      <c r="G86" s="672"/>
      <c r="H86" s="672"/>
      <c r="I86" s="672"/>
      <c r="J86" s="672"/>
      <c r="K86" s="672"/>
      <c r="L86" s="672"/>
      <c r="M86" s="95"/>
      <c r="N86" s="671"/>
      <c r="O86" s="671"/>
      <c r="P86" s="96"/>
      <c r="Q86" s="97"/>
      <c r="R86" s="89"/>
      <c r="S86" s="98"/>
      <c r="T86" s="89"/>
      <c r="U86" s="58"/>
    </row>
    <row r="87" spans="1:21" ht="15.9" customHeight="1" x14ac:dyDescent="0.25">
      <c r="A87" s="99">
        <v>66</v>
      </c>
      <c r="B87" s="100"/>
      <c r="C87" s="85"/>
      <c r="D87" s="101"/>
      <c r="E87" s="102"/>
      <c r="F87" s="102"/>
      <c r="G87" s="674"/>
      <c r="H87" s="674"/>
      <c r="I87" s="646"/>
      <c r="J87" s="646"/>
      <c r="K87" s="646"/>
      <c r="L87" s="103"/>
      <c r="M87" s="95"/>
      <c r="N87" s="666"/>
      <c r="O87" s="666"/>
      <c r="P87" s="371"/>
      <c r="Q87" s="368"/>
      <c r="R87" s="89">
        <f>IF(T87&gt;0,T87/M87,0)</f>
        <v>0</v>
      </c>
      <c r="S87" s="90"/>
      <c r="T87" s="89">
        <f>G87*M87*P87</f>
        <v>0</v>
      </c>
      <c r="U87" s="42"/>
    </row>
    <row r="88" spans="1:21" ht="17.100000000000001" customHeight="1" x14ac:dyDescent="0.3">
      <c r="A88" s="91">
        <v>67</v>
      </c>
      <c r="B88" s="22"/>
      <c r="D88" s="104"/>
      <c r="M88" s="105"/>
      <c r="N88" s="105"/>
      <c r="O88" s="105"/>
      <c r="P88" s="430"/>
      <c r="Q88" s="431"/>
      <c r="R88" s="108"/>
      <c r="S88" s="109"/>
      <c r="T88" s="110"/>
      <c r="U88" s="111"/>
    </row>
    <row r="89" spans="1:21" ht="17.100000000000001" customHeight="1" x14ac:dyDescent="0.3">
      <c r="A89" s="92">
        <v>68</v>
      </c>
      <c r="B89" s="112"/>
      <c r="C89" s="113"/>
      <c r="D89" s="675" t="s">
        <v>69</v>
      </c>
      <c r="E89" s="675"/>
      <c r="F89" s="675"/>
      <c r="G89" s="675"/>
      <c r="H89" s="675"/>
      <c r="I89" s="675"/>
      <c r="J89" s="675"/>
      <c r="K89" s="675"/>
      <c r="L89" s="675"/>
      <c r="M89" s="114"/>
      <c r="N89" s="114"/>
      <c r="O89" s="114"/>
      <c r="P89" s="432"/>
      <c r="Q89" s="433"/>
      <c r="R89" s="117"/>
      <c r="S89" s="114"/>
      <c r="T89" s="118"/>
      <c r="U89" s="111"/>
    </row>
    <row r="90" spans="1:21" ht="15.9" customHeight="1" x14ac:dyDescent="0.25">
      <c r="A90" s="60">
        <v>69</v>
      </c>
      <c r="B90" s="100"/>
      <c r="C90" s="62"/>
      <c r="D90" s="668"/>
      <c r="E90" s="668"/>
      <c r="F90" s="119"/>
      <c r="G90" s="665"/>
      <c r="H90" s="665"/>
      <c r="I90" s="646"/>
      <c r="J90" s="646"/>
      <c r="K90" s="646"/>
      <c r="L90" s="87"/>
      <c r="M90" s="88"/>
      <c r="N90" s="669"/>
      <c r="O90" s="670"/>
      <c r="P90" s="371"/>
      <c r="Q90" s="368"/>
      <c r="R90" s="120"/>
      <c r="S90" s="121"/>
      <c r="T90" s="122"/>
      <c r="U90" s="42"/>
    </row>
    <row r="91" spans="1:21" ht="15.9" customHeight="1" x14ac:dyDescent="0.25">
      <c r="A91" s="92">
        <v>70</v>
      </c>
      <c r="B91" s="100"/>
      <c r="C91" s="62"/>
      <c r="D91" s="123"/>
      <c r="E91" s="124"/>
      <c r="F91" s="125"/>
      <c r="G91" s="671"/>
      <c r="H91" s="671"/>
      <c r="I91" s="646"/>
      <c r="J91" s="646"/>
      <c r="K91" s="646"/>
      <c r="L91" s="87"/>
      <c r="M91" s="88"/>
      <c r="N91" s="126"/>
      <c r="O91" s="127"/>
      <c r="P91" s="128"/>
      <c r="Q91" s="129"/>
      <c r="R91" s="120"/>
      <c r="S91" s="121"/>
      <c r="T91" s="122"/>
      <c r="U91" s="42"/>
    </row>
    <row r="92" spans="1:21" ht="18" customHeight="1" x14ac:dyDescent="0.3">
      <c r="A92" s="130"/>
      <c r="B92" s="131"/>
      <c r="C92" s="131"/>
      <c r="D92" s="131"/>
      <c r="E92" s="132"/>
      <c r="F92" s="132"/>
      <c r="G92" s="131"/>
      <c r="H92" s="131"/>
      <c r="I92" s="132"/>
      <c r="J92" s="10"/>
      <c r="P92" s="657" t="s">
        <v>58</v>
      </c>
      <c r="Q92" s="657"/>
      <c r="R92" s="657"/>
      <c r="S92" s="658">
        <f>SUM(T90:T91,T84:T87)</f>
        <v>0</v>
      </c>
      <c r="T92" s="658"/>
      <c r="U92" s="658"/>
    </row>
    <row r="93" spans="1:21" ht="14.25" customHeight="1" x14ac:dyDescent="0.3">
      <c r="A93" s="10"/>
      <c r="B93" s="131"/>
      <c r="C93" s="131"/>
      <c r="D93" s="131"/>
      <c r="E93" s="132"/>
      <c r="F93" s="132"/>
      <c r="G93" s="131"/>
      <c r="H93" s="131"/>
      <c r="I93" s="132"/>
      <c r="J93" s="10"/>
      <c r="P93" s="660" t="s">
        <v>36</v>
      </c>
      <c r="Q93" s="660"/>
      <c r="R93" s="660"/>
      <c r="S93" s="658"/>
      <c r="T93" s="658"/>
      <c r="U93" s="658"/>
    </row>
    <row r="94" spans="1:21" ht="24.75" customHeight="1" x14ac:dyDescent="0.3">
      <c r="A94" s="131" t="s">
        <v>72</v>
      </c>
      <c r="B94" s="131"/>
      <c r="C94" s="131"/>
      <c r="D94" s="131"/>
      <c r="E94" s="131"/>
      <c r="F94" s="131"/>
      <c r="G94" s="131"/>
      <c r="H94" s="131"/>
      <c r="I94" s="131"/>
      <c r="J94" s="10"/>
    </row>
    <row r="95" spans="1:21" s="10" customFormat="1" ht="19.5" customHeight="1" x14ac:dyDescent="0.4">
      <c r="A95" s="681"/>
      <c r="B95" s="682"/>
      <c r="C95" s="682"/>
      <c r="D95" s="682"/>
      <c r="E95" s="682"/>
      <c r="F95" s="682"/>
      <c r="G95" s="683"/>
      <c r="H95" s="133"/>
      <c r="I95" s="684" t="s">
        <v>73</v>
      </c>
      <c r="J95" s="684"/>
      <c r="K95" s="684"/>
      <c r="L95" s="684"/>
      <c r="M95" s="684"/>
      <c r="N95" s="684"/>
      <c r="O95" s="685"/>
      <c r="P95" s="686" t="s">
        <v>74</v>
      </c>
      <c r="Q95" s="687"/>
      <c r="R95" s="687"/>
      <c r="S95" s="687"/>
      <c r="T95" s="687"/>
      <c r="U95" s="688"/>
    </row>
    <row r="96" spans="1:21" ht="24.15" customHeight="1" x14ac:dyDescent="0.4">
      <c r="A96" s="676"/>
      <c r="B96" s="676"/>
      <c r="C96" s="676"/>
      <c r="D96" s="676"/>
      <c r="E96" s="676"/>
      <c r="F96" s="676"/>
      <c r="G96" s="676"/>
      <c r="H96" s="24"/>
      <c r="I96" s="677"/>
      <c r="J96" s="677"/>
      <c r="K96" s="677"/>
      <c r="L96" s="677"/>
      <c r="M96" s="677"/>
      <c r="N96" s="677"/>
      <c r="O96" s="677"/>
      <c r="P96" s="678" t="s">
        <v>36</v>
      </c>
      <c r="Q96" s="678"/>
      <c r="R96" s="679">
        <f>SUM(S79)/12</f>
        <v>842.33</v>
      </c>
      <c r="S96" s="679"/>
      <c r="T96" s="679"/>
      <c r="U96" s="23"/>
    </row>
    <row r="97" spans="1:21" ht="24.15" customHeight="1" x14ac:dyDescent="0.4">
      <c r="A97" s="676"/>
      <c r="B97" s="676"/>
      <c r="C97" s="676"/>
      <c r="D97" s="676"/>
      <c r="E97" s="676"/>
      <c r="F97" s="676"/>
      <c r="G97" s="676"/>
      <c r="H97" s="24"/>
      <c r="I97" s="677"/>
      <c r="J97" s="677"/>
      <c r="K97" s="677"/>
      <c r="L97" s="677"/>
      <c r="M97" s="677"/>
      <c r="N97" s="677"/>
      <c r="O97" s="677"/>
      <c r="P97" s="678" t="s">
        <v>75</v>
      </c>
      <c r="Q97" s="678"/>
      <c r="R97" s="680">
        <f>R96*1.19</f>
        <v>1002.37</v>
      </c>
      <c r="S97" s="680"/>
      <c r="T97" s="680"/>
      <c r="U97" s="23"/>
    </row>
    <row r="98" spans="1:21" ht="23.25" customHeight="1" x14ac:dyDescent="0.4">
      <c r="A98" s="134"/>
      <c r="B98" s="135"/>
      <c r="C98" s="135"/>
      <c r="D98" s="135"/>
      <c r="E98" s="135"/>
      <c r="F98" s="135"/>
      <c r="G98" s="136"/>
      <c r="H98" s="24"/>
      <c r="I98" s="677"/>
      <c r="J98" s="677"/>
      <c r="K98" s="677"/>
      <c r="L98" s="677"/>
      <c r="M98" s="677"/>
      <c r="N98" s="677"/>
      <c r="O98" s="677"/>
      <c r="P98" s="689" t="s">
        <v>76</v>
      </c>
      <c r="Q98" s="689"/>
      <c r="R98" s="689"/>
      <c r="S98" s="689"/>
      <c r="T98" s="689"/>
      <c r="U98" s="689"/>
    </row>
    <row r="99" spans="1:21" ht="24.15" customHeight="1" x14ac:dyDescent="0.35">
      <c r="A99" s="137"/>
      <c r="B99" s="135"/>
      <c r="C99" s="135"/>
      <c r="D99" s="135"/>
      <c r="E99" s="135"/>
      <c r="F99" s="135"/>
      <c r="G99" s="136"/>
      <c r="H99" s="24"/>
      <c r="I99" s="586"/>
      <c r="J99" s="586"/>
      <c r="K99" s="586"/>
      <c r="L99" s="586"/>
      <c r="M99" s="586"/>
      <c r="N99" s="586"/>
      <c r="O99" s="586"/>
      <c r="P99" s="678" t="s">
        <v>36</v>
      </c>
      <c r="Q99" s="678"/>
      <c r="R99" s="679">
        <f>SUM(S79,S92)</f>
        <v>10107.98</v>
      </c>
      <c r="S99" s="679"/>
      <c r="T99" s="679"/>
      <c r="U99" s="23"/>
    </row>
    <row r="100" spans="1:21" ht="24.15" customHeight="1" x14ac:dyDescent="0.4">
      <c r="A100" s="690"/>
      <c r="B100" s="690"/>
      <c r="C100" s="690"/>
      <c r="D100" s="690"/>
      <c r="E100" s="690"/>
      <c r="F100" s="690"/>
      <c r="G100" s="690"/>
      <c r="H100" s="24"/>
      <c r="P100" s="678" t="s">
        <v>75</v>
      </c>
      <c r="Q100" s="678"/>
      <c r="R100" s="680">
        <f>R99*1.19</f>
        <v>12028.5</v>
      </c>
      <c r="S100" s="680"/>
      <c r="T100" s="680"/>
      <c r="U100" s="23"/>
    </row>
    <row r="101" spans="1:21" ht="15.15" customHeight="1" x14ac:dyDescent="0.3">
      <c r="A101" s="615"/>
      <c r="B101" s="615"/>
      <c r="C101" s="615"/>
      <c r="D101" s="615"/>
      <c r="E101" s="615"/>
      <c r="F101" s="615"/>
      <c r="G101" s="615"/>
      <c r="H101" s="81"/>
      <c r="I101" s="9"/>
      <c r="J101" s="9"/>
      <c r="K101" s="9"/>
      <c r="L101" s="9"/>
      <c r="M101" s="9"/>
      <c r="N101" s="9"/>
      <c r="O101" s="9"/>
      <c r="P101" s="374"/>
      <c r="Q101" s="375"/>
      <c r="R101" s="375"/>
      <c r="S101" s="375"/>
      <c r="T101" s="375"/>
      <c r="U101" s="138"/>
    </row>
    <row r="65540" s="1" customFormat="1" ht="12.75" customHeight="1" x14ac:dyDescent="0.25"/>
    <row r="65541" s="1" customFormat="1" ht="12.75" customHeight="1" x14ac:dyDescent="0.25"/>
  </sheetData>
  <sheetProtection algorithmName="SHA-512" hashValue="CdxQkadCbMMOZ2Iejm1Y5Uqyy62hFoNIDPlFEaW5P59dhx6M1ARJYv9JxElRR6BrJnb27noegtnTUS5vY+UW1g==" saltValue="3pxq5SYIG55NTSIPFs3IRg==" spinCount="100000" sheet="1" objects="1" scenarios="1"/>
  <mergeCells count="143">
    <mergeCell ref="A101:G101"/>
    <mergeCell ref="I98:O98"/>
    <mergeCell ref="P98:U98"/>
    <mergeCell ref="I99:O99"/>
    <mergeCell ref="P99:Q99"/>
    <mergeCell ref="R99:T99"/>
    <mergeCell ref="A100:G100"/>
    <mergeCell ref="P100:Q100"/>
    <mergeCell ref="R100:T100"/>
    <mergeCell ref="A96:G96"/>
    <mergeCell ref="I96:O96"/>
    <mergeCell ref="P96:Q96"/>
    <mergeCell ref="R96:T96"/>
    <mergeCell ref="A97:G97"/>
    <mergeCell ref="I97:O97"/>
    <mergeCell ref="P97:Q97"/>
    <mergeCell ref="R97:T97"/>
    <mergeCell ref="P92:R92"/>
    <mergeCell ref="S92:U93"/>
    <mergeCell ref="P93:R93"/>
    <mergeCell ref="A95:G95"/>
    <mergeCell ref="I95:O95"/>
    <mergeCell ref="P95:U95"/>
    <mergeCell ref="D90:E90"/>
    <mergeCell ref="G90:H90"/>
    <mergeCell ref="I90:K90"/>
    <mergeCell ref="N90:O90"/>
    <mergeCell ref="G91:H91"/>
    <mergeCell ref="I91:K91"/>
    <mergeCell ref="D86:L86"/>
    <mergeCell ref="N86:O86"/>
    <mergeCell ref="G87:H87"/>
    <mergeCell ref="I87:K87"/>
    <mergeCell ref="N87:O87"/>
    <mergeCell ref="D89:L89"/>
    <mergeCell ref="D84:E84"/>
    <mergeCell ref="G84:H84"/>
    <mergeCell ref="I84:K84"/>
    <mergeCell ref="N84:O84"/>
    <mergeCell ref="D85:E85"/>
    <mergeCell ref="G85:H85"/>
    <mergeCell ref="I85:K85"/>
    <mergeCell ref="N85:O85"/>
    <mergeCell ref="G83:H83"/>
    <mergeCell ref="I83:L83"/>
    <mergeCell ref="N83:O83"/>
    <mergeCell ref="P83:Q83"/>
    <mergeCell ref="R83:S83"/>
    <mergeCell ref="T83:U83"/>
    <mergeCell ref="P79:R79"/>
    <mergeCell ref="S79:U80"/>
    <mergeCell ref="D80:D81"/>
    <mergeCell ref="P80:R80"/>
    <mergeCell ref="G82:H82"/>
    <mergeCell ref="P82:Q82"/>
    <mergeCell ref="R82:S82"/>
    <mergeCell ref="T82:U82"/>
    <mergeCell ref="D77:L77"/>
    <mergeCell ref="M77:O77"/>
    <mergeCell ref="R77:S78"/>
    <mergeCell ref="D78:G78"/>
    <mergeCell ref="H78:J78"/>
    <mergeCell ref="M78:O78"/>
    <mergeCell ref="D15:D16"/>
    <mergeCell ref="R15:S15"/>
    <mergeCell ref="R16:S16"/>
    <mergeCell ref="T13:U13"/>
    <mergeCell ref="B14:C14"/>
    <mergeCell ref="E14:F14"/>
    <mergeCell ref="G14:H14"/>
    <mergeCell ref="I14:J14"/>
    <mergeCell ref="K14:L14"/>
    <mergeCell ref="P14:Q14"/>
    <mergeCell ref="R14:S14"/>
    <mergeCell ref="T14:U14"/>
    <mergeCell ref="B13:C13"/>
    <mergeCell ref="E13:F13"/>
    <mergeCell ref="G13:H13"/>
    <mergeCell ref="I13:J13"/>
    <mergeCell ref="K13:L13"/>
    <mergeCell ref="N13:O13"/>
    <mergeCell ref="P13:Q13"/>
    <mergeCell ref="R13:S13"/>
    <mergeCell ref="A75:A76"/>
    <mergeCell ref="D75:F76"/>
    <mergeCell ref="G75:G76"/>
    <mergeCell ref="H75:H76"/>
    <mergeCell ref="P75:Q76"/>
    <mergeCell ref="R75:S76"/>
    <mergeCell ref="P7:Q7"/>
    <mergeCell ref="R7:S7"/>
    <mergeCell ref="P11:Q11"/>
    <mergeCell ref="R11:S11"/>
    <mergeCell ref="A8:C9"/>
    <mergeCell ref="D8:D9"/>
    <mergeCell ref="E8:H9"/>
    <mergeCell ref="I8:I9"/>
    <mergeCell ref="J8:K9"/>
    <mergeCell ref="L8:M9"/>
    <mergeCell ref="N8:O9"/>
    <mergeCell ref="P8:P9"/>
    <mergeCell ref="Q8:Q9"/>
    <mergeCell ref="R8:S9"/>
    <mergeCell ref="T11:U11"/>
    <mergeCell ref="B12:C12"/>
    <mergeCell ref="E12:F12"/>
    <mergeCell ref="G12:H12"/>
    <mergeCell ref="I12:J12"/>
    <mergeCell ref="K12:L12"/>
    <mergeCell ref="N12:O12"/>
    <mergeCell ref="P12:Q12"/>
    <mergeCell ref="B11:C11"/>
    <mergeCell ref="E11:F11"/>
    <mergeCell ref="G11:H11"/>
    <mergeCell ref="I11:J11"/>
    <mergeCell ref="K11:L11"/>
    <mergeCell ref="N11:O11"/>
    <mergeCell ref="R12:S12"/>
    <mergeCell ref="T12:U12"/>
    <mergeCell ref="T8:U9"/>
    <mergeCell ref="J7:K7"/>
    <mergeCell ref="L7:M7"/>
    <mergeCell ref="N7:O7"/>
    <mergeCell ref="A1:C1"/>
    <mergeCell ref="R1:S1"/>
    <mergeCell ref="T1:U1"/>
    <mergeCell ref="A2:D5"/>
    <mergeCell ref="E2:G3"/>
    <mergeCell ref="H2:N3"/>
    <mergeCell ref="P2:U3"/>
    <mergeCell ref="E4:G5"/>
    <mergeCell ref="H4:O5"/>
    <mergeCell ref="P4:Q5"/>
    <mergeCell ref="R4:S5"/>
    <mergeCell ref="T4:U5"/>
    <mergeCell ref="A6:C7"/>
    <mergeCell ref="D6:D7"/>
    <mergeCell ref="E6:H7"/>
    <mergeCell ref="I6:K6"/>
    <mergeCell ref="L6:M6"/>
    <mergeCell ref="N6:O6"/>
    <mergeCell ref="P6:Q6"/>
    <mergeCell ref="R6:U6"/>
  </mergeCells>
  <pageMargins left="0.62992125984251968" right="0.23622047244094491" top="0.31496062992125984" bottom="0.31496062992125984" header="0.31496062992125984" footer="0.31496062992125984"/>
  <pageSetup paperSize="9" scale="51" orientation="portrait" useFirstPageNumber="1" r:id="rId1"/>
  <headerFooter alignWithMargins="0">
    <oddHeader>&amp;C&amp;"Times New Roman,Regular"&amp;12&amp;A</oddHeader>
    <oddFooter>&amp;C&amp;"Times New Roman,Regular"&amp;12Seite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5541"/>
  <sheetViews>
    <sheetView showZeros="0" zoomScale="110" zoomScaleNormal="110" workbookViewId="0">
      <selection activeCell="N30" sqref="N30"/>
    </sheetView>
  </sheetViews>
  <sheetFormatPr baseColWidth="10" defaultColWidth="9.69921875" defaultRowHeight="13.8" x14ac:dyDescent="0.25"/>
  <cols>
    <col min="1" max="1" width="4.3984375" style="1" customWidth="1"/>
    <col min="2" max="2" width="8" style="1" customWidth="1"/>
    <col min="3" max="3" width="2.09765625" style="1" customWidth="1"/>
    <col min="4" max="4" width="35.5" style="1" customWidth="1"/>
    <col min="5" max="5" width="8.59765625" style="1" customWidth="1"/>
    <col min="6" max="6" width="2.5" style="1" customWidth="1"/>
    <col min="7" max="7" width="12.5" style="1" customWidth="1"/>
    <col min="8" max="8" width="4.09765625" style="1" customWidth="1"/>
    <col min="9" max="9" width="6" style="1" customWidth="1"/>
    <col min="10" max="10" width="2.59765625" style="1" customWidth="1"/>
    <col min="11" max="11" width="6.3984375" style="1" customWidth="1"/>
    <col min="12" max="12" width="3" style="1" customWidth="1"/>
    <col min="13" max="13" width="11.5" style="1" customWidth="1"/>
    <col min="14" max="14" width="7.8984375" style="1" customWidth="1"/>
    <col min="15" max="15" width="8.09765625" style="1" customWidth="1"/>
    <col min="16" max="16" width="11.3984375" style="1" customWidth="1"/>
    <col min="17" max="17" width="3" style="1" customWidth="1"/>
    <col min="18" max="18" width="13.3984375" style="1" customWidth="1"/>
    <col min="19" max="19" width="3.5" style="1" customWidth="1"/>
    <col min="20" max="20" width="15.59765625" style="1" customWidth="1"/>
    <col min="21" max="21" width="9.765625E-2" style="1" customWidth="1"/>
    <col min="22" max="1024" width="10.3984375" style="1" customWidth="1"/>
    <col min="1025" max="16384" width="9.69921875" style="1"/>
  </cols>
  <sheetData>
    <row r="1" spans="1:21" ht="10.199999999999999" customHeight="1" x14ac:dyDescent="0.25">
      <c r="A1" s="585"/>
      <c r="B1" s="585"/>
      <c r="C1" s="585"/>
      <c r="F1" s="2"/>
      <c r="G1" s="2"/>
      <c r="R1" s="586"/>
      <c r="S1" s="586"/>
      <c r="T1" s="586"/>
      <c r="U1" s="586"/>
    </row>
    <row r="2" spans="1:21" s="4" customFormat="1" ht="12.75" customHeight="1" x14ac:dyDescent="0.25">
      <c r="A2" s="587" t="s">
        <v>0</v>
      </c>
      <c r="B2" s="587"/>
      <c r="C2" s="587"/>
      <c r="D2" s="587"/>
      <c r="E2" s="588" t="s">
        <v>1</v>
      </c>
      <c r="F2" s="588"/>
      <c r="G2" s="588"/>
      <c r="H2" s="589" t="s">
        <v>2</v>
      </c>
      <c r="I2" s="589"/>
      <c r="J2" s="589"/>
      <c r="K2" s="589"/>
      <c r="L2" s="589"/>
      <c r="M2" s="589"/>
      <c r="N2" s="589"/>
      <c r="O2" s="3"/>
      <c r="P2" s="590" t="s">
        <v>3</v>
      </c>
      <c r="Q2" s="590"/>
      <c r="R2" s="590"/>
      <c r="S2" s="590"/>
      <c r="T2" s="590"/>
      <c r="U2" s="590"/>
    </row>
    <row r="3" spans="1:21" ht="13.65" customHeight="1" x14ac:dyDescent="0.25">
      <c r="A3" s="587"/>
      <c r="B3" s="587"/>
      <c r="C3" s="587"/>
      <c r="D3" s="587"/>
      <c r="E3" s="588"/>
      <c r="F3" s="588"/>
      <c r="G3" s="588"/>
      <c r="H3" s="589"/>
      <c r="I3" s="589"/>
      <c r="J3" s="589"/>
      <c r="K3" s="589"/>
      <c r="L3" s="589"/>
      <c r="M3" s="589"/>
      <c r="N3" s="589"/>
      <c r="O3" s="5"/>
      <c r="P3" s="590"/>
      <c r="Q3" s="590"/>
      <c r="R3" s="590"/>
      <c r="S3" s="590"/>
      <c r="T3" s="590"/>
      <c r="U3" s="590"/>
    </row>
    <row r="4" spans="1:21" ht="13.65" customHeight="1" x14ac:dyDescent="0.25">
      <c r="A4" s="587"/>
      <c r="B4" s="587"/>
      <c r="C4" s="587"/>
      <c r="D4" s="587"/>
      <c r="E4" s="591" t="s">
        <v>4</v>
      </c>
      <c r="F4" s="591"/>
      <c r="G4" s="591"/>
      <c r="H4" s="592" t="s">
        <v>274</v>
      </c>
      <c r="I4" s="592"/>
      <c r="J4" s="592"/>
      <c r="K4" s="592"/>
      <c r="L4" s="592"/>
      <c r="M4" s="592"/>
      <c r="N4" s="592"/>
      <c r="O4" s="592"/>
      <c r="P4" s="593" t="s">
        <v>275</v>
      </c>
      <c r="Q4" s="593"/>
      <c r="R4" s="593" t="s">
        <v>276</v>
      </c>
      <c r="S4" s="593"/>
      <c r="T4" s="594">
        <v>10</v>
      </c>
      <c r="U4" s="594"/>
    </row>
    <row r="5" spans="1:21" ht="34.950000000000003" customHeight="1" x14ac:dyDescent="0.25">
      <c r="A5" s="587"/>
      <c r="B5" s="587"/>
      <c r="C5" s="587"/>
      <c r="D5" s="587"/>
      <c r="E5" s="591"/>
      <c r="F5" s="591"/>
      <c r="G5" s="591"/>
      <c r="H5" s="592"/>
      <c r="I5" s="592"/>
      <c r="J5" s="592"/>
      <c r="K5" s="592"/>
      <c r="L5" s="592"/>
      <c r="M5" s="592"/>
      <c r="N5" s="592"/>
      <c r="O5" s="592"/>
      <c r="P5" s="593"/>
      <c r="Q5" s="593"/>
      <c r="R5" s="593"/>
      <c r="S5" s="593"/>
      <c r="T5" s="594"/>
      <c r="U5" s="594"/>
    </row>
    <row r="6" spans="1:21" ht="14.25" customHeight="1" x14ac:dyDescent="0.25">
      <c r="A6" s="595" t="s">
        <v>5</v>
      </c>
      <c r="B6" s="595"/>
      <c r="C6" s="595"/>
      <c r="D6" s="596" t="s">
        <v>6</v>
      </c>
      <c r="E6" s="597" t="s">
        <v>7</v>
      </c>
      <c r="F6" s="597"/>
      <c r="G6" s="597"/>
      <c r="H6" s="597"/>
      <c r="I6" s="598" t="s">
        <v>8</v>
      </c>
      <c r="J6" s="598"/>
      <c r="K6" s="598"/>
      <c r="L6" s="598" t="s">
        <v>9</v>
      </c>
      <c r="M6" s="598"/>
      <c r="N6" s="598" t="s">
        <v>10</v>
      </c>
      <c r="O6" s="598"/>
      <c r="P6" s="598" t="s">
        <v>11</v>
      </c>
      <c r="Q6" s="598"/>
      <c r="R6" s="599"/>
      <c r="S6" s="599"/>
      <c r="T6" s="599"/>
      <c r="U6" s="599"/>
    </row>
    <row r="7" spans="1:21" ht="12.75" customHeight="1" x14ac:dyDescent="0.25">
      <c r="A7" s="595"/>
      <c r="B7" s="595"/>
      <c r="C7" s="595"/>
      <c r="D7" s="596"/>
      <c r="E7" s="597"/>
      <c r="F7" s="597"/>
      <c r="G7" s="597"/>
      <c r="H7" s="597"/>
      <c r="I7" s="6" t="s">
        <v>12</v>
      </c>
      <c r="J7" s="583" t="s">
        <v>13</v>
      </c>
      <c r="K7" s="583"/>
      <c r="L7" s="584" t="s">
        <v>14</v>
      </c>
      <c r="M7" s="584"/>
      <c r="N7" s="584" t="s">
        <v>15</v>
      </c>
      <c r="O7" s="584"/>
      <c r="P7" s="584" t="s">
        <v>16</v>
      </c>
      <c r="Q7" s="584"/>
      <c r="R7" s="627"/>
      <c r="S7" s="627"/>
      <c r="T7" s="7"/>
      <c r="U7" s="8"/>
    </row>
    <row r="8" spans="1:21" ht="12.75" customHeight="1" x14ac:dyDescent="0.25">
      <c r="A8" s="629">
        <f ca="1">TODAY()</f>
        <v>46146</v>
      </c>
      <c r="B8" s="629"/>
      <c r="C8" s="629"/>
      <c r="D8" s="630">
        <v>46388</v>
      </c>
      <c r="E8" s="630">
        <v>46388</v>
      </c>
      <c r="F8" s="630"/>
      <c r="G8" s="630"/>
      <c r="H8" s="630"/>
      <c r="I8" s="631">
        <v>5</v>
      </c>
      <c r="J8" s="631">
        <v>240</v>
      </c>
      <c r="K8" s="631"/>
      <c r="L8" s="632">
        <f>SUM('Los 2 Kalkulation'!O8)</f>
        <v>15</v>
      </c>
      <c r="M8" s="632"/>
      <c r="N8" s="633">
        <f>SUM(L8+(L8*P8/100))</f>
        <v>24.5</v>
      </c>
      <c r="O8" s="633"/>
      <c r="P8" s="634">
        <f>SUM('Los 2 Kalkulation'!O85)</f>
        <v>63.33</v>
      </c>
      <c r="Q8" s="634" t="s">
        <v>117</v>
      </c>
      <c r="R8" s="635"/>
      <c r="S8" s="635"/>
      <c r="T8" s="582"/>
      <c r="U8" s="582"/>
    </row>
    <row r="9" spans="1:21" ht="12.75" customHeight="1" x14ac:dyDescent="0.25">
      <c r="A9" s="629"/>
      <c r="B9" s="629"/>
      <c r="C9" s="629"/>
      <c r="D9" s="630"/>
      <c r="E9" s="630"/>
      <c r="F9" s="630"/>
      <c r="G9" s="630"/>
      <c r="H9" s="630"/>
      <c r="I9" s="631"/>
      <c r="J9" s="631"/>
      <c r="K9" s="631"/>
      <c r="L9" s="632"/>
      <c r="M9" s="632"/>
      <c r="N9" s="633"/>
      <c r="O9" s="633"/>
      <c r="P9" s="634"/>
      <c r="Q9" s="634"/>
      <c r="R9" s="635"/>
      <c r="S9" s="635"/>
      <c r="T9" s="582"/>
      <c r="U9" s="582"/>
    </row>
    <row r="10" spans="1:21" ht="22.65" customHeight="1" x14ac:dyDescent="0.25">
      <c r="A10" s="9"/>
      <c r="B10" s="9"/>
      <c r="C10" s="10"/>
    </row>
    <row r="11" spans="1:21" ht="14.25" customHeight="1" x14ac:dyDescent="0.25">
      <c r="A11" s="11" t="s">
        <v>17</v>
      </c>
      <c r="B11" s="606" t="s">
        <v>18</v>
      </c>
      <c r="C11" s="606"/>
      <c r="D11" s="12" t="s">
        <v>19</v>
      </c>
      <c r="E11" s="607" t="s">
        <v>20</v>
      </c>
      <c r="F11" s="608"/>
      <c r="G11" s="609" t="s">
        <v>21</v>
      </c>
      <c r="H11" s="609"/>
      <c r="I11" s="610" t="s">
        <v>22</v>
      </c>
      <c r="J11" s="610"/>
      <c r="K11" s="611" t="s">
        <v>23</v>
      </c>
      <c r="L11" s="611"/>
      <c r="M11" s="13" t="s">
        <v>24</v>
      </c>
      <c r="N11" s="612" t="s">
        <v>203</v>
      </c>
      <c r="O11" s="612"/>
      <c r="P11" s="606" t="s">
        <v>25</v>
      </c>
      <c r="Q11" s="606"/>
      <c r="R11" s="628" t="s">
        <v>26</v>
      </c>
      <c r="S11" s="628"/>
      <c r="T11" s="600" t="s">
        <v>27</v>
      </c>
      <c r="U11" s="600"/>
    </row>
    <row r="12" spans="1:21" ht="14.25" customHeight="1" x14ac:dyDescent="0.25">
      <c r="A12" s="14"/>
      <c r="B12" s="601" t="s">
        <v>28</v>
      </c>
      <c r="C12" s="601"/>
      <c r="D12" s="15"/>
      <c r="E12" s="602" t="s">
        <v>29</v>
      </c>
      <c r="F12" s="602"/>
      <c r="G12" s="603" t="s">
        <v>30</v>
      </c>
      <c r="H12" s="603"/>
      <c r="I12" s="604" t="s">
        <v>31</v>
      </c>
      <c r="J12" s="604"/>
      <c r="K12" s="601" t="s">
        <v>13</v>
      </c>
      <c r="L12" s="601"/>
      <c r="M12" s="16" t="s">
        <v>32</v>
      </c>
      <c r="N12" s="601" t="s">
        <v>33</v>
      </c>
      <c r="O12" s="601"/>
      <c r="P12" s="605" t="s">
        <v>34</v>
      </c>
      <c r="Q12" s="605"/>
      <c r="R12" s="613" t="s">
        <v>35</v>
      </c>
      <c r="S12" s="613"/>
      <c r="T12" s="614" t="s">
        <v>36</v>
      </c>
      <c r="U12" s="614"/>
    </row>
    <row r="13" spans="1:21" ht="14.25" customHeight="1" x14ac:dyDescent="0.25">
      <c r="A13" s="14"/>
      <c r="B13" s="601" t="s">
        <v>37</v>
      </c>
      <c r="C13" s="601"/>
      <c r="D13" s="17"/>
      <c r="E13" s="602"/>
      <c r="F13" s="602"/>
      <c r="G13" s="642" t="s">
        <v>38</v>
      </c>
      <c r="H13" s="642"/>
      <c r="I13" s="604" t="s">
        <v>12</v>
      </c>
      <c r="J13" s="604"/>
      <c r="K13" s="643"/>
      <c r="L13" s="643"/>
      <c r="M13" s="16" t="s">
        <v>39</v>
      </c>
      <c r="N13" s="644" t="s">
        <v>38</v>
      </c>
      <c r="O13" s="644"/>
      <c r="P13" s="645" t="s">
        <v>40</v>
      </c>
      <c r="Q13" s="645"/>
      <c r="R13" s="586"/>
      <c r="S13" s="586"/>
      <c r="T13" s="636" t="s">
        <v>41</v>
      </c>
      <c r="U13" s="636"/>
    </row>
    <row r="14" spans="1:21" ht="14.25" customHeight="1" x14ac:dyDescent="0.25">
      <c r="A14" s="18"/>
      <c r="B14" s="637" t="s">
        <v>42</v>
      </c>
      <c r="C14" s="637"/>
      <c r="D14" s="19" t="s">
        <v>43</v>
      </c>
      <c r="E14" s="638" t="s">
        <v>44</v>
      </c>
      <c r="F14" s="638"/>
      <c r="G14" s="639" t="s">
        <v>45</v>
      </c>
      <c r="H14" s="639"/>
      <c r="I14" s="640" t="s">
        <v>46</v>
      </c>
      <c r="J14" s="640"/>
      <c r="K14" s="637" t="s">
        <v>47</v>
      </c>
      <c r="L14" s="637"/>
      <c r="M14" s="20" t="s">
        <v>48</v>
      </c>
      <c r="N14" s="19" t="s">
        <v>49</v>
      </c>
      <c r="O14" s="21" t="s">
        <v>50</v>
      </c>
      <c r="P14" s="641" t="s">
        <v>51</v>
      </c>
      <c r="Q14" s="641"/>
      <c r="R14" s="637" t="s">
        <v>52</v>
      </c>
      <c r="S14" s="637"/>
      <c r="T14" s="637" t="s">
        <v>53</v>
      </c>
      <c r="U14" s="637"/>
    </row>
    <row r="15" spans="1:21" ht="14.25" customHeight="1" x14ac:dyDescent="0.25">
      <c r="A15" s="22"/>
      <c r="B15" s="10"/>
      <c r="C15" s="10"/>
      <c r="D15" s="651" t="s">
        <v>54</v>
      </c>
      <c r="G15" s="22"/>
      <c r="H15" s="23"/>
      <c r="I15" s="24"/>
      <c r="J15" s="23"/>
      <c r="K15" s="24"/>
      <c r="L15" s="23"/>
      <c r="N15" s="24"/>
      <c r="O15" s="25"/>
      <c r="R15" s="653"/>
      <c r="S15" s="653"/>
      <c r="T15" s="22"/>
      <c r="U15" s="26"/>
    </row>
    <row r="16" spans="1:21" ht="14.25" customHeight="1" x14ac:dyDescent="0.25">
      <c r="A16" s="24"/>
      <c r="B16" s="10"/>
      <c r="C16" s="10"/>
      <c r="D16" s="652"/>
      <c r="G16" s="364"/>
      <c r="H16" s="23"/>
      <c r="I16" s="24"/>
      <c r="J16" s="23"/>
      <c r="K16" s="24"/>
      <c r="L16" s="23"/>
      <c r="N16" s="24"/>
      <c r="O16" s="27"/>
      <c r="Q16" s="28"/>
      <c r="R16" s="627"/>
      <c r="S16" s="627"/>
      <c r="T16" s="24"/>
      <c r="U16" s="23"/>
    </row>
    <row r="17" spans="1:21" ht="15.9" customHeight="1" x14ac:dyDescent="0.25">
      <c r="A17" s="389">
        <v>1</v>
      </c>
      <c r="B17" s="428">
        <v>2151</v>
      </c>
      <c r="C17" s="44"/>
      <c r="D17" s="32" t="s">
        <v>277</v>
      </c>
      <c r="E17" s="45" t="s">
        <v>209</v>
      </c>
      <c r="F17" s="46" t="s">
        <v>49</v>
      </c>
      <c r="G17" s="473">
        <v>16.3</v>
      </c>
      <c r="H17" s="474"/>
      <c r="I17" s="475">
        <v>1</v>
      </c>
      <c r="J17" s="416"/>
      <c r="K17" s="476">
        <v>48</v>
      </c>
      <c r="L17" s="390"/>
      <c r="M17" s="391">
        <f t="shared" ref="M17:M19" si="0">G17*K17</f>
        <v>782</v>
      </c>
      <c r="N17" s="393">
        <v>175</v>
      </c>
      <c r="O17" s="38"/>
      <c r="P17" s="39">
        <f t="shared" ref="P17:P34" si="1">IF(N17&gt;0,M17/N17,0)</f>
        <v>4.47</v>
      </c>
      <c r="Q17" s="40"/>
      <c r="R17" s="41">
        <f t="shared" ref="R17:R34" si="2">IF(P17&gt;0,P17/K17,0)</f>
        <v>0.09</v>
      </c>
      <c r="S17" s="40"/>
      <c r="T17" s="39">
        <f>P17*$N$8</f>
        <v>109.52</v>
      </c>
      <c r="U17" s="42"/>
    </row>
    <row r="18" spans="1:21" ht="15.9" customHeight="1" x14ac:dyDescent="0.25">
      <c r="A18" s="389">
        <v>2</v>
      </c>
      <c r="B18" s="428">
        <v>2713</v>
      </c>
      <c r="C18" s="44"/>
      <c r="D18" s="32" t="s">
        <v>278</v>
      </c>
      <c r="E18" s="45" t="s">
        <v>208</v>
      </c>
      <c r="F18" s="477"/>
      <c r="G18" s="473">
        <v>15.7</v>
      </c>
      <c r="H18" s="478"/>
      <c r="I18" s="415" t="s">
        <v>207</v>
      </c>
      <c r="J18" s="416"/>
      <c r="K18" s="476">
        <v>240</v>
      </c>
      <c r="L18" s="390"/>
      <c r="M18" s="391">
        <f t="shared" si="0"/>
        <v>3768</v>
      </c>
      <c r="N18" s="393">
        <v>150</v>
      </c>
      <c r="O18" s="38"/>
      <c r="P18" s="39">
        <f t="shared" si="1"/>
        <v>25.12</v>
      </c>
      <c r="Q18" s="40"/>
      <c r="R18" s="41">
        <f t="shared" si="2"/>
        <v>0.1</v>
      </c>
      <c r="S18" s="40"/>
      <c r="T18" s="39">
        <f t="shared" ref="T18:T74" si="3">P18*$N$8</f>
        <v>615.44000000000005</v>
      </c>
      <c r="U18" s="42"/>
    </row>
    <row r="19" spans="1:21" ht="15.9" customHeight="1" x14ac:dyDescent="0.25">
      <c r="A19" s="389">
        <v>3</v>
      </c>
      <c r="B19" s="428">
        <v>2862</v>
      </c>
      <c r="C19" s="44"/>
      <c r="D19" s="32" t="s">
        <v>279</v>
      </c>
      <c r="E19" s="45" t="s">
        <v>209</v>
      </c>
      <c r="F19" s="46" t="s">
        <v>49</v>
      </c>
      <c r="G19" s="473">
        <v>14.98</v>
      </c>
      <c r="H19" s="479"/>
      <c r="I19" s="415" t="s">
        <v>280</v>
      </c>
      <c r="J19" s="416"/>
      <c r="K19" s="476">
        <v>11</v>
      </c>
      <c r="L19" s="390"/>
      <c r="M19" s="391">
        <f t="shared" si="0"/>
        <v>165</v>
      </c>
      <c r="N19" s="393">
        <v>150</v>
      </c>
      <c r="O19" s="38"/>
      <c r="P19" s="39">
        <f t="shared" si="1"/>
        <v>1.1000000000000001</v>
      </c>
      <c r="Q19" s="40"/>
      <c r="R19" s="41">
        <f t="shared" si="2"/>
        <v>0.1</v>
      </c>
      <c r="S19" s="40"/>
      <c r="T19" s="39">
        <f t="shared" si="3"/>
        <v>26.95</v>
      </c>
      <c r="U19" s="42"/>
    </row>
    <row r="20" spans="1:21" ht="15.9" customHeight="1" x14ac:dyDescent="0.25">
      <c r="A20" s="389">
        <v>4</v>
      </c>
      <c r="B20" s="428">
        <v>3111</v>
      </c>
      <c r="C20" s="44"/>
      <c r="D20" s="32" t="s">
        <v>281</v>
      </c>
      <c r="E20" s="45" t="s">
        <v>208</v>
      </c>
      <c r="F20" s="477"/>
      <c r="G20" s="473">
        <v>8.11</v>
      </c>
      <c r="H20" s="479"/>
      <c r="I20" s="415" t="s">
        <v>207</v>
      </c>
      <c r="J20" s="416"/>
      <c r="K20" s="476">
        <v>240</v>
      </c>
      <c r="L20" s="390"/>
      <c r="M20" s="391">
        <f t="shared" ref="M20:M36" si="4">G20*K20</f>
        <v>1946</v>
      </c>
      <c r="N20" s="393">
        <v>100</v>
      </c>
      <c r="O20" s="38"/>
      <c r="P20" s="39">
        <f t="shared" si="1"/>
        <v>19.46</v>
      </c>
      <c r="Q20" s="40"/>
      <c r="R20" s="41">
        <f t="shared" si="2"/>
        <v>0.08</v>
      </c>
      <c r="S20" s="40"/>
      <c r="T20" s="39">
        <f t="shared" si="3"/>
        <v>476.77</v>
      </c>
      <c r="U20" s="42"/>
    </row>
    <row r="21" spans="1:21" ht="15.9" customHeight="1" x14ac:dyDescent="0.25">
      <c r="A21" s="389">
        <v>5</v>
      </c>
      <c r="B21" s="428">
        <v>3151</v>
      </c>
      <c r="C21" s="44" t="s">
        <v>214</v>
      </c>
      <c r="D21" s="32" t="s">
        <v>282</v>
      </c>
      <c r="E21" s="45" t="s">
        <v>208</v>
      </c>
      <c r="F21" s="477"/>
      <c r="G21" s="473">
        <v>29.3</v>
      </c>
      <c r="H21" s="479"/>
      <c r="I21" s="415" t="s">
        <v>207</v>
      </c>
      <c r="J21" s="416"/>
      <c r="K21" s="476">
        <v>240</v>
      </c>
      <c r="L21" s="390"/>
      <c r="M21" s="391">
        <f t="shared" si="4"/>
        <v>7032</v>
      </c>
      <c r="N21" s="393">
        <v>60</v>
      </c>
      <c r="O21" s="38"/>
      <c r="P21" s="39">
        <f t="shared" si="1"/>
        <v>117.2</v>
      </c>
      <c r="Q21" s="40"/>
      <c r="R21" s="41">
        <f t="shared" si="2"/>
        <v>0.49</v>
      </c>
      <c r="S21" s="40"/>
      <c r="T21" s="39">
        <f t="shared" si="3"/>
        <v>2871.4</v>
      </c>
      <c r="U21" s="42"/>
    </row>
    <row r="22" spans="1:21" ht="15.9" customHeight="1" x14ac:dyDescent="0.25">
      <c r="A22" s="389">
        <v>6</v>
      </c>
      <c r="B22" s="428">
        <v>3151</v>
      </c>
      <c r="C22" s="44" t="s">
        <v>216</v>
      </c>
      <c r="D22" s="32" t="s">
        <v>283</v>
      </c>
      <c r="E22" s="45" t="s">
        <v>208</v>
      </c>
      <c r="F22" s="477"/>
      <c r="G22" s="473">
        <v>10.44</v>
      </c>
      <c r="H22" s="479"/>
      <c r="I22" s="415" t="s">
        <v>207</v>
      </c>
      <c r="J22" s="416"/>
      <c r="K22" s="476">
        <v>240</v>
      </c>
      <c r="L22" s="390"/>
      <c r="M22" s="391">
        <f t="shared" si="4"/>
        <v>2506</v>
      </c>
      <c r="N22" s="393">
        <v>60</v>
      </c>
      <c r="O22" s="38"/>
      <c r="P22" s="39">
        <f t="shared" si="1"/>
        <v>41.77</v>
      </c>
      <c r="Q22" s="40"/>
      <c r="R22" s="41">
        <f t="shared" si="2"/>
        <v>0.17</v>
      </c>
      <c r="S22" s="40"/>
      <c r="T22" s="39">
        <f t="shared" si="3"/>
        <v>1023.37</v>
      </c>
      <c r="U22" s="42"/>
    </row>
    <row r="23" spans="1:21" ht="15.9" customHeight="1" x14ac:dyDescent="0.25">
      <c r="A23" s="389">
        <v>7</v>
      </c>
      <c r="B23" s="428">
        <v>4111</v>
      </c>
      <c r="C23" s="44"/>
      <c r="D23" s="32" t="s">
        <v>284</v>
      </c>
      <c r="E23" s="45" t="s">
        <v>208</v>
      </c>
      <c r="F23" s="46" t="s">
        <v>56</v>
      </c>
      <c r="G23" s="473">
        <v>3.9</v>
      </c>
      <c r="H23" s="479"/>
      <c r="I23" s="415" t="s">
        <v>207</v>
      </c>
      <c r="J23" s="416"/>
      <c r="K23" s="476">
        <v>240</v>
      </c>
      <c r="L23" s="390"/>
      <c r="M23" s="391">
        <f t="shared" si="4"/>
        <v>936</v>
      </c>
      <c r="N23" s="393">
        <v>75</v>
      </c>
      <c r="O23" s="38"/>
      <c r="P23" s="39">
        <f t="shared" si="1"/>
        <v>12.48</v>
      </c>
      <c r="Q23" s="40"/>
      <c r="R23" s="41">
        <f t="shared" si="2"/>
        <v>0.05</v>
      </c>
      <c r="S23" s="40"/>
      <c r="T23" s="39">
        <f t="shared" si="3"/>
        <v>305.76</v>
      </c>
      <c r="U23" s="42"/>
    </row>
    <row r="24" spans="1:21" ht="15.9" customHeight="1" x14ac:dyDescent="0.25">
      <c r="A24" s="389">
        <v>8</v>
      </c>
      <c r="B24" s="428">
        <v>4251</v>
      </c>
      <c r="C24" s="44"/>
      <c r="D24" s="32" t="s">
        <v>285</v>
      </c>
      <c r="E24" s="45" t="s">
        <v>209</v>
      </c>
      <c r="F24" s="46" t="s">
        <v>49</v>
      </c>
      <c r="G24" s="473">
        <v>121.41</v>
      </c>
      <c r="H24" s="479"/>
      <c r="I24" s="415" t="s">
        <v>207</v>
      </c>
      <c r="J24" s="416"/>
      <c r="K24" s="476">
        <v>240</v>
      </c>
      <c r="L24" s="390"/>
      <c r="M24" s="391">
        <f t="shared" si="4"/>
        <v>29138</v>
      </c>
      <c r="N24" s="393">
        <v>225</v>
      </c>
      <c r="O24" s="38"/>
      <c r="P24" s="39">
        <f t="shared" si="1"/>
        <v>129.5</v>
      </c>
      <c r="Q24" s="40"/>
      <c r="R24" s="41">
        <f t="shared" si="2"/>
        <v>0.54</v>
      </c>
      <c r="S24" s="40"/>
      <c r="T24" s="39">
        <f t="shared" si="3"/>
        <v>3172.75</v>
      </c>
      <c r="U24" s="42"/>
    </row>
    <row r="25" spans="1:21" ht="15.9" customHeight="1" x14ac:dyDescent="0.25">
      <c r="A25" s="389">
        <v>9</v>
      </c>
      <c r="B25" s="428">
        <v>4311</v>
      </c>
      <c r="C25" s="44"/>
      <c r="D25" s="32" t="s">
        <v>221</v>
      </c>
      <c r="E25" s="45" t="s">
        <v>242</v>
      </c>
      <c r="F25" s="46" t="s">
        <v>49</v>
      </c>
      <c r="G25" s="473">
        <v>13.37</v>
      </c>
      <c r="H25" s="479"/>
      <c r="I25" s="415" t="s">
        <v>207</v>
      </c>
      <c r="J25" s="416"/>
      <c r="K25" s="476">
        <v>240</v>
      </c>
      <c r="L25" s="390"/>
      <c r="M25" s="391">
        <f t="shared" si="4"/>
        <v>3209</v>
      </c>
      <c r="N25" s="393">
        <v>200</v>
      </c>
      <c r="O25" s="38"/>
      <c r="P25" s="39">
        <f t="shared" si="1"/>
        <v>16.05</v>
      </c>
      <c r="Q25" s="40"/>
      <c r="R25" s="41">
        <f t="shared" si="2"/>
        <v>7.0000000000000007E-2</v>
      </c>
      <c r="S25" s="40"/>
      <c r="T25" s="39">
        <f t="shared" si="3"/>
        <v>393.23</v>
      </c>
      <c r="U25" s="42"/>
    </row>
    <row r="26" spans="1:21" ht="15.9" customHeight="1" x14ac:dyDescent="0.25">
      <c r="A26" s="389">
        <v>10</v>
      </c>
      <c r="B26" s="428">
        <v>5111</v>
      </c>
      <c r="C26" s="44" t="s">
        <v>214</v>
      </c>
      <c r="D26" s="32" t="s">
        <v>286</v>
      </c>
      <c r="E26" s="45" t="s">
        <v>209</v>
      </c>
      <c r="F26" s="46" t="s">
        <v>49</v>
      </c>
      <c r="G26" s="473">
        <v>132.6</v>
      </c>
      <c r="H26" s="479"/>
      <c r="I26" s="415" t="s">
        <v>207</v>
      </c>
      <c r="J26" s="416"/>
      <c r="K26" s="476">
        <v>240</v>
      </c>
      <c r="L26" s="390"/>
      <c r="M26" s="391">
        <f t="shared" si="4"/>
        <v>31824</v>
      </c>
      <c r="N26" s="393">
        <v>130</v>
      </c>
      <c r="O26" s="38"/>
      <c r="P26" s="39">
        <f t="shared" si="1"/>
        <v>244.8</v>
      </c>
      <c r="Q26" s="40"/>
      <c r="R26" s="41">
        <f t="shared" si="2"/>
        <v>1.02</v>
      </c>
      <c r="S26" s="40"/>
      <c r="T26" s="39">
        <f t="shared" si="3"/>
        <v>5997.6</v>
      </c>
      <c r="U26" s="42"/>
    </row>
    <row r="27" spans="1:21" ht="15.9" customHeight="1" x14ac:dyDescent="0.25">
      <c r="A27" s="389">
        <v>11</v>
      </c>
      <c r="B27" s="428">
        <v>5111</v>
      </c>
      <c r="C27" s="44" t="s">
        <v>216</v>
      </c>
      <c r="D27" s="32" t="s">
        <v>287</v>
      </c>
      <c r="E27" s="45" t="s">
        <v>209</v>
      </c>
      <c r="F27" s="46" t="s">
        <v>49</v>
      </c>
      <c r="G27" s="473">
        <v>47.43</v>
      </c>
      <c r="H27" s="479"/>
      <c r="I27" s="415" t="s">
        <v>207</v>
      </c>
      <c r="J27" s="416"/>
      <c r="K27" s="476">
        <v>240</v>
      </c>
      <c r="L27" s="390"/>
      <c r="M27" s="391">
        <f t="shared" si="4"/>
        <v>11383</v>
      </c>
      <c r="N27" s="393">
        <v>100</v>
      </c>
      <c r="O27" s="38"/>
      <c r="P27" s="39">
        <f t="shared" si="1"/>
        <v>113.83</v>
      </c>
      <c r="Q27" s="40"/>
      <c r="R27" s="41">
        <f t="shared" si="2"/>
        <v>0.47</v>
      </c>
      <c r="S27" s="40"/>
      <c r="T27" s="39">
        <f t="shared" si="3"/>
        <v>2788.84</v>
      </c>
      <c r="U27" s="42"/>
    </row>
    <row r="28" spans="1:21" ht="15.9" customHeight="1" x14ac:dyDescent="0.25">
      <c r="A28" s="389">
        <v>12</v>
      </c>
      <c r="B28" s="428">
        <v>5111</v>
      </c>
      <c r="C28" s="44" t="s">
        <v>217</v>
      </c>
      <c r="D28" s="32" t="s">
        <v>288</v>
      </c>
      <c r="E28" s="45" t="s">
        <v>209</v>
      </c>
      <c r="F28" s="46" t="s">
        <v>49</v>
      </c>
      <c r="G28" s="473">
        <v>48.8</v>
      </c>
      <c r="H28" s="479"/>
      <c r="I28" s="415" t="s">
        <v>207</v>
      </c>
      <c r="J28" s="416"/>
      <c r="K28" s="476">
        <v>240</v>
      </c>
      <c r="L28" s="390"/>
      <c r="M28" s="391">
        <f t="shared" si="4"/>
        <v>11712</v>
      </c>
      <c r="N28" s="393">
        <v>250</v>
      </c>
      <c r="O28" s="38"/>
      <c r="P28" s="39">
        <f t="shared" si="1"/>
        <v>46.85</v>
      </c>
      <c r="Q28" s="40"/>
      <c r="R28" s="41">
        <f t="shared" si="2"/>
        <v>0.2</v>
      </c>
      <c r="S28" s="40"/>
      <c r="T28" s="39">
        <f t="shared" si="3"/>
        <v>1147.83</v>
      </c>
      <c r="U28" s="42"/>
    </row>
    <row r="29" spans="1:21" ht="15.9" customHeight="1" x14ac:dyDescent="0.25">
      <c r="A29" s="389">
        <v>13</v>
      </c>
      <c r="B29" s="428">
        <v>5112</v>
      </c>
      <c r="C29" s="44" t="s">
        <v>214</v>
      </c>
      <c r="D29" s="32" t="s">
        <v>289</v>
      </c>
      <c r="E29" s="45" t="s">
        <v>209</v>
      </c>
      <c r="F29" s="46" t="s">
        <v>49</v>
      </c>
      <c r="G29" s="473">
        <v>54.3</v>
      </c>
      <c r="H29" s="479"/>
      <c r="I29" s="415" t="s">
        <v>207</v>
      </c>
      <c r="J29" s="416"/>
      <c r="K29" s="476">
        <v>240</v>
      </c>
      <c r="L29" s="390"/>
      <c r="M29" s="391">
        <f t="shared" si="4"/>
        <v>13032</v>
      </c>
      <c r="N29" s="393">
        <v>150</v>
      </c>
      <c r="O29" s="38"/>
      <c r="P29" s="39">
        <f t="shared" si="1"/>
        <v>86.88</v>
      </c>
      <c r="Q29" s="40"/>
      <c r="R29" s="41">
        <f t="shared" si="2"/>
        <v>0.36</v>
      </c>
      <c r="S29" s="40"/>
      <c r="T29" s="39">
        <f t="shared" si="3"/>
        <v>2128.56</v>
      </c>
      <c r="U29" s="42"/>
    </row>
    <row r="30" spans="1:21" ht="15.9" customHeight="1" x14ac:dyDescent="0.25">
      <c r="A30" s="389">
        <v>14</v>
      </c>
      <c r="B30" s="428">
        <v>5112</v>
      </c>
      <c r="C30" s="44" t="s">
        <v>216</v>
      </c>
      <c r="D30" s="32" t="s">
        <v>289</v>
      </c>
      <c r="E30" s="45" t="s">
        <v>209</v>
      </c>
      <c r="F30" s="477"/>
      <c r="G30" s="429">
        <v>16.399999999999999</v>
      </c>
      <c r="H30" s="479"/>
      <c r="I30" s="417" t="s">
        <v>290</v>
      </c>
      <c r="J30" s="404"/>
      <c r="K30" s="476"/>
      <c r="L30" s="390"/>
      <c r="M30" s="391">
        <f t="shared" si="4"/>
        <v>0</v>
      </c>
      <c r="N30" s="465"/>
      <c r="O30" s="38"/>
      <c r="P30" s="39">
        <f t="shared" si="1"/>
        <v>0</v>
      </c>
      <c r="Q30" s="40"/>
      <c r="R30" s="41">
        <f t="shared" si="2"/>
        <v>0</v>
      </c>
      <c r="S30" s="40"/>
      <c r="T30" s="39">
        <f t="shared" si="3"/>
        <v>0</v>
      </c>
      <c r="U30" s="42"/>
    </row>
    <row r="31" spans="1:21" ht="15.9" customHeight="1" x14ac:dyDescent="0.25">
      <c r="A31" s="389">
        <v>15</v>
      </c>
      <c r="B31" s="428">
        <v>5112</v>
      </c>
      <c r="C31" s="44" t="s">
        <v>217</v>
      </c>
      <c r="D31" s="32" t="s">
        <v>291</v>
      </c>
      <c r="E31" s="45" t="s">
        <v>209</v>
      </c>
      <c r="F31" s="477"/>
      <c r="G31" s="429">
        <v>6</v>
      </c>
      <c r="H31" s="479"/>
      <c r="I31" s="417" t="s">
        <v>290</v>
      </c>
      <c r="J31" s="404"/>
      <c r="K31" s="476"/>
      <c r="L31" s="390"/>
      <c r="M31" s="391">
        <f t="shared" si="4"/>
        <v>0</v>
      </c>
      <c r="N31" s="465"/>
      <c r="O31" s="38"/>
      <c r="P31" s="39">
        <f t="shared" si="1"/>
        <v>0</v>
      </c>
      <c r="Q31" s="40"/>
      <c r="R31" s="41">
        <f t="shared" si="2"/>
        <v>0</v>
      </c>
      <c r="S31" s="40"/>
      <c r="T31" s="39">
        <f t="shared" si="3"/>
        <v>0</v>
      </c>
      <c r="U31" s="42"/>
    </row>
    <row r="32" spans="1:21" ht="15.9" customHeight="1" x14ac:dyDescent="0.3">
      <c r="A32" s="389">
        <v>16</v>
      </c>
      <c r="B32" s="407"/>
      <c r="C32" s="408"/>
      <c r="D32" s="409"/>
      <c r="E32" s="480"/>
      <c r="F32" s="481"/>
      <c r="G32" s="410"/>
      <c r="H32" s="411"/>
      <c r="I32" s="412"/>
      <c r="J32" s="413"/>
      <c r="K32" s="470"/>
      <c r="L32" s="390"/>
      <c r="M32" s="391">
        <f t="shared" si="4"/>
        <v>0</v>
      </c>
      <c r="N32" s="380"/>
      <c r="O32" s="38"/>
      <c r="P32" s="39">
        <f t="shared" si="1"/>
        <v>0</v>
      </c>
      <c r="Q32" s="40"/>
      <c r="R32" s="41">
        <f t="shared" si="2"/>
        <v>0</v>
      </c>
      <c r="S32" s="40"/>
      <c r="T32" s="39">
        <f t="shared" si="3"/>
        <v>0</v>
      </c>
      <c r="U32" s="42"/>
    </row>
    <row r="33" spans="1:21" ht="15.9" customHeight="1" x14ac:dyDescent="0.3">
      <c r="A33" s="389">
        <v>17</v>
      </c>
      <c r="B33" s="407"/>
      <c r="C33" s="408"/>
      <c r="D33" s="409"/>
      <c r="E33" s="480"/>
      <c r="F33" s="481"/>
      <c r="G33" s="410"/>
      <c r="H33" s="411"/>
      <c r="I33" s="412"/>
      <c r="J33" s="413"/>
      <c r="K33" s="470"/>
      <c r="L33" s="390"/>
      <c r="M33" s="391">
        <f t="shared" si="4"/>
        <v>0</v>
      </c>
      <c r="N33" s="380"/>
      <c r="O33" s="38"/>
      <c r="P33" s="39">
        <f t="shared" si="1"/>
        <v>0</v>
      </c>
      <c r="Q33" s="40"/>
      <c r="R33" s="41">
        <f t="shared" si="2"/>
        <v>0</v>
      </c>
      <c r="S33" s="40"/>
      <c r="T33" s="39">
        <f t="shared" si="3"/>
        <v>0</v>
      </c>
      <c r="U33" s="42"/>
    </row>
    <row r="34" spans="1:21" ht="15.9" customHeight="1" x14ac:dyDescent="0.25">
      <c r="A34" s="389">
        <v>18</v>
      </c>
      <c r="B34" s="30"/>
      <c r="C34" s="31"/>
      <c r="D34" s="47"/>
      <c r="E34" s="401"/>
      <c r="F34" s="402"/>
      <c r="G34" s="49"/>
      <c r="H34" s="50"/>
      <c r="I34" s="51"/>
      <c r="J34" s="51"/>
      <c r="K34" s="400"/>
      <c r="L34" s="390"/>
      <c r="M34" s="391">
        <f t="shared" si="4"/>
        <v>0</v>
      </c>
      <c r="N34" s="380"/>
      <c r="O34" s="38"/>
      <c r="P34" s="39">
        <f t="shared" si="1"/>
        <v>0</v>
      </c>
      <c r="Q34" s="40"/>
      <c r="R34" s="41">
        <f t="shared" si="2"/>
        <v>0</v>
      </c>
      <c r="S34" s="40"/>
      <c r="T34" s="39">
        <f t="shared" si="3"/>
        <v>0</v>
      </c>
      <c r="U34" s="42"/>
    </row>
    <row r="35" spans="1:21" ht="15.9" customHeight="1" x14ac:dyDescent="0.25">
      <c r="A35" s="389">
        <v>19</v>
      </c>
      <c r="B35" s="30"/>
      <c r="C35" s="31"/>
      <c r="D35" s="47"/>
      <c r="E35" s="401"/>
      <c r="F35" s="402"/>
      <c r="G35" s="49"/>
      <c r="H35" s="50"/>
      <c r="I35" s="51"/>
      <c r="J35" s="51"/>
      <c r="K35" s="400"/>
      <c r="L35" s="390"/>
      <c r="M35" s="391">
        <f t="shared" si="4"/>
        <v>0</v>
      </c>
      <c r="N35" s="380"/>
      <c r="O35" s="38"/>
      <c r="P35" s="39">
        <f t="shared" ref="P35:P73" si="5">IF(N35&gt;0,M35/N35,0)</f>
        <v>0</v>
      </c>
      <c r="Q35" s="40"/>
      <c r="R35" s="41">
        <f t="shared" ref="R35:R73" si="6">IF(P35&gt;0,P35/K35,0)</f>
        <v>0</v>
      </c>
      <c r="S35" s="40"/>
      <c r="T35" s="39">
        <f t="shared" si="3"/>
        <v>0</v>
      </c>
      <c r="U35" s="42"/>
    </row>
    <row r="36" spans="1:21" ht="15.9" customHeight="1" x14ac:dyDescent="0.25">
      <c r="A36" s="389">
        <v>20</v>
      </c>
      <c r="B36" s="30"/>
      <c r="C36" s="31"/>
      <c r="D36" s="47"/>
      <c r="E36" s="401"/>
      <c r="F36" s="402"/>
      <c r="G36" s="49"/>
      <c r="H36" s="50"/>
      <c r="I36" s="51"/>
      <c r="J36" s="51"/>
      <c r="K36" s="400"/>
      <c r="L36" s="390"/>
      <c r="M36" s="391">
        <f t="shared" si="4"/>
        <v>0</v>
      </c>
      <c r="N36" s="380"/>
      <c r="O36" s="38"/>
      <c r="P36" s="39">
        <f t="shared" si="5"/>
        <v>0</v>
      </c>
      <c r="Q36" s="40"/>
      <c r="R36" s="41">
        <f t="shared" si="6"/>
        <v>0</v>
      </c>
      <c r="S36" s="40"/>
      <c r="T36" s="39">
        <f t="shared" si="3"/>
        <v>0</v>
      </c>
      <c r="U36" s="42"/>
    </row>
    <row r="37" spans="1:21" ht="15.9" customHeight="1" x14ac:dyDescent="0.25">
      <c r="A37" s="348">
        <v>21</v>
      </c>
      <c r="B37" s="349"/>
      <c r="C37" s="350"/>
      <c r="D37" s="356"/>
      <c r="E37" s="351"/>
      <c r="F37" s="345"/>
      <c r="G37" s="352"/>
      <c r="H37" s="355"/>
      <c r="I37" s="353"/>
      <c r="J37" s="357"/>
      <c r="K37" s="354"/>
      <c r="L37" s="35"/>
      <c r="M37" s="37">
        <f t="shared" ref="M37:M73" si="7">G37*K37</f>
        <v>0</v>
      </c>
      <c r="N37" s="372"/>
      <c r="O37" s="38"/>
      <c r="P37" s="39">
        <f t="shared" si="5"/>
        <v>0</v>
      </c>
      <c r="Q37" s="40"/>
      <c r="R37" s="41">
        <f t="shared" si="6"/>
        <v>0</v>
      </c>
      <c r="S37" s="40"/>
      <c r="T37" s="39">
        <f t="shared" si="3"/>
        <v>0</v>
      </c>
      <c r="U37" s="42"/>
    </row>
    <row r="38" spans="1:21" ht="15.9" customHeight="1" x14ac:dyDescent="0.25">
      <c r="A38" s="348">
        <v>22</v>
      </c>
      <c r="B38" s="349"/>
      <c r="C38" s="350"/>
      <c r="D38" s="356"/>
      <c r="E38" s="361"/>
      <c r="F38" s="347"/>
      <c r="G38" s="358"/>
      <c r="H38" s="359"/>
      <c r="I38" s="360"/>
      <c r="J38" s="357"/>
      <c r="K38" s="354"/>
      <c r="L38" s="35"/>
      <c r="M38" s="37">
        <f t="shared" si="7"/>
        <v>0</v>
      </c>
      <c r="N38" s="372"/>
      <c r="O38" s="38"/>
      <c r="P38" s="39">
        <f t="shared" si="5"/>
        <v>0</v>
      </c>
      <c r="Q38" s="40"/>
      <c r="R38" s="41">
        <f t="shared" si="6"/>
        <v>0</v>
      </c>
      <c r="S38" s="40"/>
      <c r="T38" s="39">
        <f t="shared" si="3"/>
        <v>0</v>
      </c>
      <c r="U38" s="42"/>
    </row>
    <row r="39" spans="1:21" ht="15.9" customHeight="1" x14ac:dyDescent="0.25">
      <c r="A39" s="348">
        <v>23</v>
      </c>
      <c r="B39" s="349"/>
      <c r="C39" s="350"/>
      <c r="D39" s="356"/>
      <c r="E39" s="361"/>
      <c r="F39" s="347"/>
      <c r="G39" s="358"/>
      <c r="H39" s="359"/>
      <c r="I39" s="360"/>
      <c r="J39" s="357"/>
      <c r="K39" s="354"/>
      <c r="L39" s="35"/>
      <c r="M39" s="37">
        <f t="shared" si="7"/>
        <v>0</v>
      </c>
      <c r="N39" s="372"/>
      <c r="O39" s="38"/>
      <c r="P39" s="39">
        <f t="shared" si="5"/>
        <v>0</v>
      </c>
      <c r="Q39" s="40"/>
      <c r="R39" s="41">
        <f t="shared" si="6"/>
        <v>0</v>
      </c>
      <c r="S39" s="40"/>
      <c r="T39" s="39">
        <f t="shared" si="3"/>
        <v>0</v>
      </c>
      <c r="U39" s="42"/>
    </row>
    <row r="40" spans="1:21" ht="15.9" customHeight="1" x14ac:dyDescent="0.25">
      <c r="A40" s="348">
        <v>24</v>
      </c>
      <c r="B40" s="349"/>
      <c r="C40" s="350"/>
      <c r="D40" s="356"/>
      <c r="E40" s="361"/>
      <c r="F40" s="347"/>
      <c r="G40" s="358"/>
      <c r="H40" s="359"/>
      <c r="I40" s="360"/>
      <c r="J40" s="357"/>
      <c r="K40" s="354"/>
      <c r="L40" s="35"/>
      <c r="M40" s="37">
        <f t="shared" si="7"/>
        <v>0</v>
      </c>
      <c r="N40" s="372"/>
      <c r="O40" s="38"/>
      <c r="P40" s="39">
        <f t="shared" si="5"/>
        <v>0</v>
      </c>
      <c r="Q40" s="40"/>
      <c r="R40" s="41">
        <f t="shared" si="6"/>
        <v>0</v>
      </c>
      <c r="S40" s="40"/>
      <c r="T40" s="39">
        <f t="shared" si="3"/>
        <v>0</v>
      </c>
      <c r="U40" s="42"/>
    </row>
    <row r="41" spans="1:21" ht="15.9" customHeight="1" x14ac:dyDescent="0.25">
      <c r="A41" s="348">
        <v>25</v>
      </c>
      <c r="B41" s="349"/>
      <c r="C41" s="350"/>
      <c r="D41" s="356"/>
      <c r="E41" s="361"/>
      <c r="F41" s="347"/>
      <c r="G41" s="358"/>
      <c r="H41" s="359"/>
      <c r="I41" s="360"/>
      <c r="J41" s="357"/>
      <c r="K41" s="354"/>
      <c r="L41" s="35"/>
      <c r="M41" s="37">
        <f t="shared" si="7"/>
        <v>0</v>
      </c>
      <c r="N41" s="372"/>
      <c r="O41" s="38"/>
      <c r="P41" s="39">
        <f t="shared" si="5"/>
        <v>0</v>
      </c>
      <c r="Q41" s="40"/>
      <c r="R41" s="41">
        <f t="shared" si="6"/>
        <v>0</v>
      </c>
      <c r="S41" s="40"/>
      <c r="T41" s="39">
        <f t="shared" si="3"/>
        <v>0</v>
      </c>
      <c r="U41" s="42"/>
    </row>
    <row r="42" spans="1:21" ht="15.9" customHeight="1" x14ac:dyDescent="0.25">
      <c r="A42" s="348">
        <v>26</v>
      </c>
      <c r="B42" s="349"/>
      <c r="C42" s="350"/>
      <c r="D42" s="356"/>
      <c r="E42" s="361"/>
      <c r="F42" s="347"/>
      <c r="G42" s="358"/>
      <c r="H42" s="359"/>
      <c r="I42" s="360"/>
      <c r="J42" s="357"/>
      <c r="K42" s="354"/>
      <c r="L42" s="35"/>
      <c r="M42" s="37">
        <f t="shared" si="7"/>
        <v>0</v>
      </c>
      <c r="N42" s="372"/>
      <c r="O42" s="38"/>
      <c r="P42" s="39">
        <f t="shared" si="5"/>
        <v>0</v>
      </c>
      <c r="Q42" s="40"/>
      <c r="R42" s="41">
        <f t="shared" si="6"/>
        <v>0</v>
      </c>
      <c r="S42" s="40"/>
      <c r="T42" s="39">
        <f t="shared" si="3"/>
        <v>0</v>
      </c>
      <c r="U42" s="42"/>
    </row>
    <row r="43" spans="1:21" ht="15.9" customHeight="1" x14ac:dyDescent="0.25">
      <c r="A43" s="348">
        <v>27</v>
      </c>
      <c r="B43" s="349"/>
      <c r="C43" s="350"/>
      <c r="D43" s="356"/>
      <c r="E43" s="361"/>
      <c r="F43" s="347"/>
      <c r="G43" s="358"/>
      <c r="H43" s="359"/>
      <c r="I43" s="360"/>
      <c r="J43" s="357"/>
      <c r="K43" s="354"/>
      <c r="L43" s="35"/>
      <c r="M43" s="37">
        <f t="shared" si="7"/>
        <v>0</v>
      </c>
      <c r="N43" s="372"/>
      <c r="O43" s="38"/>
      <c r="P43" s="39">
        <f t="shared" si="5"/>
        <v>0</v>
      </c>
      <c r="Q43" s="40"/>
      <c r="R43" s="41">
        <f t="shared" si="6"/>
        <v>0</v>
      </c>
      <c r="S43" s="40"/>
      <c r="T43" s="39">
        <f t="shared" si="3"/>
        <v>0</v>
      </c>
      <c r="U43" s="42"/>
    </row>
    <row r="44" spans="1:21" ht="15.9" customHeight="1" x14ac:dyDescent="0.25">
      <c r="A44" s="348">
        <v>28</v>
      </c>
      <c r="B44" s="349"/>
      <c r="C44" s="350"/>
      <c r="D44" s="356"/>
      <c r="E44" s="361"/>
      <c r="F44" s="347"/>
      <c r="G44" s="358"/>
      <c r="H44" s="359"/>
      <c r="I44" s="360"/>
      <c r="J44" s="357"/>
      <c r="K44" s="354"/>
      <c r="L44" s="35"/>
      <c r="M44" s="37">
        <f t="shared" si="7"/>
        <v>0</v>
      </c>
      <c r="N44" s="372"/>
      <c r="O44" s="38"/>
      <c r="P44" s="39">
        <f t="shared" si="5"/>
        <v>0</v>
      </c>
      <c r="Q44" s="40"/>
      <c r="R44" s="41">
        <f t="shared" si="6"/>
        <v>0</v>
      </c>
      <c r="S44" s="40"/>
      <c r="T44" s="39">
        <f t="shared" si="3"/>
        <v>0</v>
      </c>
      <c r="U44" s="42"/>
    </row>
    <row r="45" spans="1:21" ht="15.9" customHeight="1" x14ac:dyDescent="0.25">
      <c r="A45" s="348">
        <v>29</v>
      </c>
      <c r="B45" s="349"/>
      <c r="C45" s="350"/>
      <c r="D45" s="356"/>
      <c r="E45" s="361"/>
      <c r="F45" s="347"/>
      <c r="G45" s="358"/>
      <c r="H45" s="359"/>
      <c r="I45" s="360"/>
      <c r="J45" s="357"/>
      <c r="K45" s="354"/>
      <c r="L45" s="35"/>
      <c r="M45" s="37">
        <f t="shared" si="7"/>
        <v>0</v>
      </c>
      <c r="N45" s="372"/>
      <c r="O45" s="38"/>
      <c r="P45" s="39">
        <f t="shared" si="5"/>
        <v>0</v>
      </c>
      <c r="Q45" s="40"/>
      <c r="R45" s="41">
        <f t="shared" si="6"/>
        <v>0</v>
      </c>
      <c r="S45" s="40"/>
      <c r="T45" s="39">
        <f t="shared" si="3"/>
        <v>0</v>
      </c>
      <c r="U45" s="42"/>
    </row>
    <row r="46" spans="1:21" ht="15.9" customHeight="1" x14ac:dyDescent="0.25">
      <c r="A46" s="348">
        <v>30</v>
      </c>
      <c r="B46" s="349"/>
      <c r="C46" s="350"/>
      <c r="D46" s="356"/>
      <c r="E46" s="361"/>
      <c r="F46" s="347"/>
      <c r="G46" s="358"/>
      <c r="H46" s="359"/>
      <c r="I46" s="360"/>
      <c r="J46" s="357"/>
      <c r="K46" s="354"/>
      <c r="L46" s="54"/>
      <c r="M46" s="37">
        <f t="shared" si="7"/>
        <v>0</v>
      </c>
      <c r="N46" s="372"/>
      <c r="O46" s="38"/>
      <c r="P46" s="39">
        <f t="shared" si="5"/>
        <v>0</v>
      </c>
      <c r="Q46" s="40"/>
      <c r="R46" s="41">
        <f t="shared" si="6"/>
        <v>0</v>
      </c>
      <c r="S46" s="40"/>
      <c r="T46" s="39">
        <f t="shared" si="3"/>
        <v>0</v>
      </c>
      <c r="U46" s="42"/>
    </row>
    <row r="47" spans="1:21" ht="15.9" customHeight="1" x14ac:dyDescent="0.25">
      <c r="A47" s="348">
        <v>31</v>
      </c>
      <c r="B47" s="349"/>
      <c r="C47" s="350"/>
      <c r="D47" s="356"/>
      <c r="E47" s="361"/>
      <c r="F47" s="347"/>
      <c r="G47" s="358"/>
      <c r="H47" s="359"/>
      <c r="I47" s="360"/>
      <c r="J47" s="357"/>
      <c r="K47" s="354"/>
      <c r="L47" s="54"/>
      <c r="M47" s="37">
        <f t="shared" si="7"/>
        <v>0</v>
      </c>
      <c r="N47" s="372"/>
      <c r="O47" s="38"/>
      <c r="P47" s="39">
        <f t="shared" si="5"/>
        <v>0</v>
      </c>
      <c r="Q47" s="40"/>
      <c r="R47" s="41">
        <f t="shared" si="6"/>
        <v>0</v>
      </c>
      <c r="S47" s="40"/>
      <c r="T47" s="39">
        <f t="shared" si="3"/>
        <v>0</v>
      </c>
      <c r="U47" s="42"/>
    </row>
    <row r="48" spans="1:21" ht="15.9" customHeight="1" x14ac:dyDescent="0.25">
      <c r="A48" s="348">
        <v>32</v>
      </c>
      <c r="B48" s="349"/>
      <c r="C48" s="350"/>
      <c r="D48" s="356"/>
      <c r="E48" s="361"/>
      <c r="F48" s="347"/>
      <c r="G48" s="358"/>
      <c r="H48" s="359"/>
      <c r="I48" s="360"/>
      <c r="J48" s="357"/>
      <c r="K48" s="354"/>
      <c r="L48" s="54"/>
      <c r="M48" s="37">
        <f t="shared" si="7"/>
        <v>0</v>
      </c>
      <c r="N48" s="372"/>
      <c r="O48" s="38"/>
      <c r="P48" s="39">
        <f t="shared" si="5"/>
        <v>0</v>
      </c>
      <c r="Q48" s="40"/>
      <c r="R48" s="41">
        <f t="shared" si="6"/>
        <v>0</v>
      </c>
      <c r="S48" s="40"/>
      <c r="T48" s="39">
        <f t="shared" si="3"/>
        <v>0</v>
      </c>
      <c r="U48" s="42"/>
    </row>
    <row r="49" spans="1:21" ht="15.9" customHeight="1" x14ac:dyDescent="0.25">
      <c r="A49" s="348">
        <v>33</v>
      </c>
      <c r="B49" s="349"/>
      <c r="C49" s="350"/>
      <c r="D49" s="356"/>
      <c r="E49" s="361"/>
      <c r="F49" s="346"/>
      <c r="G49" s="358"/>
      <c r="H49" s="359"/>
      <c r="I49" s="360"/>
      <c r="J49" s="357"/>
      <c r="K49" s="354"/>
      <c r="L49" s="54"/>
      <c r="M49" s="37">
        <f t="shared" si="7"/>
        <v>0</v>
      </c>
      <c r="N49" s="372"/>
      <c r="O49" s="38"/>
      <c r="P49" s="39">
        <f t="shared" si="5"/>
        <v>0</v>
      </c>
      <c r="Q49" s="40"/>
      <c r="R49" s="41">
        <f t="shared" si="6"/>
        <v>0</v>
      </c>
      <c r="S49" s="40"/>
      <c r="T49" s="39">
        <f t="shared" si="3"/>
        <v>0</v>
      </c>
      <c r="U49" s="42"/>
    </row>
    <row r="50" spans="1:21" ht="15.9" customHeight="1" x14ac:dyDescent="0.25">
      <c r="A50" s="348">
        <v>34</v>
      </c>
      <c r="B50" s="349"/>
      <c r="C50" s="350"/>
      <c r="D50" s="356"/>
      <c r="E50" s="361"/>
      <c r="F50" s="346"/>
      <c r="G50" s="358"/>
      <c r="H50" s="359"/>
      <c r="I50" s="360"/>
      <c r="J50" s="357"/>
      <c r="K50" s="354"/>
      <c r="L50" s="54"/>
      <c r="M50" s="37">
        <f t="shared" si="7"/>
        <v>0</v>
      </c>
      <c r="N50" s="372"/>
      <c r="O50" s="38"/>
      <c r="P50" s="39">
        <f t="shared" si="5"/>
        <v>0</v>
      </c>
      <c r="Q50" s="40"/>
      <c r="R50" s="41">
        <f t="shared" si="6"/>
        <v>0</v>
      </c>
      <c r="S50" s="40"/>
      <c r="T50" s="39">
        <f t="shared" si="3"/>
        <v>0</v>
      </c>
      <c r="U50" s="42"/>
    </row>
    <row r="51" spans="1:21" ht="15.9" customHeight="1" x14ac:dyDescent="0.25">
      <c r="A51" s="348">
        <v>35</v>
      </c>
      <c r="B51" s="349"/>
      <c r="C51" s="350"/>
      <c r="D51" s="356"/>
      <c r="E51" s="361"/>
      <c r="F51" s="346"/>
      <c r="G51" s="358"/>
      <c r="H51" s="359"/>
      <c r="I51" s="360"/>
      <c r="J51" s="357"/>
      <c r="K51" s="354"/>
      <c r="L51" s="54"/>
      <c r="M51" s="37">
        <f t="shared" si="7"/>
        <v>0</v>
      </c>
      <c r="N51" s="372"/>
      <c r="O51" s="38"/>
      <c r="P51" s="39">
        <f t="shared" si="5"/>
        <v>0</v>
      </c>
      <c r="Q51" s="40"/>
      <c r="R51" s="41">
        <f t="shared" si="6"/>
        <v>0</v>
      </c>
      <c r="S51" s="40"/>
      <c r="T51" s="39">
        <f t="shared" si="3"/>
        <v>0</v>
      </c>
      <c r="U51" s="42"/>
    </row>
    <row r="52" spans="1:21" ht="15.9" customHeight="1" x14ac:dyDescent="0.25">
      <c r="A52" s="348">
        <v>36</v>
      </c>
      <c r="B52" s="349"/>
      <c r="C52" s="350"/>
      <c r="D52" s="356"/>
      <c r="E52" s="361"/>
      <c r="F52" s="347"/>
      <c r="G52" s="358"/>
      <c r="H52" s="359"/>
      <c r="I52" s="360"/>
      <c r="J52" s="357"/>
      <c r="K52" s="354"/>
      <c r="L52" s="54"/>
      <c r="M52" s="37">
        <f t="shared" si="7"/>
        <v>0</v>
      </c>
      <c r="N52" s="372"/>
      <c r="O52" s="38"/>
      <c r="P52" s="39">
        <f t="shared" si="5"/>
        <v>0</v>
      </c>
      <c r="Q52" s="40"/>
      <c r="R52" s="41">
        <f t="shared" si="6"/>
        <v>0</v>
      </c>
      <c r="S52" s="40"/>
      <c r="T52" s="39">
        <f t="shared" si="3"/>
        <v>0</v>
      </c>
      <c r="U52" s="42"/>
    </row>
    <row r="53" spans="1:21" ht="15.9" customHeight="1" x14ac:dyDescent="0.25">
      <c r="A53" s="348">
        <v>37</v>
      </c>
      <c r="B53" s="349"/>
      <c r="C53" s="350"/>
      <c r="D53" s="356"/>
      <c r="E53" s="361"/>
      <c r="F53" s="347"/>
      <c r="G53" s="358"/>
      <c r="H53" s="359"/>
      <c r="I53" s="360"/>
      <c r="J53" s="357"/>
      <c r="K53" s="354"/>
      <c r="L53" s="54"/>
      <c r="M53" s="37">
        <f t="shared" si="7"/>
        <v>0</v>
      </c>
      <c r="N53" s="372"/>
      <c r="O53" s="38"/>
      <c r="P53" s="39">
        <f t="shared" si="5"/>
        <v>0</v>
      </c>
      <c r="Q53" s="40"/>
      <c r="R53" s="41">
        <f t="shared" si="6"/>
        <v>0</v>
      </c>
      <c r="S53" s="40"/>
      <c r="T53" s="39">
        <f t="shared" si="3"/>
        <v>0</v>
      </c>
      <c r="U53" s="42"/>
    </row>
    <row r="54" spans="1:21" ht="15.9" customHeight="1" x14ac:dyDescent="0.25">
      <c r="A54" s="348">
        <v>38</v>
      </c>
      <c r="B54" s="349"/>
      <c r="C54" s="350"/>
      <c r="D54" s="356"/>
      <c r="E54" s="361"/>
      <c r="F54" s="347"/>
      <c r="G54" s="358"/>
      <c r="H54" s="359"/>
      <c r="I54" s="360"/>
      <c r="J54" s="357"/>
      <c r="K54" s="354"/>
      <c r="L54" s="54"/>
      <c r="M54" s="37">
        <f t="shared" si="7"/>
        <v>0</v>
      </c>
      <c r="N54" s="372"/>
      <c r="O54" s="38"/>
      <c r="P54" s="39">
        <f t="shared" si="5"/>
        <v>0</v>
      </c>
      <c r="Q54" s="40"/>
      <c r="R54" s="41">
        <f t="shared" si="6"/>
        <v>0</v>
      </c>
      <c r="S54" s="40"/>
      <c r="T54" s="39">
        <f t="shared" si="3"/>
        <v>0</v>
      </c>
      <c r="U54" s="42"/>
    </row>
    <row r="55" spans="1:21" ht="15.9" customHeight="1" x14ac:dyDescent="0.25">
      <c r="A55" s="348">
        <v>39</v>
      </c>
      <c r="B55" s="349"/>
      <c r="C55" s="350"/>
      <c r="D55" s="356"/>
      <c r="E55" s="361"/>
      <c r="F55" s="346"/>
      <c r="G55" s="358"/>
      <c r="H55" s="359"/>
      <c r="I55" s="360"/>
      <c r="J55" s="357"/>
      <c r="K55" s="354"/>
      <c r="L55" s="54"/>
      <c r="M55" s="37">
        <f t="shared" si="7"/>
        <v>0</v>
      </c>
      <c r="N55" s="372"/>
      <c r="O55" s="38"/>
      <c r="P55" s="39">
        <f t="shared" si="5"/>
        <v>0</v>
      </c>
      <c r="Q55" s="40"/>
      <c r="R55" s="41">
        <f t="shared" si="6"/>
        <v>0</v>
      </c>
      <c r="S55" s="40"/>
      <c r="T55" s="39">
        <f t="shared" si="3"/>
        <v>0</v>
      </c>
      <c r="U55" s="42"/>
    </row>
    <row r="56" spans="1:21" ht="15.9" customHeight="1" x14ac:dyDescent="0.25">
      <c r="A56" s="348">
        <v>40</v>
      </c>
      <c r="B56" s="349"/>
      <c r="C56" s="350"/>
      <c r="D56" s="356"/>
      <c r="E56" s="361"/>
      <c r="F56" s="347"/>
      <c r="G56" s="358"/>
      <c r="H56" s="359"/>
      <c r="I56" s="360"/>
      <c r="J56" s="357"/>
      <c r="K56" s="354"/>
      <c r="L56" s="54"/>
      <c r="M56" s="37">
        <f t="shared" si="7"/>
        <v>0</v>
      </c>
      <c r="N56" s="372"/>
      <c r="O56" s="38"/>
      <c r="P56" s="39">
        <f t="shared" si="5"/>
        <v>0</v>
      </c>
      <c r="Q56" s="40"/>
      <c r="R56" s="41">
        <f t="shared" si="6"/>
        <v>0</v>
      </c>
      <c r="S56" s="40"/>
      <c r="T56" s="39">
        <f t="shared" si="3"/>
        <v>0</v>
      </c>
      <c r="U56" s="42"/>
    </row>
    <row r="57" spans="1:21" ht="15.9" customHeight="1" x14ac:dyDescent="0.25">
      <c r="A57" s="362">
        <v>41</v>
      </c>
      <c r="B57" s="349"/>
      <c r="C57" s="350"/>
      <c r="D57" s="356"/>
      <c r="E57" s="361"/>
      <c r="F57" s="347"/>
      <c r="G57" s="358"/>
      <c r="H57" s="359"/>
      <c r="I57" s="360"/>
      <c r="J57" s="363"/>
      <c r="K57" s="354"/>
      <c r="L57" s="54"/>
      <c r="M57" s="37">
        <f t="shared" si="7"/>
        <v>0</v>
      </c>
      <c r="N57" s="372"/>
      <c r="O57" s="38"/>
      <c r="P57" s="39">
        <f t="shared" si="5"/>
        <v>0</v>
      </c>
      <c r="Q57" s="40"/>
      <c r="R57" s="41">
        <f t="shared" si="6"/>
        <v>0</v>
      </c>
      <c r="S57" s="40"/>
      <c r="T57" s="39">
        <f t="shared" si="3"/>
        <v>0</v>
      </c>
      <c r="U57" s="42"/>
    </row>
    <row r="58" spans="1:21" ht="15.9" customHeight="1" x14ac:dyDescent="0.25">
      <c r="A58" s="362">
        <v>42</v>
      </c>
      <c r="B58" s="349"/>
      <c r="C58" s="350"/>
      <c r="D58" s="356"/>
      <c r="E58" s="361"/>
      <c r="F58" s="347"/>
      <c r="G58" s="358"/>
      <c r="H58" s="359"/>
      <c r="I58" s="360"/>
      <c r="J58" s="363"/>
      <c r="K58" s="354"/>
      <c r="L58" s="54"/>
      <c r="M58" s="37">
        <f t="shared" si="7"/>
        <v>0</v>
      </c>
      <c r="N58" s="372"/>
      <c r="O58" s="38"/>
      <c r="P58" s="39">
        <f t="shared" si="5"/>
        <v>0</v>
      </c>
      <c r="Q58" s="40"/>
      <c r="R58" s="41">
        <f t="shared" si="6"/>
        <v>0</v>
      </c>
      <c r="S58" s="40"/>
      <c r="T58" s="39">
        <f t="shared" si="3"/>
        <v>0</v>
      </c>
      <c r="U58" s="42"/>
    </row>
    <row r="59" spans="1:21" ht="15.9" customHeight="1" x14ac:dyDescent="0.25">
      <c r="A59" s="362">
        <v>43</v>
      </c>
      <c r="B59" s="349"/>
      <c r="C59" s="350"/>
      <c r="D59" s="356"/>
      <c r="E59" s="361"/>
      <c r="F59" s="347"/>
      <c r="G59" s="358"/>
      <c r="H59" s="359"/>
      <c r="I59" s="360"/>
      <c r="J59" s="363"/>
      <c r="K59" s="354"/>
      <c r="L59" s="54"/>
      <c r="M59" s="37">
        <f t="shared" si="7"/>
        <v>0</v>
      </c>
      <c r="N59" s="372"/>
      <c r="O59" s="38"/>
      <c r="P59" s="39">
        <f t="shared" si="5"/>
        <v>0</v>
      </c>
      <c r="Q59" s="40"/>
      <c r="R59" s="41">
        <f t="shared" si="6"/>
        <v>0</v>
      </c>
      <c r="S59" s="40"/>
      <c r="T59" s="39">
        <f t="shared" si="3"/>
        <v>0</v>
      </c>
      <c r="U59" s="42"/>
    </row>
    <row r="60" spans="1:21" ht="15.9" customHeight="1" x14ac:dyDescent="0.25">
      <c r="A60" s="362">
        <v>44</v>
      </c>
      <c r="B60" s="349"/>
      <c r="C60" s="350"/>
      <c r="D60" s="356"/>
      <c r="E60" s="361"/>
      <c r="F60" s="347"/>
      <c r="G60" s="358"/>
      <c r="H60" s="359"/>
      <c r="I60" s="360"/>
      <c r="J60" s="363"/>
      <c r="K60" s="354"/>
      <c r="L60" s="54"/>
      <c r="M60" s="37">
        <f t="shared" si="7"/>
        <v>0</v>
      </c>
      <c r="N60" s="372"/>
      <c r="O60" s="38"/>
      <c r="P60" s="39">
        <f t="shared" si="5"/>
        <v>0</v>
      </c>
      <c r="Q60" s="40"/>
      <c r="R60" s="41">
        <f t="shared" si="6"/>
        <v>0</v>
      </c>
      <c r="S60" s="40"/>
      <c r="T60" s="39">
        <f t="shared" si="3"/>
        <v>0</v>
      </c>
      <c r="U60" s="42"/>
    </row>
    <row r="61" spans="1:21" ht="15.9" customHeight="1" x14ac:dyDescent="0.25">
      <c r="A61" s="362">
        <v>45</v>
      </c>
      <c r="B61" s="349"/>
      <c r="C61" s="350"/>
      <c r="D61" s="356"/>
      <c r="E61" s="361"/>
      <c r="F61" s="347"/>
      <c r="G61" s="358"/>
      <c r="H61" s="359"/>
      <c r="I61" s="360"/>
      <c r="J61" s="363"/>
      <c r="K61" s="354"/>
      <c r="L61" s="54"/>
      <c r="M61" s="37">
        <f t="shared" si="7"/>
        <v>0</v>
      </c>
      <c r="N61" s="372"/>
      <c r="O61" s="38"/>
      <c r="P61" s="39">
        <f t="shared" si="5"/>
        <v>0</v>
      </c>
      <c r="Q61" s="40"/>
      <c r="R61" s="41">
        <f t="shared" si="6"/>
        <v>0</v>
      </c>
      <c r="S61" s="40"/>
      <c r="T61" s="39">
        <f t="shared" si="3"/>
        <v>0</v>
      </c>
      <c r="U61" s="42"/>
    </row>
    <row r="62" spans="1:21" ht="15.9" customHeight="1" x14ac:dyDescent="0.25">
      <c r="A62" s="362">
        <v>46</v>
      </c>
      <c r="B62" s="349"/>
      <c r="C62" s="350"/>
      <c r="D62" s="356"/>
      <c r="E62" s="361"/>
      <c r="F62" s="346"/>
      <c r="G62" s="358"/>
      <c r="H62" s="359"/>
      <c r="I62" s="360"/>
      <c r="J62" s="363"/>
      <c r="K62" s="354"/>
      <c r="L62" s="54"/>
      <c r="M62" s="37">
        <f t="shared" si="7"/>
        <v>0</v>
      </c>
      <c r="N62" s="372"/>
      <c r="O62" s="38"/>
      <c r="P62" s="39">
        <f t="shared" si="5"/>
        <v>0</v>
      </c>
      <c r="Q62" s="40"/>
      <c r="R62" s="41">
        <f t="shared" si="6"/>
        <v>0</v>
      </c>
      <c r="S62" s="40"/>
      <c r="T62" s="39">
        <f t="shared" si="3"/>
        <v>0</v>
      </c>
      <c r="U62" s="42"/>
    </row>
    <row r="63" spans="1:21" ht="15.9" customHeight="1" x14ac:dyDescent="0.25">
      <c r="A63" s="362">
        <v>47</v>
      </c>
      <c r="B63" s="349"/>
      <c r="C63" s="350"/>
      <c r="D63" s="356"/>
      <c r="E63" s="361"/>
      <c r="F63" s="346"/>
      <c r="G63" s="358"/>
      <c r="H63" s="359"/>
      <c r="I63" s="360"/>
      <c r="J63" s="363"/>
      <c r="K63" s="354"/>
      <c r="L63" s="54"/>
      <c r="M63" s="37">
        <f t="shared" si="7"/>
        <v>0</v>
      </c>
      <c r="N63" s="372"/>
      <c r="O63" s="38"/>
      <c r="P63" s="39">
        <f t="shared" si="5"/>
        <v>0</v>
      </c>
      <c r="Q63" s="40"/>
      <c r="R63" s="41">
        <f t="shared" si="6"/>
        <v>0</v>
      </c>
      <c r="S63" s="40"/>
      <c r="T63" s="39">
        <f t="shared" si="3"/>
        <v>0</v>
      </c>
      <c r="U63" s="42"/>
    </row>
    <row r="64" spans="1:21" ht="15.9" customHeight="1" x14ac:dyDescent="0.25">
      <c r="A64" s="362">
        <v>48</v>
      </c>
      <c r="B64" s="349"/>
      <c r="C64" s="350"/>
      <c r="D64" s="356"/>
      <c r="E64" s="361"/>
      <c r="F64" s="347"/>
      <c r="G64" s="358"/>
      <c r="H64" s="359"/>
      <c r="I64" s="360"/>
      <c r="J64" s="363"/>
      <c r="K64" s="354"/>
      <c r="L64" s="54"/>
      <c r="M64" s="37">
        <f t="shared" si="7"/>
        <v>0</v>
      </c>
      <c r="N64" s="372"/>
      <c r="O64" s="38"/>
      <c r="P64" s="39">
        <f t="shared" si="5"/>
        <v>0</v>
      </c>
      <c r="Q64" s="40"/>
      <c r="R64" s="41">
        <f t="shared" si="6"/>
        <v>0</v>
      </c>
      <c r="S64" s="40"/>
      <c r="T64" s="39">
        <f t="shared" si="3"/>
        <v>0</v>
      </c>
      <c r="U64" s="42"/>
    </row>
    <row r="65" spans="1:21" ht="15.9" customHeight="1" x14ac:dyDescent="0.25">
      <c r="A65" s="362">
        <v>49</v>
      </c>
      <c r="B65" s="349"/>
      <c r="C65" s="350"/>
      <c r="D65" s="356"/>
      <c r="E65" s="361"/>
      <c r="F65" s="347"/>
      <c r="G65" s="358"/>
      <c r="H65" s="359"/>
      <c r="I65" s="360"/>
      <c r="J65" s="363"/>
      <c r="K65" s="354"/>
      <c r="L65" s="54"/>
      <c r="M65" s="37">
        <f t="shared" si="7"/>
        <v>0</v>
      </c>
      <c r="N65" s="372"/>
      <c r="O65" s="38"/>
      <c r="P65" s="39">
        <f t="shared" si="5"/>
        <v>0</v>
      </c>
      <c r="Q65" s="40"/>
      <c r="R65" s="41">
        <f t="shared" si="6"/>
        <v>0</v>
      </c>
      <c r="S65" s="40"/>
      <c r="T65" s="39">
        <f t="shared" si="3"/>
        <v>0</v>
      </c>
      <c r="U65" s="42"/>
    </row>
    <row r="66" spans="1:21" ht="15.9" customHeight="1" x14ac:dyDescent="0.25">
      <c r="A66" s="362">
        <v>50</v>
      </c>
      <c r="B66" s="349"/>
      <c r="C66" s="350"/>
      <c r="D66" s="356"/>
      <c r="E66" s="361"/>
      <c r="F66" s="346"/>
      <c r="G66" s="358"/>
      <c r="H66" s="359"/>
      <c r="I66" s="360"/>
      <c r="J66" s="363"/>
      <c r="K66" s="354"/>
      <c r="L66" s="54"/>
      <c r="M66" s="37">
        <f t="shared" si="7"/>
        <v>0</v>
      </c>
      <c r="N66" s="372"/>
      <c r="O66" s="38"/>
      <c r="P66" s="39">
        <f t="shared" si="5"/>
        <v>0</v>
      </c>
      <c r="Q66" s="40"/>
      <c r="R66" s="41">
        <f t="shared" si="6"/>
        <v>0</v>
      </c>
      <c r="S66" s="40"/>
      <c r="T66" s="39">
        <f t="shared" si="3"/>
        <v>0</v>
      </c>
      <c r="U66" s="42"/>
    </row>
    <row r="67" spans="1:21" ht="15.9" customHeight="1" x14ac:dyDescent="0.25">
      <c r="A67" s="362">
        <v>51</v>
      </c>
      <c r="B67" s="349"/>
      <c r="C67" s="350"/>
      <c r="D67" s="356"/>
      <c r="E67" s="361"/>
      <c r="F67" s="347"/>
      <c r="G67" s="358"/>
      <c r="H67" s="359"/>
      <c r="I67" s="360"/>
      <c r="J67" s="363"/>
      <c r="K67" s="354"/>
      <c r="L67" s="54"/>
      <c r="M67" s="37">
        <f t="shared" si="7"/>
        <v>0</v>
      </c>
      <c r="N67" s="372"/>
      <c r="O67" s="38"/>
      <c r="P67" s="39">
        <f t="shared" si="5"/>
        <v>0</v>
      </c>
      <c r="Q67" s="40"/>
      <c r="R67" s="41">
        <f t="shared" si="6"/>
        <v>0</v>
      </c>
      <c r="S67" s="40"/>
      <c r="T67" s="39">
        <f t="shared" si="3"/>
        <v>0</v>
      </c>
      <c r="U67" s="42"/>
    </row>
    <row r="68" spans="1:21" ht="15.9" customHeight="1" x14ac:dyDescent="0.25">
      <c r="A68" s="362">
        <v>52</v>
      </c>
      <c r="B68" s="349"/>
      <c r="C68" s="350"/>
      <c r="D68" s="356"/>
      <c r="E68" s="361"/>
      <c r="F68" s="347"/>
      <c r="G68" s="358"/>
      <c r="H68" s="359"/>
      <c r="I68" s="360"/>
      <c r="J68" s="363"/>
      <c r="K68" s="354"/>
      <c r="L68" s="54"/>
      <c r="M68" s="37">
        <f t="shared" si="7"/>
        <v>0</v>
      </c>
      <c r="N68" s="372"/>
      <c r="O68" s="38"/>
      <c r="P68" s="39">
        <f t="shared" si="5"/>
        <v>0</v>
      </c>
      <c r="Q68" s="40"/>
      <c r="R68" s="41">
        <f t="shared" si="6"/>
        <v>0</v>
      </c>
      <c r="S68" s="40"/>
      <c r="T68" s="39">
        <f t="shared" si="3"/>
        <v>0</v>
      </c>
      <c r="U68" s="42"/>
    </row>
    <row r="69" spans="1:21" ht="15.9" customHeight="1" x14ac:dyDescent="0.25">
      <c r="A69" s="362">
        <v>53</v>
      </c>
      <c r="B69" s="349"/>
      <c r="C69" s="350"/>
      <c r="D69" s="356"/>
      <c r="E69" s="361"/>
      <c r="F69" s="347"/>
      <c r="G69" s="358"/>
      <c r="H69" s="359"/>
      <c r="I69" s="360"/>
      <c r="J69" s="363"/>
      <c r="K69" s="354"/>
      <c r="L69" s="54"/>
      <c r="M69" s="37">
        <f t="shared" si="7"/>
        <v>0</v>
      </c>
      <c r="N69" s="372"/>
      <c r="O69" s="38"/>
      <c r="P69" s="39">
        <f t="shared" si="5"/>
        <v>0</v>
      </c>
      <c r="Q69" s="40"/>
      <c r="R69" s="41">
        <f t="shared" si="6"/>
        <v>0</v>
      </c>
      <c r="S69" s="40"/>
      <c r="T69" s="39">
        <f t="shared" si="3"/>
        <v>0</v>
      </c>
      <c r="U69" s="42"/>
    </row>
    <row r="70" spans="1:21" ht="15.9" customHeight="1" x14ac:dyDescent="0.25">
      <c r="A70" s="362">
        <v>54</v>
      </c>
      <c r="B70" s="349"/>
      <c r="C70" s="350"/>
      <c r="D70" s="356"/>
      <c r="E70" s="361"/>
      <c r="F70" s="347"/>
      <c r="G70" s="358"/>
      <c r="H70" s="359"/>
      <c r="I70" s="360"/>
      <c r="J70" s="363"/>
      <c r="K70" s="354"/>
      <c r="L70" s="54"/>
      <c r="M70" s="37">
        <f t="shared" si="7"/>
        <v>0</v>
      </c>
      <c r="N70" s="372"/>
      <c r="O70" s="38"/>
      <c r="P70" s="39">
        <f t="shared" si="5"/>
        <v>0</v>
      </c>
      <c r="Q70" s="40"/>
      <c r="R70" s="41">
        <f t="shared" si="6"/>
        <v>0</v>
      </c>
      <c r="S70" s="40"/>
      <c r="T70" s="39">
        <f t="shared" si="3"/>
        <v>0</v>
      </c>
      <c r="U70" s="42"/>
    </row>
    <row r="71" spans="1:21" ht="15.9" customHeight="1" x14ac:dyDescent="0.25">
      <c r="A71" s="362">
        <v>55</v>
      </c>
      <c r="B71" s="349"/>
      <c r="C71" s="350"/>
      <c r="D71" s="356"/>
      <c r="E71" s="361"/>
      <c r="F71" s="347"/>
      <c r="G71" s="358"/>
      <c r="H71" s="359"/>
      <c r="I71" s="360"/>
      <c r="J71" s="363"/>
      <c r="K71" s="354"/>
      <c r="L71" s="54"/>
      <c r="M71" s="37">
        <f t="shared" si="7"/>
        <v>0</v>
      </c>
      <c r="N71" s="372"/>
      <c r="O71" s="38"/>
      <c r="P71" s="39">
        <f t="shared" si="5"/>
        <v>0</v>
      </c>
      <c r="Q71" s="40"/>
      <c r="R71" s="41">
        <f t="shared" si="6"/>
        <v>0</v>
      </c>
      <c r="S71" s="40"/>
      <c r="T71" s="39">
        <f t="shared" si="3"/>
        <v>0</v>
      </c>
      <c r="U71" s="42"/>
    </row>
    <row r="72" spans="1:21" ht="15.9" customHeight="1" x14ac:dyDescent="0.25">
      <c r="A72" s="362">
        <v>56</v>
      </c>
      <c r="B72" s="349"/>
      <c r="C72" s="350"/>
      <c r="D72" s="356"/>
      <c r="E72" s="361"/>
      <c r="F72" s="346"/>
      <c r="G72" s="358"/>
      <c r="H72" s="359"/>
      <c r="I72" s="360"/>
      <c r="J72" s="363"/>
      <c r="K72" s="354"/>
      <c r="L72" s="54"/>
      <c r="M72" s="37">
        <f t="shared" si="7"/>
        <v>0</v>
      </c>
      <c r="N72" s="372"/>
      <c r="O72" s="38"/>
      <c r="P72" s="39">
        <f t="shared" si="5"/>
        <v>0</v>
      </c>
      <c r="Q72" s="40"/>
      <c r="R72" s="41">
        <f t="shared" si="6"/>
        <v>0</v>
      </c>
      <c r="S72" s="40"/>
      <c r="T72" s="39">
        <f t="shared" si="3"/>
        <v>0</v>
      </c>
      <c r="U72" s="42"/>
    </row>
    <row r="73" spans="1:21" ht="15.9" customHeight="1" x14ac:dyDescent="0.25">
      <c r="A73" s="362">
        <v>57</v>
      </c>
      <c r="B73" s="349"/>
      <c r="C73" s="350"/>
      <c r="D73" s="356"/>
      <c r="E73" s="361"/>
      <c r="F73" s="346"/>
      <c r="G73" s="358"/>
      <c r="H73" s="359"/>
      <c r="I73" s="360"/>
      <c r="J73" s="363"/>
      <c r="K73" s="354"/>
      <c r="L73" s="54"/>
      <c r="M73" s="37">
        <f t="shared" si="7"/>
        <v>0</v>
      </c>
      <c r="N73" s="372"/>
      <c r="O73" s="38"/>
      <c r="P73" s="39">
        <f t="shared" si="5"/>
        <v>0</v>
      </c>
      <c r="Q73" s="40"/>
      <c r="R73" s="41">
        <f t="shared" si="6"/>
        <v>0</v>
      </c>
      <c r="S73" s="40"/>
      <c r="T73" s="39">
        <f t="shared" si="3"/>
        <v>0</v>
      </c>
      <c r="U73" s="42"/>
    </row>
    <row r="74" spans="1:21" ht="15.9" customHeight="1" x14ac:dyDescent="0.25">
      <c r="A74" s="362">
        <v>58</v>
      </c>
      <c r="B74" s="349"/>
      <c r="C74" s="350"/>
      <c r="D74" s="356"/>
      <c r="E74" s="361"/>
      <c r="F74" s="346"/>
      <c r="G74" s="358"/>
      <c r="H74" s="359"/>
      <c r="I74" s="360"/>
      <c r="J74" s="363"/>
      <c r="K74" s="354"/>
      <c r="L74" s="54"/>
      <c r="M74" s="37"/>
      <c r="N74" s="373"/>
      <c r="O74" s="38"/>
      <c r="P74" s="39"/>
      <c r="Q74" s="40"/>
      <c r="R74" s="39"/>
      <c r="S74" s="40"/>
      <c r="T74" s="39">
        <f t="shared" si="3"/>
        <v>0</v>
      </c>
      <c r="U74" s="42"/>
    </row>
    <row r="75" spans="1:21" ht="12.45" customHeight="1" x14ac:dyDescent="0.25">
      <c r="A75" s="615">
        <v>59</v>
      </c>
      <c r="B75" s="57"/>
      <c r="C75" s="10"/>
      <c r="D75" s="617" t="s">
        <v>57</v>
      </c>
      <c r="E75" s="617"/>
      <c r="F75" s="617"/>
      <c r="G75" s="619">
        <f>SUM(G17:G74)</f>
        <v>539</v>
      </c>
      <c r="H75" s="621"/>
      <c r="P75" s="623">
        <f>SUM(P17:P74)</f>
        <v>859.51</v>
      </c>
      <c r="Q75" s="623"/>
      <c r="R75" s="625">
        <f>IF(P75&gt;0,P75/J8,0)</f>
        <v>3.58</v>
      </c>
      <c r="S75" s="625"/>
      <c r="U75" s="58"/>
    </row>
    <row r="76" spans="1:21" ht="12.45" customHeight="1" x14ac:dyDescent="0.25">
      <c r="A76" s="616"/>
      <c r="B76" s="24"/>
      <c r="C76" s="10"/>
      <c r="D76" s="618"/>
      <c r="E76" s="618"/>
      <c r="F76" s="618"/>
      <c r="G76" s="620"/>
      <c r="H76" s="622"/>
      <c r="P76" s="624"/>
      <c r="Q76" s="624"/>
      <c r="R76" s="626"/>
      <c r="S76" s="626"/>
      <c r="U76" s="59"/>
    </row>
    <row r="77" spans="1:21" ht="15.9" customHeight="1" x14ac:dyDescent="0.3">
      <c r="A77" s="60">
        <v>60</v>
      </c>
      <c r="B77" s="61"/>
      <c r="C77" s="62"/>
      <c r="D77" s="646"/>
      <c r="E77" s="646"/>
      <c r="F77" s="646"/>
      <c r="G77" s="646"/>
      <c r="H77" s="646"/>
      <c r="I77" s="646"/>
      <c r="J77" s="646"/>
      <c r="K77" s="646"/>
      <c r="L77" s="646"/>
      <c r="M77" s="647"/>
      <c r="N77" s="647"/>
      <c r="O77" s="647"/>
      <c r="P77" s="63"/>
      <c r="Q77" s="64"/>
      <c r="R77" s="648"/>
      <c r="S77" s="648"/>
      <c r="T77" s="65"/>
      <c r="U77" s="66"/>
    </row>
    <row r="78" spans="1:21" ht="15.9" customHeight="1" x14ac:dyDescent="0.3">
      <c r="A78" s="60">
        <v>61</v>
      </c>
      <c r="B78" s="61"/>
      <c r="C78" s="62"/>
      <c r="D78" s="649"/>
      <c r="E78" s="649"/>
      <c r="F78" s="649"/>
      <c r="G78" s="649"/>
      <c r="H78" s="650"/>
      <c r="I78" s="650"/>
      <c r="J78" s="650"/>
      <c r="K78" s="67"/>
      <c r="L78" s="68"/>
      <c r="M78" s="647"/>
      <c r="N78" s="647"/>
      <c r="O78" s="647"/>
      <c r="P78" s="69"/>
      <c r="Q78" s="70"/>
      <c r="R78" s="648"/>
      <c r="S78" s="648"/>
      <c r="T78" s="71"/>
      <c r="U78" s="72"/>
    </row>
    <row r="79" spans="1:21" ht="18" customHeight="1" x14ac:dyDescent="0.3">
      <c r="A79" s="73"/>
      <c r="N79" s="10"/>
      <c r="P79" s="657" t="s">
        <v>58</v>
      </c>
      <c r="Q79" s="657"/>
      <c r="R79" s="657"/>
      <c r="S79" s="658">
        <f>SUM(T77:T78,T17:T74)</f>
        <v>21058.02</v>
      </c>
      <c r="T79" s="658"/>
      <c r="U79" s="658"/>
    </row>
    <row r="80" spans="1:21" ht="14.25" customHeight="1" x14ac:dyDescent="0.25">
      <c r="A80" s="73"/>
      <c r="D80" s="659" t="s">
        <v>59</v>
      </c>
      <c r="P80" s="660" t="s">
        <v>36</v>
      </c>
      <c r="Q80" s="660"/>
      <c r="R80" s="660"/>
      <c r="S80" s="658"/>
      <c r="T80" s="658"/>
      <c r="U80" s="658"/>
    </row>
    <row r="81" spans="1:21" ht="14.25" customHeight="1" x14ac:dyDescent="0.25">
      <c r="A81" s="73"/>
      <c r="D81" s="659"/>
    </row>
    <row r="82" spans="1:21" ht="14.25" customHeight="1" x14ac:dyDescent="0.25">
      <c r="A82" s="74"/>
      <c r="B82" s="22"/>
      <c r="C82" s="75"/>
      <c r="D82" s="75"/>
      <c r="E82" s="75"/>
      <c r="F82" s="75"/>
      <c r="G82" s="661" t="s">
        <v>21</v>
      </c>
      <c r="H82" s="661"/>
      <c r="I82" s="76"/>
      <c r="J82" s="76"/>
      <c r="K82" s="76"/>
      <c r="L82" s="77"/>
      <c r="M82" s="78" t="s">
        <v>60</v>
      </c>
      <c r="N82" s="79"/>
      <c r="O82" s="80"/>
      <c r="P82" s="662" t="s">
        <v>61</v>
      </c>
      <c r="Q82" s="662"/>
      <c r="R82" s="661" t="s">
        <v>62</v>
      </c>
      <c r="S82" s="661"/>
      <c r="T82" s="663" t="s">
        <v>27</v>
      </c>
      <c r="U82" s="663"/>
    </row>
    <row r="83" spans="1:21" ht="14.25" customHeight="1" x14ac:dyDescent="0.25">
      <c r="A83" s="6">
        <v>62</v>
      </c>
      <c r="B83" s="81"/>
      <c r="C83" s="10"/>
      <c r="D83" s="82" t="s">
        <v>63</v>
      </c>
      <c r="E83" s="10"/>
      <c r="F83" s="9"/>
      <c r="G83" s="667" t="s">
        <v>38</v>
      </c>
      <c r="H83" s="667"/>
      <c r="I83" s="621"/>
      <c r="J83" s="621"/>
      <c r="K83" s="621"/>
      <c r="L83" s="621"/>
      <c r="M83" s="83" t="s">
        <v>64</v>
      </c>
      <c r="N83" s="621"/>
      <c r="O83" s="621"/>
      <c r="P83" s="654" t="s">
        <v>36</v>
      </c>
      <c r="Q83" s="654"/>
      <c r="R83" s="655" t="s">
        <v>65</v>
      </c>
      <c r="S83" s="655"/>
      <c r="T83" s="656" t="s">
        <v>36</v>
      </c>
      <c r="U83" s="656"/>
    </row>
    <row r="84" spans="1:21" ht="15.9" customHeight="1" x14ac:dyDescent="0.25">
      <c r="A84" s="60">
        <v>63</v>
      </c>
      <c r="B84" s="84">
        <v>9911</v>
      </c>
      <c r="C84" s="85"/>
      <c r="D84" s="664" t="s">
        <v>66</v>
      </c>
      <c r="E84" s="664"/>
      <c r="F84" s="86" t="s">
        <v>56</v>
      </c>
      <c r="G84" s="665">
        <f>SUM(G23)</f>
        <v>3.9</v>
      </c>
      <c r="H84" s="665"/>
      <c r="I84" s="646"/>
      <c r="J84" s="646"/>
      <c r="K84" s="646"/>
      <c r="L84" s="87"/>
      <c r="M84" s="88">
        <v>1</v>
      </c>
      <c r="N84" s="666" t="s">
        <v>67</v>
      </c>
      <c r="O84" s="666"/>
      <c r="P84" s="370">
        <f>SUM('Los 2 Mauritiusschule'!P84)</f>
        <v>0</v>
      </c>
      <c r="Q84" s="369"/>
      <c r="R84" s="89">
        <f>IF(T84&gt;0,T84/M84,0)</f>
        <v>0</v>
      </c>
      <c r="S84" s="90"/>
      <c r="T84" s="89">
        <f>G84*M84*P84</f>
        <v>0</v>
      </c>
      <c r="U84" s="42"/>
    </row>
    <row r="85" spans="1:21" ht="15.9" customHeight="1" x14ac:dyDescent="0.25">
      <c r="A85" s="91">
        <v>64</v>
      </c>
      <c r="B85" s="84">
        <v>9921</v>
      </c>
      <c r="C85" s="85"/>
      <c r="D85" s="664" t="s">
        <v>68</v>
      </c>
      <c r="E85" s="664"/>
      <c r="F85" s="86" t="s">
        <v>49</v>
      </c>
      <c r="G85" s="665">
        <f>SUM(G17,G19,G24:G29)</f>
        <v>449.19</v>
      </c>
      <c r="H85" s="665"/>
      <c r="I85" s="646"/>
      <c r="J85" s="646"/>
      <c r="K85" s="646"/>
      <c r="L85" s="87"/>
      <c r="M85" s="88">
        <v>1</v>
      </c>
      <c r="N85" s="666" t="s">
        <v>67</v>
      </c>
      <c r="O85" s="666"/>
      <c r="P85" s="370">
        <f>SUM('Los 2 Mauritiusschule'!P85)</f>
        <v>0</v>
      </c>
      <c r="Q85" s="369"/>
      <c r="R85" s="89">
        <f>IF(T85&gt;0,T85/M85,0)</f>
        <v>0</v>
      </c>
      <c r="S85" s="90"/>
      <c r="T85" s="89">
        <f>G85*M85*P85</f>
        <v>0</v>
      </c>
      <c r="U85" s="42"/>
    </row>
    <row r="86" spans="1:21" ht="15.9" customHeight="1" x14ac:dyDescent="0.25">
      <c r="A86" s="92">
        <v>65</v>
      </c>
      <c r="B86" s="93"/>
      <c r="C86" s="94"/>
      <c r="D86" s="672"/>
      <c r="E86" s="672"/>
      <c r="F86" s="672"/>
      <c r="G86" s="672"/>
      <c r="H86" s="672"/>
      <c r="I86" s="672"/>
      <c r="J86" s="672"/>
      <c r="K86" s="672"/>
      <c r="L86" s="672"/>
      <c r="M86" s="95"/>
      <c r="N86" s="671"/>
      <c r="O86" s="671"/>
      <c r="P86" s="96"/>
      <c r="Q86" s="97"/>
      <c r="R86" s="89"/>
      <c r="S86" s="98"/>
      <c r="T86" s="89"/>
      <c r="U86" s="58"/>
    </row>
    <row r="87" spans="1:21" ht="15.9" customHeight="1" x14ac:dyDescent="0.25">
      <c r="A87" s="99">
        <v>66</v>
      </c>
      <c r="B87" s="100"/>
      <c r="C87" s="85"/>
      <c r="D87" s="101"/>
      <c r="E87" s="102"/>
      <c r="F87" s="102"/>
      <c r="G87" s="674">
        <f>SUM(G56:G58,G68)</f>
        <v>0</v>
      </c>
      <c r="H87" s="674"/>
      <c r="I87" s="646"/>
      <c r="J87" s="646"/>
      <c r="K87" s="646"/>
      <c r="L87" s="103"/>
      <c r="M87" s="95"/>
      <c r="N87" s="666"/>
      <c r="O87" s="666"/>
      <c r="P87" s="371"/>
      <c r="Q87" s="368"/>
      <c r="R87" s="89">
        <f>IF(T87&gt;0,T87/M87,0)</f>
        <v>0</v>
      </c>
      <c r="S87" s="90"/>
      <c r="T87" s="89">
        <f>G87*M87*P87</f>
        <v>0</v>
      </c>
      <c r="U87" s="42"/>
    </row>
    <row r="88" spans="1:21" ht="17.100000000000001" customHeight="1" x14ac:dyDescent="0.3">
      <c r="A88" s="91">
        <v>67</v>
      </c>
      <c r="B88" s="22"/>
      <c r="D88" s="104"/>
      <c r="M88" s="105"/>
      <c r="N88" s="105"/>
      <c r="O88" s="105"/>
      <c r="P88" s="106"/>
      <c r="Q88" s="107"/>
      <c r="R88" s="108"/>
      <c r="S88" s="109"/>
      <c r="T88" s="110"/>
      <c r="U88" s="111"/>
    </row>
    <row r="89" spans="1:21" ht="17.100000000000001" customHeight="1" x14ac:dyDescent="0.3">
      <c r="A89" s="92">
        <v>68</v>
      </c>
      <c r="B89" s="112"/>
      <c r="C89" s="113"/>
      <c r="D89" s="675" t="s">
        <v>69</v>
      </c>
      <c r="E89" s="675"/>
      <c r="F89" s="675"/>
      <c r="G89" s="675"/>
      <c r="H89" s="675"/>
      <c r="I89" s="675"/>
      <c r="J89" s="675"/>
      <c r="K89" s="675"/>
      <c r="L89" s="675"/>
      <c r="M89" s="114"/>
      <c r="N89" s="114"/>
      <c r="O89" s="114"/>
      <c r="P89" s="115"/>
      <c r="Q89" s="116"/>
      <c r="R89" s="117"/>
      <c r="S89" s="114"/>
      <c r="T89" s="118"/>
      <c r="U89" s="111"/>
    </row>
    <row r="90" spans="1:21" ht="15.9" customHeight="1" x14ac:dyDescent="0.25">
      <c r="A90" s="60">
        <v>69</v>
      </c>
      <c r="B90" s="100"/>
      <c r="C90" s="62"/>
      <c r="D90" s="668"/>
      <c r="E90" s="668"/>
      <c r="F90" s="119"/>
      <c r="G90" s="665"/>
      <c r="H90" s="665"/>
      <c r="I90" s="646"/>
      <c r="J90" s="646"/>
      <c r="K90" s="646"/>
      <c r="L90" s="87"/>
      <c r="M90" s="88"/>
      <c r="N90" s="669"/>
      <c r="O90" s="670"/>
      <c r="P90" s="371"/>
      <c r="Q90" s="368"/>
      <c r="R90" s="120"/>
      <c r="S90" s="121"/>
      <c r="T90" s="122"/>
      <c r="U90" s="42"/>
    </row>
    <row r="91" spans="1:21" ht="15.9" customHeight="1" x14ac:dyDescent="0.25">
      <c r="A91" s="92">
        <v>70</v>
      </c>
      <c r="B91" s="100"/>
      <c r="C91" s="62"/>
      <c r="D91" s="123"/>
      <c r="E91" s="124"/>
      <c r="F91" s="125"/>
      <c r="G91" s="671"/>
      <c r="H91" s="671"/>
      <c r="I91" s="646"/>
      <c r="J91" s="646"/>
      <c r="K91" s="646"/>
      <c r="L91" s="87"/>
      <c r="M91" s="88"/>
      <c r="N91" s="126"/>
      <c r="O91" s="127"/>
      <c r="P91" s="128"/>
      <c r="Q91" s="129"/>
      <c r="R91" s="120"/>
      <c r="S91" s="121"/>
      <c r="T91" s="122"/>
      <c r="U91" s="42"/>
    </row>
    <row r="92" spans="1:21" ht="18" customHeight="1" x14ac:dyDescent="0.3">
      <c r="A92" s="130"/>
      <c r="B92" s="131"/>
      <c r="C92" s="131"/>
      <c r="D92" s="131"/>
      <c r="E92" s="132"/>
      <c r="F92" s="132"/>
      <c r="G92" s="131"/>
      <c r="H92" s="131"/>
      <c r="I92" s="132"/>
      <c r="J92" s="10"/>
      <c r="P92" s="657" t="s">
        <v>58</v>
      </c>
      <c r="Q92" s="657"/>
      <c r="R92" s="657"/>
      <c r="S92" s="658">
        <f>SUM(T90:T91,T84:T87)</f>
        <v>0</v>
      </c>
      <c r="T92" s="658"/>
      <c r="U92" s="658"/>
    </row>
    <row r="93" spans="1:21" ht="14.25" customHeight="1" x14ac:dyDescent="0.3">
      <c r="A93" s="10"/>
      <c r="B93" s="131"/>
      <c r="C93" s="131"/>
      <c r="D93" s="131"/>
      <c r="E93" s="132"/>
      <c r="F93" s="132"/>
      <c r="G93" s="131"/>
      <c r="H93" s="131"/>
      <c r="I93" s="132"/>
      <c r="J93" s="10"/>
      <c r="P93" s="660" t="s">
        <v>36</v>
      </c>
      <c r="Q93" s="660"/>
      <c r="R93" s="660"/>
      <c r="S93" s="658"/>
      <c r="T93" s="658"/>
      <c r="U93" s="658"/>
    </row>
    <row r="94" spans="1:21" ht="24.75" customHeight="1" x14ac:dyDescent="0.3">
      <c r="A94" s="131" t="s">
        <v>72</v>
      </c>
      <c r="B94" s="131"/>
      <c r="C94" s="131"/>
      <c r="D94" s="131"/>
      <c r="E94" s="131"/>
      <c r="F94" s="131"/>
      <c r="G94" s="131"/>
      <c r="H94" s="131"/>
      <c r="I94" s="131"/>
      <c r="J94" s="10"/>
    </row>
    <row r="95" spans="1:21" s="10" customFormat="1" ht="19.5" customHeight="1" x14ac:dyDescent="0.4">
      <c r="A95" s="681"/>
      <c r="B95" s="682"/>
      <c r="C95" s="682"/>
      <c r="D95" s="682"/>
      <c r="E95" s="682"/>
      <c r="F95" s="682"/>
      <c r="G95" s="683"/>
      <c r="H95" s="133"/>
      <c r="I95" s="684" t="s">
        <v>73</v>
      </c>
      <c r="J95" s="684"/>
      <c r="K95" s="684"/>
      <c r="L95" s="684"/>
      <c r="M95" s="684"/>
      <c r="N95" s="684"/>
      <c r="O95" s="685"/>
      <c r="P95" s="686" t="s">
        <v>74</v>
      </c>
      <c r="Q95" s="687"/>
      <c r="R95" s="687"/>
      <c r="S95" s="687"/>
      <c r="T95" s="687"/>
      <c r="U95" s="688"/>
    </row>
    <row r="96" spans="1:21" ht="24.15" customHeight="1" x14ac:dyDescent="0.4">
      <c r="A96" s="676"/>
      <c r="B96" s="676"/>
      <c r="C96" s="676"/>
      <c r="D96" s="676"/>
      <c r="E96" s="676"/>
      <c r="F96" s="676"/>
      <c r="G96" s="676"/>
      <c r="H96" s="24"/>
      <c r="I96" s="677"/>
      <c r="J96" s="677"/>
      <c r="K96" s="677"/>
      <c r="L96" s="677"/>
      <c r="M96" s="677"/>
      <c r="N96" s="677"/>
      <c r="O96" s="677"/>
      <c r="P96" s="678" t="s">
        <v>36</v>
      </c>
      <c r="Q96" s="678"/>
      <c r="R96" s="679">
        <f>SUM(S79)/12</f>
        <v>1754.84</v>
      </c>
      <c r="S96" s="679"/>
      <c r="T96" s="679"/>
      <c r="U96" s="23"/>
    </row>
    <row r="97" spans="1:21" ht="24.15" customHeight="1" x14ac:dyDescent="0.4">
      <c r="A97" s="676"/>
      <c r="B97" s="676"/>
      <c r="C97" s="676"/>
      <c r="D97" s="676"/>
      <c r="E97" s="676"/>
      <c r="F97" s="676"/>
      <c r="G97" s="676"/>
      <c r="H97" s="24"/>
      <c r="I97" s="677"/>
      <c r="J97" s="677"/>
      <c r="K97" s="677"/>
      <c r="L97" s="677"/>
      <c r="M97" s="677"/>
      <c r="N97" s="677"/>
      <c r="O97" s="677"/>
      <c r="P97" s="678" t="s">
        <v>75</v>
      </c>
      <c r="Q97" s="678"/>
      <c r="R97" s="680">
        <f>R96*1.19</f>
        <v>2088.2600000000002</v>
      </c>
      <c r="S97" s="680"/>
      <c r="T97" s="680"/>
      <c r="U97" s="23"/>
    </row>
    <row r="98" spans="1:21" ht="23.25" customHeight="1" x14ac:dyDescent="0.4">
      <c r="A98" s="134"/>
      <c r="B98" s="135"/>
      <c r="C98" s="135"/>
      <c r="D98" s="135"/>
      <c r="E98" s="135"/>
      <c r="F98" s="135"/>
      <c r="G98" s="136"/>
      <c r="H98" s="24"/>
      <c r="I98" s="677"/>
      <c r="J98" s="677"/>
      <c r="K98" s="677"/>
      <c r="L98" s="677"/>
      <c r="M98" s="677"/>
      <c r="N98" s="677"/>
      <c r="O98" s="677"/>
      <c r="P98" s="689" t="s">
        <v>76</v>
      </c>
      <c r="Q98" s="689"/>
      <c r="R98" s="689"/>
      <c r="S98" s="689"/>
      <c r="T98" s="689"/>
      <c r="U98" s="689"/>
    </row>
    <row r="99" spans="1:21" ht="24.15" customHeight="1" x14ac:dyDescent="0.35">
      <c r="A99" s="137"/>
      <c r="B99" s="135"/>
      <c r="C99" s="135"/>
      <c r="D99" s="135"/>
      <c r="E99" s="135"/>
      <c r="F99" s="135"/>
      <c r="G99" s="136"/>
      <c r="H99" s="24"/>
      <c r="I99" s="586"/>
      <c r="J99" s="586"/>
      <c r="K99" s="586"/>
      <c r="L99" s="586"/>
      <c r="M99" s="586"/>
      <c r="N99" s="586"/>
      <c r="O99" s="586"/>
      <c r="P99" s="678" t="s">
        <v>36</v>
      </c>
      <c r="Q99" s="678"/>
      <c r="R99" s="679">
        <f>SUM(S79,S92)</f>
        <v>21058.02</v>
      </c>
      <c r="S99" s="679"/>
      <c r="T99" s="679"/>
      <c r="U99" s="23"/>
    </row>
    <row r="100" spans="1:21" ht="24.15" customHeight="1" x14ac:dyDescent="0.4">
      <c r="A100" s="690"/>
      <c r="B100" s="690"/>
      <c r="C100" s="690"/>
      <c r="D100" s="690"/>
      <c r="E100" s="690"/>
      <c r="F100" s="690"/>
      <c r="G100" s="690"/>
      <c r="H100" s="24"/>
      <c r="P100" s="678" t="s">
        <v>75</v>
      </c>
      <c r="Q100" s="678"/>
      <c r="R100" s="680">
        <f>R99*1.19</f>
        <v>25059.040000000001</v>
      </c>
      <c r="S100" s="680"/>
      <c r="T100" s="680"/>
      <c r="U100" s="23"/>
    </row>
    <row r="101" spans="1:21" ht="15.15" customHeight="1" x14ac:dyDescent="0.3">
      <c r="A101" s="615"/>
      <c r="B101" s="615"/>
      <c r="C101" s="615"/>
      <c r="D101" s="615"/>
      <c r="E101" s="615"/>
      <c r="F101" s="615"/>
      <c r="G101" s="615"/>
      <c r="H101" s="81"/>
      <c r="I101" s="9"/>
      <c r="J101" s="9"/>
      <c r="K101" s="9"/>
      <c r="L101" s="9"/>
      <c r="M101" s="9"/>
      <c r="N101" s="9"/>
      <c r="O101" s="9"/>
      <c r="P101" s="374"/>
      <c r="Q101" s="375"/>
      <c r="R101" s="375"/>
      <c r="S101" s="375"/>
      <c r="T101" s="375"/>
      <c r="U101" s="138"/>
    </row>
    <row r="65540" s="1" customFormat="1" ht="12.75" customHeight="1" x14ac:dyDescent="0.25"/>
    <row r="65541" s="1" customFormat="1" ht="12.75" customHeight="1" x14ac:dyDescent="0.25"/>
  </sheetData>
  <sheetProtection algorithmName="SHA-512" hashValue="bPh0+UZ8khV0Admy2ciNw2fPcgwTkJgA3yGYFwY1T6IYL5jHfVuEo36Tepx0wq4aJjeAaRk82BH7Wt8JfGju2Q==" saltValue="icRjtfs8XizkQ3La9KvC5g==" spinCount="100000" sheet="1" objects="1" scenarios="1"/>
  <mergeCells count="143">
    <mergeCell ref="A101:G101"/>
    <mergeCell ref="I98:O98"/>
    <mergeCell ref="P98:U98"/>
    <mergeCell ref="I99:O99"/>
    <mergeCell ref="P99:Q99"/>
    <mergeCell ref="R99:T99"/>
    <mergeCell ref="A100:G100"/>
    <mergeCell ref="P100:Q100"/>
    <mergeCell ref="R100:T100"/>
    <mergeCell ref="A96:G96"/>
    <mergeCell ref="I96:O96"/>
    <mergeCell ref="P96:Q96"/>
    <mergeCell ref="R96:T96"/>
    <mergeCell ref="A97:G97"/>
    <mergeCell ref="I97:O97"/>
    <mergeCell ref="P97:Q97"/>
    <mergeCell ref="R97:T97"/>
    <mergeCell ref="P92:R92"/>
    <mergeCell ref="S92:U93"/>
    <mergeCell ref="P93:R93"/>
    <mergeCell ref="A95:G95"/>
    <mergeCell ref="I95:O95"/>
    <mergeCell ref="P95:U95"/>
    <mergeCell ref="D90:E90"/>
    <mergeCell ref="G90:H90"/>
    <mergeCell ref="I90:K90"/>
    <mergeCell ref="N90:O90"/>
    <mergeCell ref="G91:H91"/>
    <mergeCell ref="I91:K91"/>
    <mergeCell ref="D86:L86"/>
    <mergeCell ref="N86:O86"/>
    <mergeCell ref="G87:H87"/>
    <mergeCell ref="I87:K87"/>
    <mergeCell ref="N87:O87"/>
    <mergeCell ref="D89:L89"/>
    <mergeCell ref="D84:E84"/>
    <mergeCell ref="G84:H84"/>
    <mergeCell ref="I84:K84"/>
    <mergeCell ref="N84:O84"/>
    <mergeCell ref="D85:E85"/>
    <mergeCell ref="G85:H85"/>
    <mergeCell ref="I85:K85"/>
    <mergeCell ref="N85:O85"/>
    <mergeCell ref="G83:H83"/>
    <mergeCell ref="I83:L83"/>
    <mergeCell ref="N83:O83"/>
    <mergeCell ref="P83:Q83"/>
    <mergeCell ref="R83:S83"/>
    <mergeCell ref="T83:U83"/>
    <mergeCell ref="P79:R79"/>
    <mergeCell ref="S79:U80"/>
    <mergeCell ref="D80:D81"/>
    <mergeCell ref="P80:R80"/>
    <mergeCell ref="G82:H82"/>
    <mergeCell ref="P82:Q82"/>
    <mergeCell ref="R82:S82"/>
    <mergeCell ref="T82:U82"/>
    <mergeCell ref="D77:L77"/>
    <mergeCell ref="M77:O77"/>
    <mergeCell ref="R77:S78"/>
    <mergeCell ref="D78:G78"/>
    <mergeCell ref="H78:J78"/>
    <mergeCell ref="M78:O78"/>
    <mergeCell ref="D15:D16"/>
    <mergeCell ref="R15:S15"/>
    <mergeCell ref="R16:S16"/>
    <mergeCell ref="T13:U13"/>
    <mergeCell ref="B14:C14"/>
    <mergeCell ref="E14:F14"/>
    <mergeCell ref="G14:H14"/>
    <mergeCell ref="I14:J14"/>
    <mergeCell ref="K14:L14"/>
    <mergeCell ref="P14:Q14"/>
    <mergeCell ref="R14:S14"/>
    <mergeCell ref="T14:U14"/>
    <mergeCell ref="B13:C13"/>
    <mergeCell ref="E13:F13"/>
    <mergeCell ref="G13:H13"/>
    <mergeCell ref="I13:J13"/>
    <mergeCell ref="K13:L13"/>
    <mergeCell ref="N13:O13"/>
    <mergeCell ref="P13:Q13"/>
    <mergeCell ref="R13:S13"/>
    <mergeCell ref="A75:A76"/>
    <mergeCell ref="D75:F76"/>
    <mergeCell ref="G75:G76"/>
    <mergeCell ref="H75:H76"/>
    <mergeCell ref="P75:Q76"/>
    <mergeCell ref="R75:S76"/>
    <mergeCell ref="P7:Q7"/>
    <mergeCell ref="R7:S7"/>
    <mergeCell ref="P11:Q11"/>
    <mergeCell ref="R11:S11"/>
    <mergeCell ref="A8:C9"/>
    <mergeCell ref="D8:D9"/>
    <mergeCell ref="E8:H9"/>
    <mergeCell ref="I8:I9"/>
    <mergeCell ref="J8:K9"/>
    <mergeCell ref="L8:M9"/>
    <mergeCell ref="N8:O9"/>
    <mergeCell ref="P8:P9"/>
    <mergeCell ref="Q8:Q9"/>
    <mergeCell ref="R8:S9"/>
    <mergeCell ref="T11:U11"/>
    <mergeCell ref="B12:C12"/>
    <mergeCell ref="E12:F12"/>
    <mergeCell ref="G12:H12"/>
    <mergeCell ref="I12:J12"/>
    <mergeCell ref="K12:L12"/>
    <mergeCell ref="N12:O12"/>
    <mergeCell ref="P12:Q12"/>
    <mergeCell ref="B11:C11"/>
    <mergeCell ref="E11:F11"/>
    <mergeCell ref="G11:H11"/>
    <mergeCell ref="I11:J11"/>
    <mergeCell ref="K11:L11"/>
    <mergeCell ref="N11:O11"/>
    <mergeCell ref="R12:S12"/>
    <mergeCell ref="T12:U12"/>
    <mergeCell ref="T8:U9"/>
    <mergeCell ref="J7:K7"/>
    <mergeCell ref="L7:M7"/>
    <mergeCell ref="N7:O7"/>
    <mergeCell ref="A1:C1"/>
    <mergeCell ref="R1:S1"/>
    <mergeCell ref="T1:U1"/>
    <mergeCell ref="A2:D5"/>
    <mergeCell ref="E2:G3"/>
    <mergeCell ref="H2:N3"/>
    <mergeCell ref="P2:U3"/>
    <mergeCell ref="E4:G5"/>
    <mergeCell ref="H4:O5"/>
    <mergeCell ref="P4:Q5"/>
    <mergeCell ref="R4:S5"/>
    <mergeCell ref="T4:U5"/>
    <mergeCell ref="A6:C7"/>
    <mergeCell ref="D6:D7"/>
    <mergeCell ref="E6:H7"/>
    <mergeCell ref="I6:K6"/>
    <mergeCell ref="L6:M6"/>
    <mergeCell ref="N6:O6"/>
    <mergeCell ref="P6:Q6"/>
    <mergeCell ref="R6:U6"/>
  </mergeCells>
  <pageMargins left="0.62992125984251968" right="0.23622047244094491" top="0.31496062992125984" bottom="0.31496062992125984" header="0.31496062992125984" footer="0.31496062992125984"/>
  <pageSetup paperSize="9" scale="51" orientation="portrait" useFirstPageNumber="1" r:id="rId1"/>
  <headerFooter alignWithMargins="0">
    <oddHeader>&amp;C&amp;"Times New Roman,Regular"&amp;12&amp;A</oddHeader>
    <oddFooter>&amp;C&amp;"Times New Roman,Regular"&amp;12Seite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1"/>
  <sheetViews>
    <sheetView workbookViewId="0">
      <selection activeCell="B3" sqref="B3"/>
    </sheetView>
  </sheetViews>
  <sheetFormatPr baseColWidth="10" defaultRowHeight="13.8" x14ac:dyDescent="0.25"/>
  <cols>
    <col min="1" max="1" width="27" style="485" customWidth="1"/>
    <col min="2" max="2" width="19.59765625" style="485" customWidth="1"/>
    <col min="3" max="4" width="12.19921875" style="485" customWidth="1"/>
    <col min="5" max="5" width="16.09765625" style="485" customWidth="1"/>
    <col min="6" max="6" width="15.19921875" style="485" customWidth="1"/>
    <col min="7" max="7" width="16.09765625" style="485" customWidth="1"/>
    <col min="8" max="16384" width="11.19921875" style="485"/>
  </cols>
  <sheetData>
    <row r="2" spans="1:7" ht="21" x14ac:dyDescent="0.4">
      <c r="A2" s="482" t="s">
        <v>77</v>
      </c>
      <c r="B2" s="482" t="s">
        <v>301</v>
      </c>
      <c r="C2" s="483"/>
      <c r="D2" s="483"/>
      <c r="E2" s="483"/>
      <c r="F2" s="483"/>
      <c r="G2" s="484" t="s">
        <v>298</v>
      </c>
    </row>
    <row r="3" spans="1:7" ht="15" x14ac:dyDescent="0.25">
      <c r="A3" s="486"/>
      <c r="B3" s="486"/>
      <c r="C3" s="486"/>
      <c r="D3" s="486"/>
      <c r="E3" s="486"/>
      <c r="F3" s="486"/>
      <c r="G3" s="486"/>
    </row>
    <row r="4" spans="1:7" ht="21" x14ac:dyDescent="0.4">
      <c r="A4" s="482" t="s">
        <v>78</v>
      </c>
      <c r="B4" s="486"/>
      <c r="C4" s="486"/>
      <c r="D4" s="486"/>
      <c r="E4" s="486"/>
      <c r="F4" s="486"/>
      <c r="G4" s="486"/>
    </row>
    <row r="5" spans="1:7" ht="15.6" x14ac:dyDescent="0.3">
      <c r="A5" s="487"/>
      <c r="B5" s="486"/>
      <c r="C5" s="486"/>
      <c r="D5" s="486"/>
      <c r="E5" s="486"/>
      <c r="F5" s="486"/>
      <c r="G5" s="486"/>
    </row>
    <row r="6" spans="1:7" ht="15.6" x14ac:dyDescent="0.3">
      <c r="A6" s="488"/>
      <c r="B6" s="489"/>
      <c r="C6" s="691" t="s">
        <v>54</v>
      </c>
      <c r="D6" s="691"/>
      <c r="E6" s="490" t="s">
        <v>63</v>
      </c>
      <c r="F6" s="490" t="s">
        <v>79</v>
      </c>
      <c r="G6" s="491" t="s">
        <v>80</v>
      </c>
    </row>
    <row r="7" spans="1:7" ht="15.6" x14ac:dyDescent="0.3">
      <c r="A7" s="492" t="s">
        <v>81</v>
      </c>
      <c r="B7" s="493" t="s">
        <v>82</v>
      </c>
      <c r="C7" s="493" t="s">
        <v>83</v>
      </c>
      <c r="D7" s="493" t="s">
        <v>84</v>
      </c>
      <c r="E7" s="493" t="s">
        <v>85</v>
      </c>
      <c r="F7" s="493" t="s">
        <v>85</v>
      </c>
      <c r="G7" s="494" t="s">
        <v>84</v>
      </c>
    </row>
    <row r="8" spans="1:7" ht="15.6" x14ac:dyDescent="0.3">
      <c r="A8" s="492"/>
      <c r="B8" s="493"/>
      <c r="C8" s="493"/>
      <c r="D8" s="493" t="s">
        <v>86</v>
      </c>
      <c r="E8" s="493" t="s">
        <v>86</v>
      </c>
      <c r="F8" s="493" t="s">
        <v>86</v>
      </c>
      <c r="G8" s="494" t="s">
        <v>87</v>
      </c>
    </row>
    <row r="9" spans="1:7" ht="15.6" x14ac:dyDescent="0.3">
      <c r="A9" s="495"/>
      <c r="B9" s="496"/>
      <c r="C9" s="493" t="s">
        <v>88</v>
      </c>
      <c r="D9" s="493" t="s">
        <v>41</v>
      </c>
      <c r="E9" s="493" t="s">
        <v>41</v>
      </c>
      <c r="F9" s="493" t="s">
        <v>41</v>
      </c>
      <c r="G9" s="494" t="s">
        <v>41</v>
      </c>
    </row>
    <row r="10" spans="1:7" ht="15" x14ac:dyDescent="0.25">
      <c r="A10" s="497" t="s">
        <v>293</v>
      </c>
      <c r="B10" s="498" t="s">
        <v>292</v>
      </c>
      <c r="C10" s="499">
        <f>SUM('Los 2 Mauritiusschule'!P75:Q76)</f>
        <v>1849.86</v>
      </c>
      <c r="D10" s="499">
        <f>SUM('Los 2 Mauritiusschule'!S79:U80)</f>
        <v>45321.7</v>
      </c>
      <c r="E10" s="499">
        <f>SUM('Los 2 Mauritiusschule'!S92:U93)</f>
        <v>0</v>
      </c>
      <c r="F10" s="499">
        <f>SUM('Los 2 Mauritiusschule'!R99:T99)</f>
        <v>45321.7</v>
      </c>
      <c r="G10" s="500">
        <f>SUM('Los 2 Mauritiusschule'!R100:T100)</f>
        <v>53932.82</v>
      </c>
    </row>
    <row r="11" spans="1:7" ht="15" x14ac:dyDescent="0.25">
      <c r="A11" s="497" t="s">
        <v>294</v>
      </c>
      <c r="B11" s="498" t="s">
        <v>295</v>
      </c>
      <c r="C11" s="499">
        <f>SUM('Los 2 Th.Gymn. Mauritiusschule'!P75:Q76)</f>
        <v>412.57</v>
      </c>
      <c r="D11" s="499">
        <f>SUM('Los 2 Th.Gymn. Mauritiusschule'!S79:U80)</f>
        <v>10107.98</v>
      </c>
      <c r="E11" s="499">
        <f>SUM('Los 2 Th.Gymn. Mauritiusschule'!S92:U93)</f>
        <v>0</v>
      </c>
      <c r="F11" s="499">
        <f>SUM('Los 2 Th.Gymn. Mauritiusschule'!R99:T99)</f>
        <v>10107.98</v>
      </c>
      <c r="G11" s="500">
        <f>SUM('Los 2 Th.Gymn. Mauritiusschule'!R100:T100)</f>
        <v>12028.5</v>
      </c>
    </row>
    <row r="12" spans="1:7" ht="15" x14ac:dyDescent="0.25">
      <c r="A12" s="497" t="s">
        <v>296</v>
      </c>
      <c r="B12" s="498" t="s">
        <v>297</v>
      </c>
      <c r="C12" s="499">
        <f>SUM('Los 2 Max und Moritz KG '!P75:Q76)</f>
        <v>859.51</v>
      </c>
      <c r="D12" s="499">
        <f>SUM('Los 2 Max und Moritz KG '!S79:U80)</f>
        <v>21058.02</v>
      </c>
      <c r="E12" s="499">
        <f>SUM('Los 2 Max und Moritz KG '!S92:U93)</f>
        <v>0</v>
      </c>
      <c r="F12" s="499">
        <f>SUM('Los 2 Max und Moritz KG '!R99:T99)</f>
        <v>21058.02</v>
      </c>
      <c r="G12" s="500">
        <f>SUM('Los 2 Max und Moritz KG '!R100:T100)</f>
        <v>25059.040000000001</v>
      </c>
    </row>
    <row r="13" spans="1:7" ht="15" x14ac:dyDescent="0.25">
      <c r="A13" s="501"/>
      <c r="B13" s="502"/>
      <c r="C13" s="503"/>
      <c r="D13" s="503"/>
      <c r="E13" s="503"/>
      <c r="F13" s="503"/>
      <c r="G13" s="504"/>
    </row>
    <row r="14" spans="1:7" ht="15" x14ac:dyDescent="0.25">
      <c r="A14" s="486"/>
      <c r="B14" s="486"/>
      <c r="C14" s="505"/>
      <c r="D14" s="505"/>
      <c r="E14" s="505"/>
      <c r="F14" s="505"/>
      <c r="G14" s="505"/>
    </row>
    <row r="15" spans="1:7" ht="15.6" x14ac:dyDescent="0.3">
      <c r="A15" s="506"/>
      <c r="B15" s="507" t="s">
        <v>89</v>
      </c>
      <c r="C15" s="508">
        <f>SUM(C10:C12)</f>
        <v>3121.94</v>
      </c>
      <c r="D15" s="508">
        <f>SUM(D10:D12)</f>
        <v>76487.7</v>
      </c>
      <c r="E15" s="508">
        <f>SUM(E10:E12)</f>
        <v>0</v>
      </c>
      <c r="F15" s="508">
        <f>SUM(F10:F12)</f>
        <v>76487.7</v>
      </c>
      <c r="G15" s="509">
        <f>SUM(G10:G12)</f>
        <v>91020.36</v>
      </c>
    </row>
    <row r="16" spans="1:7" ht="15" x14ac:dyDescent="0.25">
      <c r="A16" s="486"/>
      <c r="B16" s="486" t="s">
        <v>204</v>
      </c>
      <c r="C16" s="505">
        <v>3121.94</v>
      </c>
      <c r="D16" s="505"/>
      <c r="E16" s="505"/>
      <c r="F16" s="505"/>
      <c r="G16" s="505"/>
    </row>
    <row r="17" spans="1:7" ht="15" x14ac:dyDescent="0.25">
      <c r="A17" s="486"/>
      <c r="B17" s="486" t="s">
        <v>90</v>
      </c>
      <c r="C17" s="505">
        <f>SUM(C15-C16)</f>
        <v>0</v>
      </c>
      <c r="D17" s="505"/>
      <c r="E17" s="505"/>
      <c r="F17" s="505"/>
      <c r="G17" s="505"/>
    </row>
    <row r="18" spans="1:7" x14ac:dyDescent="0.25">
      <c r="C18" s="510"/>
      <c r="D18" s="510"/>
      <c r="E18" s="510"/>
      <c r="F18" s="510"/>
      <c r="G18" s="510"/>
    </row>
    <row r="19" spans="1:7" x14ac:dyDescent="0.25">
      <c r="C19" s="510"/>
      <c r="D19" s="510"/>
      <c r="E19" s="510"/>
      <c r="F19" s="510"/>
      <c r="G19" s="510"/>
    </row>
    <row r="20" spans="1:7" x14ac:dyDescent="0.25">
      <c r="C20" s="510"/>
      <c r="D20" s="510"/>
      <c r="E20" s="510"/>
      <c r="F20" s="510"/>
      <c r="G20" s="510"/>
    </row>
    <row r="21" spans="1:7" x14ac:dyDescent="0.25">
      <c r="C21" s="510"/>
      <c r="D21" s="510"/>
      <c r="E21" s="510"/>
      <c r="F21" s="510"/>
      <c r="G21" s="510"/>
    </row>
  </sheetData>
  <sheetProtection algorithmName="SHA-512" hashValue="LwwcETUYsIaEuqza0iiBTrxM/L4o+o/bzb33g71MsDtiIocMjPC6lGTD9dkPpK5pQMK6lVJeD/w3GicPmrRQ2Q==" saltValue="qBUyqwC+a5FDdahpELzwuw==" spinCount="100000" sheet="1" objects="1" scenarios="1"/>
  <mergeCells count="1">
    <mergeCell ref="C6:D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Los 2 Kalkulation</vt:lpstr>
      <vt:lpstr>Los 2 Mauritiusschule</vt:lpstr>
      <vt:lpstr>Los 2 Th.Gymn. Mauritiusschule</vt:lpstr>
      <vt:lpstr>Los 2 Max und Moritz KG </vt:lpstr>
      <vt:lpstr>Los 2 Zusammenfassung </vt:lpstr>
      <vt:lpstr>'Los 2 Kalkulation'!Druckbereich</vt:lpstr>
      <vt:lpstr>'Los 2 Mauritiusschule'!Druckbereich</vt:lpstr>
      <vt:lpstr>'Los 2 Max und Moritz KG '!Druckbereich</vt:lpstr>
      <vt:lpstr>'Los 2 Th.Gymn. Mauritiusschule'!Druckbereich</vt:lpstr>
      <vt:lpstr>'Los 2 Kalkulation'!Excel_BuiltIn_Print_Area</vt:lpstr>
    </vt:vector>
  </TitlesOfParts>
  <Company>Stadt Ibbenbüren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MentrupI</dc:creator>
  <cp:lastModifiedBy>Ingrid Mentrup</cp:lastModifiedBy>
  <cp:lastPrinted>2023-09-15T11:02:51Z</cp:lastPrinted>
  <dcterms:created xsi:type="dcterms:W3CDTF">2023-09-09T21:10:00Z</dcterms:created>
  <dcterms:modified xsi:type="dcterms:W3CDTF">2026-05-04T15:09:33Z</dcterms:modified>
</cp:coreProperties>
</file>