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-einkauf\1_ausschreibungen\1_pv2 ausschreibungen\pv2-3262.25_böschungsmahd_mintrop (eh)\01_vergabeunterlagen\03_auszufüllende dokumente\"/>
    </mc:Choice>
  </mc:AlternateContent>
  <xr:revisionPtr revIDLastSave="0" documentId="13_ncr:1_{1EF490F9-95B0-4382-8AF3-3CD32758F86A}" xr6:coauthVersionLast="36" xr6:coauthVersionMax="36" xr10:uidLastSave="{00000000-0000-0000-0000-000000000000}"/>
  <workbookProtection workbookPassword="FC1A" lockStructure="1"/>
  <bookViews>
    <workbookView xWindow="-120" yWindow="-120" windowWidth="24000" windowHeight="12555" xr2:uid="{00000000-000D-0000-FFFF-FFFF00000000}"/>
  </bookViews>
  <sheets>
    <sheet name="Kerpen-Nörvenich" sheetId="1" r:id="rId1"/>
  </sheets>
  <calcPr calcId="191029"/>
</workbook>
</file>

<file path=xl/calcChain.xml><?xml version="1.0" encoding="utf-8"?>
<calcChain xmlns="http://schemas.openxmlformats.org/spreadsheetml/2006/main">
  <c r="I116" i="1" l="1"/>
  <c r="K116" i="1"/>
  <c r="G34" i="1"/>
  <c r="K29" i="1"/>
  <c r="I29" i="1"/>
  <c r="K122" i="1" l="1"/>
  <c r="K121" i="1"/>
  <c r="K120" i="1"/>
  <c r="K119" i="1"/>
  <c r="K118" i="1"/>
  <c r="K117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33" i="1"/>
  <c r="K32" i="1"/>
  <c r="K31" i="1"/>
  <c r="K30" i="1"/>
  <c r="K28" i="1"/>
  <c r="K23" i="1"/>
  <c r="K22" i="1"/>
  <c r="K21" i="1"/>
  <c r="K20" i="1"/>
  <c r="K19" i="1"/>
  <c r="K18" i="1"/>
  <c r="K17" i="1"/>
  <c r="K16" i="1"/>
  <c r="K34" i="1" l="1"/>
  <c r="K123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7" i="1"/>
  <c r="I118" i="1"/>
  <c r="I119" i="1"/>
  <c r="I120" i="1"/>
  <c r="I121" i="1"/>
  <c r="I122" i="1"/>
  <c r="G123" i="1"/>
  <c r="I30" i="1"/>
  <c r="I31" i="1"/>
  <c r="I32" i="1"/>
  <c r="I33" i="1"/>
  <c r="I28" i="1"/>
  <c r="I17" i="1"/>
  <c r="I18" i="1"/>
  <c r="I19" i="1"/>
  <c r="I20" i="1"/>
  <c r="I21" i="1"/>
  <c r="I22" i="1"/>
  <c r="I23" i="1"/>
  <c r="I16" i="1"/>
  <c r="K24" i="1" s="1"/>
  <c r="J45" i="1" s="1"/>
  <c r="I123" i="1" l="1"/>
  <c r="K127" i="1"/>
  <c r="J127" i="1"/>
  <c r="K45" i="1"/>
  <c r="J136" i="1" s="1"/>
  <c r="J137" i="1" s="1"/>
  <c r="J138" i="1" s="1"/>
  <c r="I34" i="1"/>
  <c r="I24" i="1"/>
  <c r="G24" i="1"/>
  <c r="I45" i="1" l="1"/>
  <c r="H45" i="1"/>
  <c r="I136" i="1" s="1"/>
  <c r="I127" i="1"/>
  <c r="H127" i="1"/>
  <c r="I137" i="1" l="1"/>
  <c r="I138" i="1" s="1"/>
  <c r="K136" i="1"/>
  <c r="K137" i="1" s="1"/>
  <c r="K138" i="1" s="1"/>
</calcChain>
</file>

<file path=xl/sharedStrings.xml><?xml version="1.0" encoding="utf-8"?>
<sst xmlns="http://schemas.openxmlformats.org/spreadsheetml/2006/main" count="108" uniqueCount="80">
  <si>
    <t>Verbindung von Pingsheim</t>
  </si>
  <si>
    <t>Südl. Ortsrand Wissersheim</t>
  </si>
  <si>
    <t>Pingsheimer Graben</t>
  </si>
  <si>
    <t>Wissersheimer Fließ</t>
  </si>
  <si>
    <t>Graben "Lange Gewanne"</t>
  </si>
  <si>
    <t>Rather Waldrand Fließ</t>
  </si>
  <si>
    <t>K 54 Seitengraben</t>
  </si>
  <si>
    <t>Dorweiler Graben "neu"</t>
  </si>
  <si>
    <t>Graben "Die Else" Gut Gyp.</t>
  </si>
  <si>
    <t>Graben "Die Else"</t>
  </si>
  <si>
    <t>Graben "Im Heidefeldchen"</t>
  </si>
  <si>
    <t>Poller Graben</t>
  </si>
  <si>
    <t>Rengershausener Bach</t>
  </si>
  <si>
    <t>Eggersheimer Graben</t>
  </si>
  <si>
    <t>Graben "Im Wiesengrund"</t>
  </si>
  <si>
    <t>Graben "Am Herweg"</t>
  </si>
  <si>
    <t>Die Rinne</t>
  </si>
  <si>
    <t>Ollesheimer Graben</t>
  </si>
  <si>
    <t>Frauwüllesheimer Graben</t>
  </si>
  <si>
    <t>Eschweiler Fließ</t>
  </si>
  <si>
    <t>Girbelsrather Fließ</t>
  </si>
  <si>
    <t>Seelrather Fließ</t>
  </si>
  <si>
    <t>Auslegermahd mit Freischneidearbeiten</t>
  </si>
  <si>
    <t>Stadtgebiet Nörvenich</t>
  </si>
  <si>
    <t>Länge [m]:</t>
  </si>
  <si>
    <t>2380m</t>
  </si>
  <si>
    <t>Besonderheit Buirer Fließ Teil 2:</t>
  </si>
  <si>
    <t>Wenzelbach</t>
  </si>
  <si>
    <t>Fuchskaul II</t>
  </si>
  <si>
    <t>Zulaufgraben Buirer Fließ II</t>
  </si>
  <si>
    <t xml:space="preserve">Heidegraben, Zulaufgraben Buirer Fließ I </t>
  </si>
  <si>
    <t>2 Schnitte</t>
  </si>
  <si>
    <t>Vogelsanggraben</t>
  </si>
  <si>
    <t>Probsteigraben</t>
  </si>
  <si>
    <t>Hüsgengraben</t>
  </si>
  <si>
    <t>Graben Bergheimer Straße</t>
  </si>
  <si>
    <t>Graben Bitumenstrasse</t>
  </si>
  <si>
    <t>Manheimer Fließ</t>
  </si>
  <si>
    <t>Mordlochgraben</t>
  </si>
  <si>
    <t>Stadtgebiet Kerpen</t>
  </si>
  <si>
    <t>Einheitspreis</t>
  </si>
  <si>
    <t>(Mäharbeiten)</t>
  </si>
  <si>
    <t>€ / lfdm.</t>
  </si>
  <si>
    <t>€ / gesamt</t>
  </si>
  <si>
    <t>ZW-Summe</t>
  </si>
  <si>
    <t>Summe</t>
  </si>
  <si>
    <t>Erläuterung:</t>
  </si>
  <si>
    <t>GM = Gewässermeisterei (zuständige Außenstelle)</t>
  </si>
  <si>
    <r>
      <t xml:space="preserve">Buirer Fließ, Teil 1 </t>
    </r>
    <r>
      <rPr>
        <b/>
        <sz val="12"/>
        <color indexed="8"/>
        <rFont val="Arial"/>
        <family val="2"/>
      </rPr>
      <t>bis</t>
    </r>
    <r>
      <rPr>
        <sz val="12"/>
        <color indexed="8"/>
        <rFont val="Arial"/>
        <family val="2"/>
      </rPr>
      <t xml:space="preserve"> RÜB</t>
    </r>
  </si>
  <si>
    <r>
      <t xml:space="preserve">Buirer Fließ, Teil 2 </t>
    </r>
    <r>
      <rPr>
        <b/>
        <sz val="12"/>
        <color indexed="8"/>
        <rFont val="Arial"/>
        <family val="2"/>
      </rPr>
      <t>ab</t>
    </r>
    <r>
      <rPr>
        <sz val="12"/>
        <color indexed="8"/>
        <rFont val="Arial"/>
        <family val="2"/>
      </rPr>
      <t xml:space="preserve"> RÜB</t>
    </r>
  </si>
  <si>
    <r>
      <t xml:space="preserve">Unterlauf, </t>
    </r>
    <r>
      <rPr>
        <b/>
        <sz val="12"/>
        <rFont val="Arial"/>
        <family val="2"/>
      </rPr>
      <t xml:space="preserve">ab </t>
    </r>
    <r>
      <rPr>
        <sz val="12"/>
        <rFont val="Arial"/>
        <family val="2"/>
      </rPr>
      <t>RÜB bis Mündung</t>
    </r>
  </si>
  <si>
    <r>
      <t xml:space="preserve">2 Schnitte, </t>
    </r>
    <r>
      <rPr>
        <b/>
        <sz val="12"/>
        <rFont val="Arial"/>
        <family val="2"/>
      </rPr>
      <t>Mahd mit Räumung</t>
    </r>
  </si>
  <si>
    <t>Böschungsmahd in den Stadtgebieten Erftstadt/Merzenich und Kerpen/Nörvenich</t>
  </si>
  <si>
    <t xml:space="preserve">Bepreisungsblatt Los 2 - Seite 1 von 2
</t>
  </si>
  <si>
    <t xml:space="preserve">Bepreisungsblatt Los 2 - Seite 2 von 2
</t>
  </si>
  <si>
    <t>!!! Bitte die Einzelpreise (€ / lfdm.) in die grauen Felder eintragen !!!</t>
  </si>
  <si>
    <t xml:space="preserve"> !!! Die Berechnung der Gesamtsumme des Angebotes und des 2. Schnittes erfolgt automatisch !!!</t>
  </si>
  <si>
    <t>Preis pro Jahr für den</t>
  </si>
  <si>
    <t>optionalen</t>
  </si>
  <si>
    <t>Zwischensumme Bepreisungsblatt Los 2 - Seite 1 von 2</t>
  </si>
  <si>
    <t>Alter Brennereigraben I (Buirer Brennereigraben)</t>
  </si>
  <si>
    <t>Isweiler Fließ</t>
  </si>
  <si>
    <t>Rather Fließ I</t>
  </si>
  <si>
    <t>Rather Fließ II</t>
  </si>
  <si>
    <t>Zwischensumme Bepreisungsblatt Los 2 - Seite 2 von 2</t>
  </si>
  <si>
    <t>Gesamtpreis</t>
  </si>
  <si>
    <t>Summen LOS 2 (netto)</t>
  </si>
  <si>
    <t>Summen LOS 2 (brutto)</t>
  </si>
  <si>
    <t>Mehrwertsteuer LOS 2 (19 %)</t>
  </si>
  <si>
    <t>PV2-3262.25</t>
  </si>
  <si>
    <t xml:space="preserve"> !!! Die Berechnung der Gesamtsumme des Angebotes und des 2. Schnittes (rosa Felder) erfolgt automatisch !!!</t>
  </si>
  <si>
    <t>Zeitraum 2026/2027</t>
  </si>
  <si>
    <t>Zeitraum 2027/2028</t>
  </si>
  <si>
    <t>Bereich GM Lüxheim (Kostenstelle 31200)</t>
  </si>
  <si>
    <t>Bereich GM Bergheim (Kostenstelle 30400)</t>
  </si>
  <si>
    <t>Bereich GM Lüxheim Kostenstelle 31200)</t>
  </si>
  <si>
    <t>Zeitraum 2028/2029</t>
  </si>
  <si>
    <t>2026/2027</t>
  </si>
  <si>
    <t>2028/2029</t>
  </si>
  <si>
    <t>Mähplan s. Anlage Ordner "Sonstiges"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</si>
</sst>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&quot;DM&quot;_-;\-* #,##0.00\ &quot;DM&quot;_-;_-* &quot;-&quot;??\ &quot;DM&quot;_-;_-@_-"/>
    <numFmt numFmtId="165" formatCode="#,##0.00\ &quot;€&quot;"/>
  </numFmts>
  <fonts count="19" x14ac:knownFonts="1"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i/>
      <u/>
      <sz val="14"/>
      <name val="Arial"/>
      <family val="2"/>
    </font>
    <font>
      <u/>
      <sz val="14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i/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sz val="11"/>
      <color rgb="FFFF0000"/>
      <name val="Arial"/>
      <family val="2"/>
    </font>
    <font>
      <b/>
      <sz val="16"/>
      <color rgb="FFFF0000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66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1"/>
    <xf numFmtId="0" fontId="1" fillId="0" borderId="0" xfId="1" applyBorder="1"/>
    <xf numFmtId="0" fontId="6" fillId="0" borderId="0" xfId="1" applyFont="1" applyAlignment="1">
      <alignment vertical="top" wrapText="1"/>
    </xf>
    <xf numFmtId="0" fontId="4" fillId="0" borderId="0" xfId="1" applyFont="1" applyAlignment="1"/>
    <xf numFmtId="0" fontId="7" fillId="0" borderId="0" xfId="0" applyFont="1"/>
    <xf numFmtId="44" fontId="7" fillId="0" borderId="18" xfId="0" applyNumberFormat="1" applyFont="1" applyBorder="1"/>
    <xf numFmtId="0" fontId="2" fillId="0" borderId="0" xfId="2"/>
    <xf numFmtId="0" fontId="3" fillId="0" borderId="0" xfId="2" applyFont="1"/>
    <xf numFmtId="0" fontId="8" fillId="0" borderId="0" xfId="2" applyFont="1"/>
    <xf numFmtId="0" fontId="2" fillId="0" borderId="0" xfId="2" applyProtection="1"/>
    <xf numFmtId="0" fontId="4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Border="1"/>
    <xf numFmtId="0" fontId="9" fillId="0" borderId="0" xfId="0" applyFont="1" applyBorder="1" applyAlignment="1">
      <alignment horizontal="center"/>
    </xf>
    <xf numFmtId="0" fontId="10" fillId="0" borderId="0" xfId="1" applyFont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 applyAlignment="1">
      <alignment horizontal="center"/>
    </xf>
    <xf numFmtId="0" fontId="7" fillId="0" borderId="18" xfId="0" applyFont="1" applyBorder="1"/>
    <xf numFmtId="0" fontId="10" fillId="0" borderId="1" xfId="1" applyFont="1" applyBorder="1" applyAlignment="1">
      <alignment vertical="center"/>
    </xf>
    <xf numFmtId="0" fontId="10" fillId="0" borderId="6" xfId="1" applyFont="1" applyBorder="1"/>
    <xf numFmtId="0" fontId="7" fillId="0" borderId="6" xfId="1" applyFont="1" applyBorder="1"/>
    <xf numFmtId="0" fontId="10" fillId="0" borderId="5" xfId="1" applyFont="1" applyBorder="1"/>
    <xf numFmtId="0" fontId="7" fillId="0" borderId="1" xfId="1" applyFont="1" applyBorder="1"/>
    <xf numFmtId="44" fontId="7" fillId="0" borderId="18" xfId="1" applyNumberFormat="1" applyFont="1" applyBorder="1"/>
    <xf numFmtId="0" fontId="10" fillId="0" borderId="2" xfId="1" applyFont="1" applyBorder="1"/>
    <xf numFmtId="0" fontId="7" fillId="0" borderId="2" xfId="1" applyFont="1" applyBorder="1"/>
    <xf numFmtId="0" fontId="10" fillId="0" borderId="3" xfId="1" applyFont="1" applyBorder="1" applyAlignment="1">
      <alignment vertical="center"/>
    </xf>
    <xf numFmtId="0" fontId="10" fillId="0" borderId="4" xfId="1" applyFont="1" applyBorder="1"/>
    <xf numFmtId="0" fontId="7" fillId="0" borderId="3" xfId="1" applyFont="1" applyBorder="1"/>
    <xf numFmtId="0" fontId="10" fillId="0" borderId="7" xfId="1" applyFont="1" applyBorder="1" applyAlignment="1">
      <alignment vertical="center"/>
    </xf>
    <xf numFmtId="0" fontId="10" fillId="0" borderId="0" xfId="1" applyFont="1" applyBorder="1"/>
    <xf numFmtId="0" fontId="7" fillId="0" borderId="19" xfId="1" applyFont="1" applyBorder="1"/>
    <xf numFmtId="0" fontId="7" fillId="0" borderId="1" xfId="0" applyFont="1" applyFill="1" applyBorder="1"/>
    <xf numFmtId="0" fontId="7" fillId="0" borderId="6" xfId="0" applyFont="1" applyFill="1" applyBorder="1"/>
    <xf numFmtId="0" fontId="11" fillId="0" borderId="6" xfId="0" applyFont="1" applyFill="1" applyBorder="1"/>
    <xf numFmtId="0" fontId="11" fillId="0" borderId="5" xfId="0" applyFont="1" applyBorder="1"/>
    <xf numFmtId="0" fontId="12" fillId="0" borderId="5" xfId="1" applyFont="1" applyBorder="1"/>
    <xf numFmtId="0" fontId="11" fillId="0" borderId="5" xfId="0" applyFont="1" applyBorder="1" applyAlignment="1">
      <alignment horizontal="center"/>
    </xf>
    <xf numFmtId="44" fontId="11" fillId="0" borderId="18" xfId="1" applyNumberFormat="1" applyFont="1" applyBorder="1"/>
    <xf numFmtId="0" fontId="7" fillId="0" borderId="0" xfId="0" applyFont="1" applyAlignment="1"/>
    <xf numFmtId="0" fontId="7" fillId="0" borderId="0" xfId="0" applyFont="1" applyBorder="1" applyAlignment="1"/>
    <xf numFmtId="0" fontId="10" fillId="0" borderId="1" xfId="1" applyFont="1" applyBorder="1"/>
    <xf numFmtId="0" fontId="10" fillId="0" borderId="2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1" fillId="0" borderId="2" xfId="0" applyFont="1" applyBorder="1"/>
    <xf numFmtId="0" fontId="11" fillId="0" borderId="18" xfId="0" applyFont="1" applyBorder="1"/>
    <xf numFmtId="0" fontId="11" fillId="0" borderId="18" xfId="0" applyFont="1" applyBorder="1" applyAlignment="1">
      <alignment horizontal="center"/>
    </xf>
    <xf numFmtId="44" fontId="11" fillId="0" borderId="18" xfId="0" applyNumberFormat="1" applyFont="1" applyBorder="1"/>
    <xf numFmtId="0" fontId="10" fillId="0" borderId="0" xfId="1" applyFont="1" applyBorder="1" applyAlignment="1">
      <alignment horizontal="left" vertical="center"/>
    </xf>
    <xf numFmtId="0" fontId="7" fillId="0" borderId="5" xfId="0" applyFont="1" applyFill="1" applyBorder="1"/>
    <xf numFmtId="0" fontId="10" fillId="0" borderId="18" xfId="1" applyFont="1" applyBorder="1"/>
    <xf numFmtId="0" fontId="7" fillId="0" borderId="18" xfId="1" applyFont="1" applyBorder="1"/>
    <xf numFmtId="0" fontId="10" fillId="0" borderId="2" xfId="1" applyFont="1" applyBorder="1" applyAlignment="1">
      <alignment vertical="center"/>
    </xf>
    <xf numFmtId="0" fontId="12" fillId="0" borderId="18" xfId="1" applyFont="1" applyBorder="1"/>
    <xf numFmtId="0" fontId="7" fillId="0" borderId="0" xfId="0" applyFont="1" applyFill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/>
    <xf numFmtId="0" fontId="11" fillId="0" borderId="0" xfId="0" applyFont="1" applyFill="1" applyBorder="1"/>
    <xf numFmtId="0" fontId="11" fillId="0" borderId="0" xfId="0" applyFont="1" applyBorder="1"/>
    <xf numFmtId="0" fontId="12" fillId="0" borderId="0" xfId="1" applyFont="1" applyBorder="1"/>
    <xf numFmtId="0" fontId="11" fillId="0" borderId="0" xfId="0" applyFont="1" applyBorder="1" applyAlignment="1">
      <alignment horizontal="center"/>
    </xf>
    <xf numFmtId="44" fontId="11" fillId="0" borderId="0" xfId="1" applyNumberFormat="1" applyFont="1" applyBorder="1"/>
    <xf numFmtId="0" fontId="7" fillId="0" borderId="12" xfId="1" applyFont="1" applyBorder="1"/>
    <xf numFmtId="0" fontId="7" fillId="0" borderId="11" xfId="1" applyFont="1" applyBorder="1"/>
    <xf numFmtId="0" fontId="7" fillId="0" borderId="11" xfId="1" applyFont="1" applyBorder="1" applyAlignment="1">
      <alignment horizontal="center"/>
    </xf>
    <xf numFmtId="0" fontId="7" fillId="0" borderId="10" xfId="1" applyFont="1" applyBorder="1"/>
    <xf numFmtId="0" fontId="7" fillId="0" borderId="9" xfId="1" applyFont="1" applyBorder="1"/>
    <xf numFmtId="0" fontId="7" fillId="0" borderId="8" xfId="1" applyFont="1" applyBorder="1"/>
    <xf numFmtId="0" fontId="7" fillId="0" borderId="0" xfId="0" applyFont="1" applyFill="1" applyBorder="1" applyAlignment="1"/>
    <xf numFmtId="0" fontId="13" fillId="0" borderId="0" xfId="2" applyFont="1"/>
    <xf numFmtId="0" fontId="4" fillId="0" borderId="0" xfId="1" applyFont="1" applyAlignment="1">
      <alignment horizontal="center"/>
    </xf>
    <xf numFmtId="0" fontId="14" fillId="0" borderId="0" xfId="0" applyFont="1"/>
    <xf numFmtId="0" fontId="14" fillId="0" borderId="0" xfId="1" applyFont="1"/>
    <xf numFmtId="0" fontId="11" fillId="0" borderId="0" xfId="0" applyFont="1"/>
    <xf numFmtId="0" fontId="11" fillId="0" borderId="0" xfId="2" applyFont="1" applyFill="1" applyBorder="1" applyAlignment="1">
      <alignment horizontal="left"/>
    </xf>
    <xf numFmtId="0" fontId="7" fillId="0" borderId="0" xfId="2" applyFont="1" applyFill="1" applyBorder="1"/>
    <xf numFmtId="0" fontId="11" fillId="0" borderId="0" xfId="0" applyFont="1" applyAlignment="1">
      <alignment horizontal="center"/>
    </xf>
    <xf numFmtId="165" fontId="7" fillId="4" borderId="18" xfId="0" applyNumberFormat="1" applyFont="1" applyFill="1" applyBorder="1" applyProtection="1">
      <protection locked="0"/>
    </xf>
    <xf numFmtId="165" fontId="7" fillId="4" borderId="18" xfId="5" applyNumberFormat="1" applyFont="1" applyFill="1" applyBorder="1" applyProtection="1">
      <protection locked="0"/>
    </xf>
    <xf numFmtId="0" fontId="7" fillId="0" borderId="0" xfId="1" applyFont="1" applyBorder="1" applyAlignment="1">
      <alignment horizontal="center"/>
    </xf>
    <xf numFmtId="0" fontId="11" fillId="5" borderId="15" xfId="1" applyFont="1" applyFill="1" applyBorder="1"/>
    <xf numFmtId="0" fontId="10" fillId="5" borderId="14" xfId="1" applyFont="1" applyFill="1" applyBorder="1"/>
    <xf numFmtId="0" fontId="7" fillId="5" borderId="14" xfId="1" applyFont="1" applyFill="1" applyBorder="1"/>
    <xf numFmtId="0" fontId="7" fillId="5" borderId="13" xfId="1" applyFont="1" applyFill="1" applyBorder="1"/>
    <xf numFmtId="0" fontId="2" fillId="0" borderId="0" xfId="0" applyFont="1"/>
    <xf numFmtId="44" fontId="11" fillId="0" borderId="18" xfId="0" applyNumberFormat="1" applyFont="1" applyFill="1" applyBorder="1"/>
    <xf numFmtId="44" fontId="7" fillId="6" borderId="18" xfId="0" applyNumberFormat="1" applyFont="1" applyFill="1" applyBorder="1"/>
    <xf numFmtId="0" fontId="11" fillId="0" borderId="0" xfId="1" applyFont="1"/>
    <xf numFmtId="165" fontId="7" fillId="4" borderId="18" xfId="1" applyNumberFormat="1" applyFont="1" applyFill="1" applyBorder="1" applyProtection="1">
      <protection locked="0"/>
    </xf>
    <xf numFmtId="44" fontId="11" fillId="0" borderId="0" xfId="5" applyFont="1" applyBorder="1"/>
    <xf numFmtId="0" fontId="11" fillId="0" borderId="0" xfId="2" applyFont="1" applyBorder="1" applyAlignment="1">
      <alignment vertical="center"/>
    </xf>
    <xf numFmtId="0" fontId="7" fillId="0" borderId="0" xfId="2" applyFont="1" applyFill="1" applyBorder="1" applyAlignment="1" applyProtection="1">
      <protection locked="0"/>
    </xf>
    <xf numFmtId="0" fontId="11" fillId="0" borderId="0" xfId="2" applyFont="1"/>
    <xf numFmtId="0" fontId="16" fillId="0" borderId="0" xfId="0" applyFont="1"/>
    <xf numFmtId="0" fontId="3" fillId="0" borderId="0" xfId="0" applyFont="1"/>
    <xf numFmtId="0" fontId="0" fillId="0" borderId="0" xfId="0" applyFill="1" applyBorder="1"/>
    <xf numFmtId="0" fontId="17" fillId="0" borderId="0" xfId="1" applyFont="1" applyAlignment="1"/>
    <xf numFmtId="0" fontId="18" fillId="0" borderId="0" xfId="1" applyFont="1"/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0" xfId="2" applyFont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6" xfId="1" applyFont="1" applyBorder="1" applyAlignment="1">
      <alignment horizontal="left"/>
    </xf>
    <xf numFmtId="0" fontId="7" fillId="6" borderId="0" xfId="0" applyFont="1" applyFill="1" applyBorder="1" applyAlignment="1">
      <alignment horizontal="center"/>
    </xf>
    <xf numFmtId="0" fontId="15" fillId="0" borderId="0" xfId="1" applyFont="1" applyAlignment="1">
      <alignment horizontal="center" vertical="top" wrapText="1"/>
    </xf>
    <xf numFmtId="0" fontId="7" fillId="2" borderId="0" xfId="0" applyFont="1" applyFill="1" applyBorder="1" applyAlignment="1">
      <alignment horizontal="center" vertical="center" textRotation="90" wrapText="1"/>
    </xf>
    <xf numFmtId="0" fontId="11" fillId="3" borderId="0" xfId="0" applyFont="1" applyFill="1" applyAlignment="1">
      <alignment horizontal="center" vertical="center" textRotation="90" wrapText="1"/>
    </xf>
    <xf numFmtId="0" fontId="11" fillId="6" borderId="6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</cellXfs>
  <cellStyles count="6">
    <cellStyle name="Standard" xfId="0" builtinId="0"/>
    <cellStyle name="Standard 2" xfId="2" xr:uid="{00000000-0005-0000-0000-000001000000}"/>
    <cellStyle name="Standard 2 2" xfId="3" xr:uid="{00000000-0005-0000-0000-000002000000}"/>
    <cellStyle name="Standard_gewli03" xfId="1" xr:uid="{00000000-0005-0000-0000-000003000000}"/>
    <cellStyle name="Währung" xfId="5" builtinId="4"/>
    <cellStyle name="Währung 2" xfId="4" xr:uid="{00000000-0005-0000-0000-000005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57"/>
  <sheetViews>
    <sheetView tabSelected="1" zoomScale="75" zoomScaleNormal="75" workbookViewId="0">
      <selection activeCell="H19" sqref="H19"/>
    </sheetView>
  </sheetViews>
  <sheetFormatPr baseColWidth="10" defaultColWidth="2.5" defaultRowHeight="12.75" x14ac:dyDescent="0.2"/>
  <cols>
    <col min="1" max="2" width="7.5" style="1" customWidth="1"/>
    <col min="3" max="3" width="9.25" style="1" customWidth="1"/>
    <col min="4" max="4" width="18.625" style="1" customWidth="1"/>
    <col min="5" max="5" width="12.875" style="1" customWidth="1"/>
    <col min="6" max="6" width="7.375" style="1" customWidth="1"/>
    <col min="7" max="7" width="15.125" style="1" customWidth="1"/>
    <col min="8" max="8" width="18.375" style="1" customWidth="1"/>
    <col min="9" max="11" width="25.625" style="1" customWidth="1"/>
    <col min="12" max="12" width="13.375" style="1" customWidth="1"/>
    <col min="13" max="16384" width="2.5" style="1"/>
  </cols>
  <sheetData>
    <row r="1" spans="1:21" ht="20.25" x14ac:dyDescent="0.3">
      <c r="A1" s="73" t="s">
        <v>69</v>
      </c>
      <c r="B1" s="12"/>
      <c r="D1" s="74" t="s">
        <v>52</v>
      </c>
      <c r="E1" s="12"/>
      <c r="F1" s="12"/>
      <c r="G1" s="12"/>
      <c r="H1" s="12"/>
      <c r="I1" s="12"/>
      <c r="J1" s="12"/>
      <c r="K1" s="12"/>
    </row>
    <row r="2" spans="1:21" ht="15" customHeight="1" x14ac:dyDescent="0.3">
      <c r="A2" s="73"/>
      <c r="B2" s="12"/>
      <c r="D2" s="74"/>
      <c r="E2" s="12"/>
      <c r="F2" s="12"/>
      <c r="G2" s="12"/>
      <c r="H2" s="12"/>
      <c r="I2" s="12"/>
      <c r="J2" s="12"/>
      <c r="K2" s="12"/>
    </row>
    <row r="3" spans="1:21" ht="20.25" x14ac:dyDescent="0.3">
      <c r="A3" s="73"/>
      <c r="B3" s="12"/>
      <c r="C3" s="95"/>
      <c r="D3"/>
      <c r="E3"/>
      <c r="F3"/>
      <c r="G3"/>
      <c r="H3" s="97"/>
      <c r="I3" s="96"/>
      <c r="J3" s="12"/>
      <c r="K3" s="12"/>
    </row>
    <row r="4" spans="1:21" ht="18" customHeight="1" x14ac:dyDescent="0.2">
      <c r="A4" s="109" t="s">
        <v>53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8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21" s="99" customFormat="1" ht="20.25" x14ac:dyDescent="0.3">
      <c r="A6" s="100" t="s">
        <v>55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98"/>
      <c r="M6" s="98"/>
    </row>
    <row r="7" spans="1:21" s="99" customFormat="1" ht="20.25" x14ac:dyDescent="0.3">
      <c r="A7" s="100" t="s">
        <v>70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98"/>
      <c r="M7" s="98"/>
    </row>
    <row r="8" spans="1:21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72"/>
      <c r="K8" s="72"/>
      <c r="L8" s="4"/>
      <c r="M8" s="4"/>
    </row>
    <row r="9" spans="1:21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72"/>
      <c r="K9" s="72"/>
      <c r="L9" s="4"/>
      <c r="M9" s="4"/>
    </row>
    <row r="10" spans="1:21" ht="18.75" x14ac:dyDescent="0.3">
      <c r="A10" s="11"/>
      <c r="B10" s="11"/>
      <c r="C10" s="106" t="s">
        <v>74</v>
      </c>
      <c r="D10" s="106"/>
      <c r="E10" s="106"/>
      <c r="F10" s="106"/>
      <c r="G10" s="106"/>
      <c r="H10" s="11"/>
      <c r="I10" s="11"/>
      <c r="J10" s="72"/>
      <c r="K10" s="72"/>
      <c r="L10" s="4"/>
      <c r="M10" s="4"/>
    </row>
    <row r="11" spans="1:21" ht="1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01" t="s">
        <v>57</v>
      </c>
      <c r="K11" s="101"/>
    </row>
    <row r="12" spans="1:21" ht="15.75" x14ac:dyDescent="0.25">
      <c r="A12" s="41"/>
      <c r="B12" s="42"/>
      <c r="H12" s="101" t="s">
        <v>57</v>
      </c>
      <c r="I12" s="101"/>
      <c r="J12" s="101" t="s">
        <v>58</v>
      </c>
      <c r="K12" s="101"/>
    </row>
    <row r="13" spans="1:21" ht="13.5" customHeight="1" x14ac:dyDescent="0.25">
      <c r="A13" s="41"/>
      <c r="B13" s="42"/>
      <c r="C13" s="14"/>
      <c r="D13" s="14"/>
      <c r="E13" s="14"/>
      <c r="F13" s="14"/>
      <c r="G13" s="14"/>
      <c r="H13" s="102" t="s">
        <v>71</v>
      </c>
      <c r="I13" s="102"/>
      <c r="J13" s="102" t="s">
        <v>72</v>
      </c>
      <c r="K13" s="102"/>
    </row>
    <row r="14" spans="1:21" ht="14.25" customHeight="1" x14ac:dyDescent="0.2">
      <c r="A14" s="111" t="s">
        <v>39</v>
      </c>
      <c r="B14" s="110" t="s">
        <v>22</v>
      </c>
      <c r="C14" s="13"/>
      <c r="D14" s="12"/>
      <c r="E14" s="12"/>
      <c r="F14" s="13"/>
      <c r="G14" s="16" t="s">
        <v>24</v>
      </c>
      <c r="H14" s="103" t="s">
        <v>40</v>
      </c>
      <c r="I14" s="104"/>
      <c r="J14" s="103" t="s">
        <v>40</v>
      </c>
      <c r="K14" s="104"/>
    </row>
    <row r="15" spans="1:21" ht="15" customHeight="1" x14ac:dyDescent="0.2">
      <c r="A15" s="111"/>
      <c r="B15" s="110"/>
      <c r="C15" s="27"/>
      <c r="D15" s="27"/>
      <c r="E15" s="27"/>
      <c r="F15" s="27"/>
      <c r="G15" s="17" t="s">
        <v>41</v>
      </c>
      <c r="H15" s="18" t="s">
        <v>42</v>
      </c>
      <c r="I15" s="19" t="s">
        <v>43</v>
      </c>
      <c r="J15" s="18" t="s">
        <v>42</v>
      </c>
      <c r="K15" s="19" t="s">
        <v>43</v>
      </c>
    </row>
    <row r="16" spans="1:21" ht="15.75" customHeight="1" x14ac:dyDescent="0.2">
      <c r="A16" s="111"/>
      <c r="B16" s="110"/>
      <c r="C16" s="21" t="s">
        <v>38</v>
      </c>
      <c r="D16" s="26"/>
      <c r="E16" s="27"/>
      <c r="F16" s="29"/>
      <c r="G16" s="24">
        <v>1430</v>
      </c>
      <c r="H16" s="79"/>
      <c r="I16" s="6">
        <f>H16*G16</f>
        <v>0</v>
      </c>
      <c r="J16" s="79"/>
      <c r="K16" s="6">
        <f>G16*J16</f>
        <v>0</v>
      </c>
    </row>
    <row r="17" spans="1:12" ht="15.75" customHeight="1" x14ac:dyDescent="0.2">
      <c r="A17" s="111"/>
      <c r="B17" s="110"/>
      <c r="C17" s="26" t="s">
        <v>37</v>
      </c>
      <c r="D17" s="22"/>
      <c r="E17" s="22"/>
      <c r="F17" s="22"/>
      <c r="G17" s="43">
        <v>1630</v>
      </c>
      <c r="H17" s="79"/>
      <c r="I17" s="6">
        <f t="shared" ref="I17:I23" si="0">H17*G17</f>
        <v>0</v>
      </c>
      <c r="J17" s="79"/>
      <c r="K17" s="6">
        <f t="shared" ref="K17:K23" si="1">G17*J17</f>
        <v>0</v>
      </c>
    </row>
    <row r="18" spans="1:12" ht="15.75" customHeight="1" x14ac:dyDescent="0.2">
      <c r="A18" s="111"/>
      <c r="B18" s="110"/>
      <c r="C18" s="26" t="s">
        <v>36</v>
      </c>
      <c r="D18" s="26"/>
      <c r="E18" s="27"/>
      <c r="F18" s="29"/>
      <c r="G18" s="30">
        <v>280</v>
      </c>
      <c r="H18" s="79"/>
      <c r="I18" s="6">
        <f t="shared" si="0"/>
        <v>0</v>
      </c>
      <c r="J18" s="79"/>
      <c r="K18" s="6">
        <f t="shared" si="1"/>
        <v>0</v>
      </c>
    </row>
    <row r="19" spans="1:12" ht="15.75" customHeight="1" x14ac:dyDescent="0.2">
      <c r="A19" s="111"/>
      <c r="B19" s="110"/>
      <c r="C19" s="44" t="s">
        <v>35</v>
      </c>
      <c r="D19" s="26"/>
      <c r="E19" s="27"/>
      <c r="F19" s="29"/>
      <c r="G19" s="24">
        <v>150</v>
      </c>
      <c r="H19" s="79"/>
      <c r="I19" s="6">
        <f t="shared" si="0"/>
        <v>0</v>
      </c>
      <c r="J19" s="79"/>
      <c r="K19" s="6">
        <f t="shared" si="1"/>
        <v>0</v>
      </c>
    </row>
    <row r="20" spans="1:12" ht="15.75" customHeight="1" x14ac:dyDescent="0.2">
      <c r="A20" s="111"/>
      <c r="B20" s="110"/>
      <c r="C20" s="44" t="s">
        <v>34</v>
      </c>
      <c r="D20" s="26"/>
      <c r="E20" s="27"/>
      <c r="F20" s="29"/>
      <c r="G20" s="24">
        <v>1330</v>
      </c>
      <c r="H20" s="79"/>
      <c r="I20" s="6">
        <f t="shared" si="0"/>
        <v>0</v>
      </c>
      <c r="J20" s="79"/>
      <c r="K20" s="6">
        <f t="shared" si="1"/>
        <v>0</v>
      </c>
    </row>
    <row r="21" spans="1:12" ht="15.75" customHeight="1" x14ac:dyDescent="0.2">
      <c r="A21" s="111"/>
      <c r="B21" s="110"/>
      <c r="C21" s="44" t="s">
        <v>33</v>
      </c>
      <c r="D21" s="26"/>
      <c r="E21" s="27"/>
      <c r="F21" s="29"/>
      <c r="G21" s="24">
        <v>2000</v>
      </c>
      <c r="H21" s="79"/>
      <c r="I21" s="6">
        <f t="shared" si="0"/>
        <v>0</v>
      </c>
      <c r="J21" s="79"/>
      <c r="K21" s="6">
        <f t="shared" si="1"/>
        <v>0</v>
      </c>
    </row>
    <row r="22" spans="1:12" ht="15.75" customHeight="1" x14ac:dyDescent="0.2">
      <c r="A22" s="111"/>
      <c r="B22" s="110"/>
      <c r="C22" s="44" t="s">
        <v>32</v>
      </c>
      <c r="D22" s="26"/>
      <c r="E22" s="27"/>
      <c r="F22" s="29"/>
      <c r="G22" s="24">
        <v>440</v>
      </c>
      <c r="H22" s="79"/>
      <c r="I22" s="6">
        <f t="shared" si="0"/>
        <v>0</v>
      </c>
      <c r="J22" s="79"/>
      <c r="K22" s="6">
        <f t="shared" si="1"/>
        <v>0</v>
      </c>
    </row>
    <row r="23" spans="1:12" ht="15.75" customHeight="1" x14ac:dyDescent="0.2">
      <c r="A23" s="111"/>
      <c r="B23" s="110"/>
      <c r="C23" s="45" t="s">
        <v>60</v>
      </c>
      <c r="D23" s="21"/>
      <c r="E23" s="22"/>
      <c r="F23" s="23"/>
      <c r="G23" s="24">
        <v>1100</v>
      </c>
      <c r="H23" s="80"/>
      <c r="I23" s="6">
        <f t="shared" si="0"/>
        <v>0</v>
      </c>
      <c r="J23" s="80"/>
      <c r="K23" s="6">
        <f t="shared" si="1"/>
        <v>0</v>
      </c>
    </row>
    <row r="24" spans="1:12" ht="15.75" customHeight="1" x14ac:dyDescent="0.25">
      <c r="A24" s="111"/>
      <c r="B24" s="110"/>
      <c r="C24" s="35"/>
      <c r="D24" s="35"/>
      <c r="E24" s="36" t="s">
        <v>45</v>
      </c>
      <c r="F24" s="46"/>
      <c r="G24" s="47">
        <f>SUM(G16:G23)</f>
        <v>8360</v>
      </c>
      <c r="H24" s="48" t="s">
        <v>44</v>
      </c>
      <c r="I24" s="49">
        <f>SUM(I16:I23)</f>
        <v>0</v>
      </c>
      <c r="J24" s="48" t="s">
        <v>44</v>
      </c>
      <c r="K24" s="49">
        <f>SUM(K16:K23)</f>
        <v>0</v>
      </c>
    </row>
    <row r="25" spans="1:12" ht="15" customHeight="1" x14ac:dyDescent="0.2">
      <c r="A25" s="111"/>
      <c r="B25" s="110"/>
      <c r="C25" s="50"/>
      <c r="D25" s="32"/>
      <c r="E25" s="13"/>
      <c r="F25" s="32"/>
      <c r="G25" s="13"/>
      <c r="H25" s="12"/>
      <c r="I25" s="12"/>
      <c r="J25" s="12"/>
      <c r="K25" s="12"/>
    </row>
    <row r="26" spans="1:12" ht="15" customHeight="1" x14ac:dyDescent="0.3">
      <c r="A26" s="111"/>
      <c r="B26" s="110"/>
      <c r="C26" s="106" t="s">
        <v>73</v>
      </c>
      <c r="D26" s="106"/>
      <c r="E26" s="106"/>
      <c r="F26" s="106"/>
      <c r="G26" s="106"/>
      <c r="H26" s="13"/>
      <c r="I26" s="12"/>
      <c r="J26" s="13"/>
      <c r="K26" s="12"/>
    </row>
    <row r="27" spans="1:12" ht="15" customHeight="1" x14ac:dyDescent="0.2">
      <c r="A27" s="111"/>
      <c r="B27" s="110"/>
      <c r="C27" s="14"/>
      <c r="D27" s="14"/>
      <c r="E27" s="14"/>
      <c r="F27" s="14"/>
      <c r="G27" s="14"/>
      <c r="H27" s="13"/>
      <c r="I27" s="12"/>
      <c r="J27" s="13"/>
      <c r="K27" s="12"/>
    </row>
    <row r="28" spans="1:12" ht="15.75" customHeight="1" x14ac:dyDescent="0.25">
      <c r="A28" s="111"/>
      <c r="B28" s="110"/>
      <c r="C28" s="21" t="s">
        <v>48</v>
      </c>
      <c r="D28" s="22"/>
      <c r="E28" s="35"/>
      <c r="F28" s="51"/>
      <c r="G28" s="52">
        <v>2650</v>
      </c>
      <c r="H28" s="79"/>
      <c r="I28" s="6">
        <f>H28*G28</f>
        <v>0</v>
      </c>
      <c r="J28" s="79"/>
      <c r="K28" s="6">
        <f t="shared" ref="K28:K33" si="2">G28*J28</f>
        <v>0</v>
      </c>
      <c r="L28" s="2"/>
    </row>
    <row r="29" spans="1:12" ht="15.75" customHeight="1" x14ac:dyDescent="0.25">
      <c r="A29" s="111"/>
      <c r="B29" s="110"/>
      <c r="C29" s="107" t="s">
        <v>49</v>
      </c>
      <c r="D29" s="107"/>
      <c r="E29" s="112" t="s">
        <v>31</v>
      </c>
      <c r="F29" s="113"/>
      <c r="G29" s="53">
        <v>2380</v>
      </c>
      <c r="H29" s="79"/>
      <c r="I29" s="88">
        <f>H29*G29*2</f>
        <v>0</v>
      </c>
      <c r="J29" s="79"/>
      <c r="K29" s="88">
        <f>G29*J29*2</f>
        <v>0</v>
      </c>
    </row>
    <row r="30" spans="1:12" ht="15.75" customHeight="1" x14ac:dyDescent="0.2">
      <c r="A30" s="111"/>
      <c r="B30" s="110"/>
      <c r="C30" s="54" t="s">
        <v>30</v>
      </c>
      <c r="D30" s="26"/>
      <c r="E30" s="27"/>
      <c r="F30" s="29"/>
      <c r="G30" s="53">
        <v>390</v>
      </c>
      <c r="H30" s="79"/>
      <c r="I30" s="6">
        <f t="shared" ref="I30:I33" si="3">H30*G30</f>
        <v>0</v>
      </c>
      <c r="J30" s="79"/>
      <c r="K30" s="6">
        <f t="shared" si="2"/>
        <v>0</v>
      </c>
    </row>
    <row r="31" spans="1:12" ht="15.75" customHeight="1" x14ac:dyDescent="0.2">
      <c r="A31" s="111"/>
      <c r="B31" s="110"/>
      <c r="C31" s="54" t="s">
        <v>29</v>
      </c>
      <c r="D31" s="26"/>
      <c r="E31" s="27"/>
      <c r="F31" s="29"/>
      <c r="G31" s="53">
        <v>485</v>
      </c>
      <c r="H31" s="79"/>
      <c r="I31" s="6">
        <f t="shared" si="3"/>
        <v>0</v>
      </c>
      <c r="J31" s="79"/>
      <c r="K31" s="6">
        <f t="shared" si="2"/>
        <v>0</v>
      </c>
    </row>
    <row r="32" spans="1:12" ht="15.75" customHeight="1" x14ac:dyDescent="0.2">
      <c r="A32" s="111"/>
      <c r="B32" s="110"/>
      <c r="C32" s="54" t="s">
        <v>28</v>
      </c>
      <c r="D32" s="26"/>
      <c r="E32" s="27"/>
      <c r="F32" s="29"/>
      <c r="G32" s="53">
        <v>395</v>
      </c>
      <c r="H32" s="79"/>
      <c r="I32" s="6">
        <f t="shared" si="3"/>
        <v>0</v>
      </c>
      <c r="J32" s="79"/>
      <c r="K32" s="6">
        <f t="shared" si="2"/>
        <v>0</v>
      </c>
    </row>
    <row r="33" spans="1:11" ht="15.75" customHeight="1" x14ac:dyDescent="0.2">
      <c r="A33" s="111"/>
      <c r="B33" s="110"/>
      <c r="C33" s="54" t="s">
        <v>27</v>
      </c>
      <c r="D33" s="26"/>
      <c r="E33" s="27"/>
      <c r="F33" s="29"/>
      <c r="G33" s="53">
        <v>1040</v>
      </c>
      <c r="H33" s="79"/>
      <c r="I33" s="6">
        <f t="shared" si="3"/>
        <v>0</v>
      </c>
      <c r="J33" s="79"/>
      <c r="K33" s="6">
        <f t="shared" si="2"/>
        <v>0</v>
      </c>
    </row>
    <row r="34" spans="1:11" ht="15.75" customHeight="1" x14ac:dyDescent="0.25">
      <c r="A34" s="111"/>
      <c r="B34" s="110"/>
      <c r="C34" s="35"/>
      <c r="D34" s="35"/>
      <c r="E34" s="36" t="s">
        <v>45</v>
      </c>
      <c r="F34" s="46"/>
      <c r="G34" s="55">
        <f>SUM(G28:G33)</f>
        <v>7340</v>
      </c>
      <c r="H34" s="48" t="s">
        <v>44</v>
      </c>
      <c r="I34" s="40">
        <f>SUM(I28:I33)</f>
        <v>0</v>
      </c>
      <c r="J34" s="48" t="s">
        <v>44</v>
      </c>
      <c r="K34" s="40">
        <f>SUM(K28:K33)</f>
        <v>0</v>
      </c>
    </row>
    <row r="35" spans="1:11" ht="14.25" customHeight="1" x14ac:dyDescent="0.25">
      <c r="A35" s="56"/>
      <c r="B35" s="57"/>
      <c r="C35" s="58"/>
      <c r="D35" s="58"/>
      <c r="E35" s="59"/>
      <c r="F35" s="60"/>
      <c r="G35" s="61"/>
      <c r="H35" s="62"/>
      <c r="I35" s="63"/>
      <c r="J35" s="62"/>
      <c r="K35" s="63"/>
    </row>
    <row r="36" spans="1:11" ht="15.75" x14ac:dyDescent="0.25">
      <c r="A36" s="56"/>
      <c r="B36" s="57"/>
      <c r="C36" s="58"/>
      <c r="D36" s="58"/>
      <c r="E36" s="59"/>
      <c r="F36" s="60"/>
      <c r="G36" s="61"/>
      <c r="H36" s="62"/>
      <c r="I36" s="63"/>
      <c r="J36" s="62"/>
      <c r="K36" s="63"/>
    </row>
    <row r="37" spans="1:11" ht="14.25" customHeight="1" thickBot="1" x14ac:dyDescent="0.25">
      <c r="A37" s="41"/>
      <c r="B37" s="41"/>
      <c r="C37" s="12"/>
      <c r="D37" s="15"/>
      <c r="E37" s="12"/>
      <c r="F37" s="15"/>
      <c r="G37" s="12"/>
      <c r="H37" s="12"/>
      <c r="I37" s="12"/>
      <c r="J37" s="13"/>
      <c r="K37" s="13"/>
    </row>
    <row r="38" spans="1:11" ht="15.75" x14ac:dyDescent="0.25">
      <c r="A38" s="12"/>
      <c r="B38" s="12"/>
      <c r="C38" s="82" t="s">
        <v>26</v>
      </c>
      <c r="D38" s="83"/>
      <c r="E38" s="83"/>
      <c r="F38" s="84"/>
      <c r="G38" s="83"/>
      <c r="H38" s="83"/>
      <c r="I38" s="85"/>
      <c r="J38" s="32"/>
      <c r="K38" s="13"/>
    </row>
    <row r="39" spans="1:11" ht="14.25" customHeight="1" x14ac:dyDescent="0.2">
      <c r="A39" s="12"/>
      <c r="B39" s="12"/>
      <c r="C39" s="64"/>
      <c r="D39" s="32"/>
      <c r="E39" s="13"/>
      <c r="F39" s="13"/>
      <c r="G39" s="32"/>
      <c r="H39" s="32"/>
      <c r="I39" s="65"/>
      <c r="J39" s="32"/>
      <c r="K39" s="13"/>
    </row>
    <row r="40" spans="1:11" ht="15.75" x14ac:dyDescent="0.25">
      <c r="A40" s="12"/>
      <c r="B40" s="12"/>
      <c r="C40" s="64" t="s">
        <v>50</v>
      </c>
      <c r="D40" s="32"/>
      <c r="E40" s="70"/>
      <c r="F40" s="108" t="s">
        <v>51</v>
      </c>
      <c r="G40" s="108"/>
      <c r="H40" s="108"/>
      <c r="I40" s="66" t="s">
        <v>25</v>
      </c>
      <c r="J40" s="13"/>
      <c r="K40" s="81"/>
    </row>
    <row r="41" spans="1:11" ht="15" customHeight="1" thickBot="1" x14ac:dyDescent="0.25">
      <c r="A41" s="12"/>
      <c r="B41" s="12"/>
      <c r="C41" s="67"/>
      <c r="D41" s="68"/>
      <c r="E41" s="68"/>
      <c r="F41" s="68"/>
      <c r="G41" s="68"/>
      <c r="H41" s="68"/>
      <c r="I41" s="69"/>
      <c r="J41" s="13"/>
      <c r="K41" s="13"/>
    </row>
    <row r="42" spans="1:11" ht="14.25" customHeight="1" x14ac:dyDescent="0.2">
      <c r="A42" s="12"/>
      <c r="B42" s="13"/>
      <c r="C42" s="13"/>
      <c r="D42" s="32"/>
      <c r="E42" s="13"/>
      <c r="F42" s="32"/>
      <c r="G42" s="32"/>
      <c r="H42" s="13"/>
      <c r="I42" s="13"/>
      <c r="J42" s="13"/>
      <c r="K42" s="13"/>
    </row>
    <row r="43" spans="1:11" ht="14.25" customHeight="1" x14ac:dyDescent="0.2">
      <c r="A43" s="12"/>
      <c r="B43" s="13"/>
      <c r="C43" s="32"/>
      <c r="D43" s="32"/>
      <c r="E43" s="13"/>
      <c r="F43" s="32"/>
      <c r="G43" s="32"/>
      <c r="H43" s="12"/>
      <c r="I43" s="12"/>
      <c r="J43" s="12"/>
      <c r="K43" s="12"/>
    </row>
    <row r="44" spans="1:11" ht="15.75" customHeight="1" x14ac:dyDescent="0.25">
      <c r="A44" s="12"/>
      <c r="B44" s="12"/>
      <c r="C44" s="12"/>
      <c r="D44"/>
      <c r="E44"/>
      <c r="F44"/>
      <c r="G44"/>
      <c r="H44" s="75">
        <v>2026</v>
      </c>
      <c r="I44" s="75">
        <v>2027</v>
      </c>
      <c r="J44" s="59">
        <v>2028</v>
      </c>
      <c r="K44" s="59">
        <v>2029</v>
      </c>
    </row>
    <row r="45" spans="1:11" ht="15.75" customHeight="1" x14ac:dyDescent="0.25">
      <c r="A45" s="12"/>
      <c r="B45" s="12"/>
      <c r="C45" s="12"/>
      <c r="D45" s="75" t="s">
        <v>59</v>
      </c>
      <c r="E45" s="86"/>
      <c r="F45"/>
      <c r="G45"/>
      <c r="H45" s="49">
        <f>SUM(I24+I34)</f>
        <v>0</v>
      </c>
      <c r="I45" s="49">
        <f>SUM(I24+I34)</f>
        <v>0</v>
      </c>
      <c r="J45" s="87">
        <f>SUM(K24+K34)</f>
        <v>0</v>
      </c>
      <c r="K45" s="87">
        <f>SUM(K24+K34)</f>
        <v>0</v>
      </c>
    </row>
    <row r="46" spans="1:11" ht="14.25" customHeight="1" x14ac:dyDescent="0.2">
      <c r="A46" s="12"/>
      <c r="B46" s="71"/>
      <c r="C46" s="71"/>
      <c r="D46" s="71"/>
      <c r="E46" s="71"/>
      <c r="F46" s="5"/>
      <c r="G46" s="12"/>
      <c r="H46" s="12"/>
      <c r="I46" s="12"/>
      <c r="J46" s="12"/>
      <c r="K46" s="12"/>
    </row>
    <row r="47" spans="1:11" ht="14.25" customHeight="1" x14ac:dyDescent="0.2">
      <c r="A47" s="12"/>
      <c r="B47" s="71"/>
      <c r="C47" s="71"/>
      <c r="D47" s="71"/>
      <c r="E47" s="71"/>
      <c r="F47" s="5"/>
      <c r="G47" s="12"/>
      <c r="H47" s="12"/>
      <c r="I47" s="12"/>
      <c r="J47" s="12"/>
      <c r="K47" s="12"/>
    </row>
    <row r="48" spans="1:11" ht="14.2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ht="14.2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14.2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14.25" customHeight="1" x14ac:dyDescent="0.25">
      <c r="A51" s="75" t="s">
        <v>79</v>
      </c>
      <c r="B51" s="12"/>
      <c r="C51" s="12"/>
      <c r="D51" s="12"/>
      <c r="E51" s="12"/>
      <c r="F51" s="89"/>
      <c r="G51" s="12"/>
      <c r="H51" s="12"/>
      <c r="I51" s="12"/>
      <c r="J51" s="12"/>
      <c r="K51" s="12"/>
    </row>
    <row r="52" spans="1:11" ht="14.2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ht="14.2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ht="14.2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ht="14.2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ht="14.2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ht="14.2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14.2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14.2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ht="14.2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ht="14.2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ht="14.2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ht="14.2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14.2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14.2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ht="14.2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ht="14.2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ht="14.2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 ht="14.2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ht="14.2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ht="14.2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ht="14.2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ht="14.2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ht="14.2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 ht="14.2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14.2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14.2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14.2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 ht="14.2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 ht="14.2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21" ht="14.2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21" ht="20.25" x14ac:dyDescent="0.3">
      <c r="A82" s="73" t="s">
        <v>69</v>
      </c>
      <c r="B82" s="12"/>
      <c r="D82" s="74" t="s">
        <v>52</v>
      </c>
      <c r="E82" s="12"/>
      <c r="F82" s="12"/>
      <c r="G82" s="12"/>
      <c r="H82" s="12"/>
      <c r="I82" s="12"/>
      <c r="J82" s="12"/>
      <c r="K82" s="12"/>
    </row>
    <row r="83" spans="1:21" ht="14.2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21" ht="14.2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21" ht="18" customHeight="1" x14ac:dyDescent="0.2">
      <c r="A85" s="109" t="s">
        <v>54</v>
      </c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8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21" s="99" customFormat="1" ht="20.25" x14ac:dyDescent="0.3">
      <c r="A87" s="100" t="s">
        <v>55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98"/>
      <c r="M87" s="98"/>
    </row>
    <row r="88" spans="1:21" s="99" customFormat="1" ht="20.25" x14ac:dyDescent="0.3">
      <c r="A88" s="100" t="s">
        <v>56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98"/>
      <c r="M88" s="98"/>
    </row>
    <row r="89" spans="1:21" ht="14.2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21" ht="14.2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21" ht="14.2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21" ht="27.75" customHeight="1" x14ac:dyDescent="0.3">
      <c r="A92" s="12"/>
      <c r="B92" s="12"/>
      <c r="C92" s="106" t="s">
        <v>75</v>
      </c>
      <c r="D92" s="106"/>
      <c r="E92" s="106"/>
      <c r="F92" s="106"/>
      <c r="G92" s="106"/>
      <c r="H92" s="12"/>
      <c r="I92" s="12"/>
      <c r="J92" s="12"/>
      <c r="K92" s="12"/>
    </row>
    <row r="93" spans="1:21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01" t="s">
        <v>57</v>
      </c>
      <c r="K93" s="101"/>
    </row>
    <row r="94" spans="1:21" ht="15.75" x14ac:dyDescent="0.25">
      <c r="A94" s="12"/>
      <c r="B94" s="13"/>
      <c r="H94" s="101" t="s">
        <v>57</v>
      </c>
      <c r="I94" s="101"/>
      <c r="J94" s="101" t="s">
        <v>58</v>
      </c>
      <c r="K94" s="101"/>
    </row>
    <row r="95" spans="1:21" ht="14.25" customHeight="1" x14ac:dyDescent="0.25">
      <c r="A95" s="12"/>
      <c r="B95" s="13"/>
      <c r="C95" s="14"/>
      <c r="D95" s="14"/>
      <c r="E95" s="14"/>
      <c r="F95" s="14"/>
      <c r="G95" s="14"/>
      <c r="H95" s="102" t="s">
        <v>71</v>
      </c>
      <c r="I95" s="102"/>
      <c r="J95" s="102" t="s">
        <v>76</v>
      </c>
      <c r="K95" s="102"/>
    </row>
    <row r="96" spans="1:21" ht="14.25" customHeight="1" x14ac:dyDescent="0.2">
      <c r="A96" s="111" t="s">
        <v>23</v>
      </c>
      <c r="B96" s="110" t="s">
        <v>22</v>
      </c>
      <c r="C96" s="13"/>
      <c r="D96" s="15"/>
      <c r="E96" s="12"/>
      <c r="F96" s="15"/>
      <c r="G96" s="16" t="s">
        <v>24</v>
      </c>
      <c r="H96" s="103" t="s">
        <v>40</v>
      </c>
      <c r="I96" s="104"/>
      <c r="J96" s="103" t="s">
        <v>40</v>
      </c>
      <c r="K96" s="104"/>
    </row>
    <row r="97" spans="1:11" ht="14.25" customHeight="1" x14ac:dyDescent="0.2">
      <c r="A97" s="111"/>
      <c r="B97" s="110"/>
      <c r="C97" s="13"/>
      <c r="D97" s="12"/>
      <c r="E97" s="12"/>
      <c r="F97" s="12"/>
      <c r="G97" s="17" t="s">
        <v>41</v>
      </c>
      <c r="H97" s="18" t="s">
        <v>42</v>
      </c>
      <c r="I97" s="19" t="s">
        <v>43</v>
      </c>
      <c r="J97" s="18" t="s">
        <v>42</v>
      </c>
      <c r="K97" s="19" t="s">
        <v>43</v>
      </c>
    </row>
    <row r="98" spans="1:11" ht="15.75" customHeight="1" x14ac:dyDescent="0.2">
      <c r="A98" s="111"/>
      <c r="B98" s="110"/>
      <c r="C98" s="20" t="s">
        <v>21</v>
      </c>
      <c r="D98" s="21"/>
      <c r="E98" s="22"/>
      <c r="F98" s="23"/>
      <c r="G98" s="24">
        <v>4290</v>
      </c>
      <c r="H98" s="90"/>
      <c r="I98" s="25">
        <f>H98*G98</f>
        <v>0</v>
      </c>
      <c r="J98" s="90"/>
      <c r="K98" s="6">
        <f t="shared" ref="K98:K122" si="4">G98*J98</f>
        <v>0</v>
      </c>
    </row>
    <row r="99" spans="1:11" ht="15.75" customHeight="1" x14ac:dyDescent="0.2">
      <c r="A99" s="111"/>
      <c r="B99" s="110"/>
      <c r="C99" s="20" t="s">
        <v>20</v>
      </c>
      <c r="D99" s="26"/>
      <c r="E99" s="27"/>
      <c r="F99" s="26"/>
      <c r="G99" s="24">
        <v>360</v>
      </c>
      <c r="H99" s="90"/>
      <c r="I99" s="25">
        <f t="shared" ref="I99:I122" si="5">H99*G99</f>
        <v>0</v>
      </c>
      <c r="J99" s="90"/>
      <c r="K99" s="6">
        <f t="shared" si="4"/>
        <v>0</v>
      </c>
    </row>
    <row r="100" spans="1:11" ht="15.75" customHeight="1" x14ac:dyDescent="0.2">
      <c r="A100" s="111"/>
      <c r="B100" s="110"/>
      <c r="C100" s="28" t="s">
        <v>19</v>
      </c>
      <c r="D100" s="26"/>
      <c r="E100" s="27"/>
      <c r="F100" s="26"/>
      <c r="G100" s="24">
        <v>2820</v>
      </c>
      <c r="H100" s="90"/>
      <c r="I100" s="25">
        <f t="shared" si="5"/>
        <v>0</v>
      </c>
      <c r="J100" s="90"/>
      <c r="K100" s="6">
        <f t="shared" si="4"/>
        <v>0</v>
      </c>
    </row>
    <row r="101" spans="1:11" ht="15.75" customHeight="1" x14ac:dyDescent="0.2">
      <c r="A101" s="111"/>
      <c r="B101" s="110"/>
      <c r="C101" s="28" t="s">
        <v>18</v>
      </c>
      <c r="D101" s="26"/>
      <c r="E101" s="27"/>
      <c r="F101" s="26"/>
      <c r="G101" s="24">
        <v>1930</v>
      </c>
      <c r="H101" s="90"/>
      <c r="I101" s="25">
        <f t="shared" si="5"/>
        <v>0</v>
      </c>
      <c r="J101" s="90"/>
      <c r="K101" s="6">
        <f t="shared" si="4"/>
        <v>0</v>
      </c>
    </row>
    <row r="102" spans="1:11" ht="15.75" customHeight="1" x14ac:dyDescent="0.2">
      <c r="A102" s="111"/>
      <c r="B102" s="110"/>
      <c r="C102" s="28" t="s">
        <v>17</v>
      </c>
      <c r="D102" s="26"/>
      <c r="E102" s="27"/>
      <c r="F102" s="26"/>
      <c r="G102" s="24">
        <v>480</v>
      </c>
      <c r="H102" s="90"/>
      <c r="I102" s="25">
        <f t="shared" si="5"/>
        <v>0</v>
      </c>
      <c r="J102" s="90"/>
      <c r="K102" s="6">
        <f t="shared" si="4"/>
        <v>0</v>
      </c>
    </row>
    <row r="103" spans="1:11" ht="15.75" customHeight="1" x14ac:dyDescent="0.2">
      <c r="A103" s="111"/>
      <c r="B103" s="110"/>
      <c r="C103" s="28" t="s">
        <v>16</v>
      </c>
      <c r="D103" s="26"/>
      <c r="E103" s="27"/>
      <c r="F103" s="26"/>
      <c r="G103" s="24">
        <v>1385</v>
      </c>
      <c r="H103" s="90"/>
      <c r="I103" s="25">
        <f t="shared" si="5"/>
        <v>0</v>
      </c>
      <c r="J103" s="90"/>
      <c r="K103" s="6">
        <f t="shared" si="4"/>
        <v>0</v>
      </c>
    </row>
    <row r="104" spans="1:11" ht="15.75" customHeight="1" x14ac:dyDescent="0.2">
      <c r="A104" s="111"/>
      <c r="B104" s="110"/>
      <c r="C104" s="28" t="s">
        <v>61</v>
      </c>
      <c r="D104" s="26"/>
      <c r="E104" s="27"/>
      <c r="F104" s="26"/>
      <c r="G104" s="24">
        <v>205</v>
      </c>
      <c r="H104" s="90"/>
      <c r="I104" s="25">
        <f t="shared" si="5"/>
        <v>0</v>
      </c>
      <c r="J104" s="90"/>
      <c r="K104" s="6">
        <f t="shared" si="4"/>
        <v>0</v>
      </c>
    </row>
    <row r="105" spans="1:11" ht="15.75" customHeight="1" x14ac:dyDescent="0.2">
      <c r="A105" s="111"/>
      <c r="B105" s="110"/>
      <c r="C105" s="28" t="s">
        <v>15</v>
      </c>
      <c r="D105" s="26"/>
      <c r="E105" s="27"/>
      <c r="F105" s="26"/>
      <c r="G105" s="24">
        <v>190</v>
      </c>
      <c r="H105" s="90"/>
      <c r="I105" s="25">
        <f t="shared" si="5"/>
        <v>0</v>
      </c>
      <c r="J105" s="90"/>
      <c r="K105" s="6">
        <f t="shared" si="4"/>
        <v>0</v>
      </c>
    </row>
    <row r="106" spans="1:11" ht="15.75" customHeight="1" x14ac:dyDescent="0.2">
      <c r="A106" s="111"/>
      <c r="B106" s="110"/>
      <c r="C106" s="28" t="s">
        <v>14</v>
      </c>
      <c r="D106" s="26"/>
      <c r="E106" s="27"/>
      <c r="F106" s="26"/>
      <c r="G106" s="24">
        <v>115</v>
      </c>
      <c r="H106" s="90"/>
      <c r="I106" s="25">
        <f t="shared" si="5"/>
        <v>0</v>
      </c>
      <c r="J106" s="90"/>
      <c r="K106" s="6">
        <f t="shared" si="4"/>
        <v>0</v>
      </c>
    </row>
    <row r="107" spans="1:11" ht="15.75" customHeight="1" x14ac:dyDescent="0.2">
      <c r="A107" s="111"/>
      <c r="B107" s="110"/>
      <c r="C107" s="28" t="s">
        <v>13</v>
      </c>
      <c r="D107" s="26"/>
      <c r="E107" s="27"/>
      <c r="F107" s="26"/>
      <c r="G107" s="24">
        <v>210</v>
      </c>
      <c r="H107" s="90"/>
      <c r="I107" s="25">
        <f t="shared" si="5"/>
        <v>0</v>
      </c>
      <c r="J107" s="90"/>
      <c r="K107" s="6">
        <f t="shared" si="4"/>
        <v>0</v>
      </c>
    </row>
    <row r="108" spans="1:11" ht="15.75" customHeight="1" x14ac:dyDescent="0.2">
      <c r="A108" s="111"/>
      <c r="B108" s="110"/>
      <c r="C108" s="28" t="s">
        <v>12</v>
      </c>
      <c r="D108" s="26"/>
      <c r="E108" s="27"/>
      <c r="F108" s="26"/>
      <c r="G108" s="24">
        <v>860</v>
      </c>
      <c r="H108" s="90"/>
      <c r="I108" s="25">
        <f t="shared" si="5"/>
        <v>0</v>
      </c>
      <c r="J108" s="90"/>
      <c r="K108" s="6">
        <f t="shared" si="4"/>
        <v>0</v>
      </c>
    </row>
    <row r="109" spans="1:11" ht="15.75" customHeight="1" x14ac:dyDescent="0.2">
      <c r="A109" s="111"/>
      <c r="B109" s="110"/>
      <c r="C109" s="28" t="s">
        <v>11</v>
      </c>
      <c r="D109" s="26"/>
      <c r="E109" s="27"/>
      <c r="F109" s="26"/>
      <c r="G109" s="24">
        <v>4395</v>
      </c>
      <c r="H109" s="90"/>
      <c r="I109" s="25">
        <f t="shared" si="5"/>
        <v>0</v>
      </c>
      <c r="J109" s="90"/>
      <c r="K109" s="6">
        <f t="shared" si="4"/>
        <v>0</v>
      </c>
    </row>
    <row r="110" spans="1:11" ht="15.75" customHeight="1" x14ac:dyDescent="0.2">
      <c r="A110" s="111"/>
      <c r="B110" s="110"/>
      <c r="C110" s="28" t="s">
        <v>10</v>
      </c>
      <c r="D110" s="26"/>
      <c r="E110" s="27"/>
      <c r="F110" s="26"/>
      <c r="G110" s="24">
        <v>940</v>
      </c>
      <c r="H110" s="90"/>
      <c r="I110" s="25">
        <f t="shared" si="5"/>
        <v>0</v>
      </c>
      <c r="J110" s="90"/>
      <c r="K110" s="6">
        <f t="shared" si="4"/>
        <v>0</v>
      </c>
    </row>
    <row r="111" spans="1:11" ht="15.75" customHeight="1" x14ac:dyDescent="0.2">
      <c r="A111" s="111"/>
      <c r="B111" s="110"/>
      <c r="C111" s="28" t="s">
        <v>9</v>
      </c>
      <c r="D111" s="26"/>
      <c r="E111" s="27"/>
      <c r="F111" s="26"/>
      <c r="G111" s="24">
        <v>1045</v>
      </c>
      <c r="H111" s="90"/>
      <c r="I111" s="25">
        <f t="shared" si="5"/>
        <v>0</v>
      </c>
      <c r="J111" s="90"/>
      <c r="K111" s="6">
        <f t="shared" si="4"/>
        <v>0</v>
      </c>
    </row>
    <row r="112" spans="1:11" ht="15.75" customHeight="1" x14ac:dyDescent="0.2">
      <c r="A112" s="111"/>
      <c r="B112" s="110"/>
      <c r="C112" s="28" t="s">
        <v>8</v>
      </c>
      <c r="D112" s="26"/>
      <c r="E112" s="27"/>
      <c r="F112" s="26"/>
      <c r="G112" s="24">
        <v>495</v>
      </c>
      <c r="H112" s="90"/>
      <c r="I112" s="25">
        <f t="shared" si="5"/>
        <v>0</v>
      </c>
      <c r="J112" s="90"/>
      <c r="K112" s="6">
        <f t="shared" si="4"/>
        <v>0</v>
      </c>
    </row>
    <row r="113" spans="1:11" ht="15.75" customHeight="1" x14ac:dyDescent="0.2">
      <c r="A113" s="111"/>
      <c r="B113" s="110"/>
      <c r="C113" s="28" t="s">
        <v>7</v>
      </c>
      <c r="D113" s="26"/>
      <c r="E113" s="27"/>
      <c r="F113" s="26"/>
      <c r="G113" s="24">
        <v>1070</v>
      </c>
      <c r="H113" s="90"/>
      <c r="I113" s="25">
        <f t="shared" si="5"/>
        <v>0</v>
      </c>
      <c r="J113" s="90"/>
      <c r="K113" s="6">
        <f t="shared" si="4"/>
        <v>0</v>
      </c>
    </row>
    <row r="114" spans="1:11" ht="15.75" customHeight="1" x14ac:dyDescent="0.2">
      <c r="A114" s="111"/>
      <c r="B114" s="110"/>
      <c r="C114" s="28" t="s">
        <v>6</v>
      </c>
      <c r="D114" s="21"/>
      <c r="E114" s="22"/>
      <c r="F114" s="23"/>
      <c r="G114" s="24">
        <v>2940</v>
      </c>
      <c r="H114" s="90"/>
      <c r="I114" s="25">
        <f t="shared" si="5"/>
        <v>0</v>
      </c>
      <c r="J114" s="90"/>
      <c r="K114" s="6">
        <f t="shared" si="4"/>
        <v>0</v>
      </c>
    </row>
    <row r="115" spans="1:11" ht="15.75" customHeight="1" x14ac:dyDescent="0.2">
      <c r="A115" s="111"/>
      <c r="B115" s="110"/>
      <c r="C115" s="28" t="s">
        <v>62</v>
      </c>
      <c r="D115" s="26"/>
      <c r="E115" s="27"/>
      <c r="F115" s="26"/>
      <c r="G115" s="24">
        <v>2000</v>
      </c>
      <c r="H115" s="90"/>
      <c r="I115" s="25">
        <f t="shared" si="5"/>
        <v>0</v>
      </c>
      <c r="J115" s="90"/>
      <c r="K115" s="6">
        <f t="shared" si="4"/>
        <v>0</v>
      </c>
    </row>
    <row r="116" spans="1:11" ht="15.75" customHeight="1" x14ac:dyDescent="0.2">
      <c r="A116" s="111"/>
      <c r="B116" s="110"/>
      <c r="C116" s="28" t="s">
        <v>63</v>
      </c>
      <c r="D116" s="26"/>
      <c r="E116" s="27"/>
      <c r="F116" s="26"/>
      <c r="G116" s="24">
        <v>600</v>
      </c>
      <c r="H116" s="90"/>
      <c r="I116" s="25">
        <f t="shared" si="5"/>
        <v>0</v>
      </c>
      <c r="J116" s="90"/>
      <c r="K116" s="6">
        <f t="shared" si="4"/>
        <v>0</v>
      </c>
    </row>
    <row r="117" spans="1:11" ht="15.75" customHeight="1" x14ac:dyDescent="0.2">
      <c r="A117" s="111"/>
      <c r="B117" s="110"/>
      <c r="C117" s="28" t="s">
        <v>5</v>
      </c>
      <c r="D117" s="26"/>
      <c r="E117" s="27"/>
      <c r="F117" s="26"/>
      <c r="G117" s="24">
        <v>4105</v>
      </c>
      <c r="H117" s="90"/>
      <c r="I117" s="25">
        <f t="shared" si="5"/>
        <v>0</v>
      </c>
      <c r="J117" s="90"/>
      <c r="K117" s="6">
        <f t="shared" si="4"/>
        <v>0</v>
      </c>
    </row>
    <row r="118" spans="1:11" ht="15.75" customHeight="1" x14ac:dyDescent="0.2">
      <c r="A118" s="111"/>
      <c r="B118" s="110"/>
      <c r="C118" s="28" t="s">
        <v>4</v>
      </c>
      <c r="D118" s="26"/>
      <c r="E118" s="27"/>
      <c r="F118" s="26"/>
      <c r="G118" s="24">
        <v>330</v>
      </c>
      <c r="H118" s="90"/>
      <c r="I118" s="25">
        <f t="shared" si="5"/>
        <v>0</v>
      </c>
      <c r="J118" s="90"/>
      <c r="K118" s="6">
        <f t="shared" si="4"/>
        <v>0</v>
      </c>
    </row>
    <row r="119" spans="1:11" ht="15.75" customHeight="1" x14ac:dyDescent="0.2">
      <c r="A119" s="111"/>
      <c r="B119" s="110"/>
      <c r="C119" s="28" t="s">
        <v>3</v>
      </c>
      <c r="D119" s="26"/>
      <c r="E119" s="27"/>
      <c r="F119" s="29"/>
      <c r="G119" s="30">
        <v>2200</v>
      </c>
      <c r="H119" s="90"/>
      <c r="I119" s="25">
        <f t="shared" si="5"/>
        <v>0</v>
      </c>
      <c r="J119" s="90"/>
      <c r="K119" s="6">
        <f t="shared" si="4"/>
        <v>0</v>
      </c>
    </row>
    <row r="120" spans="1:11" ht="15.75" customHeight="1" x14ac:dyDescent="0.2">
      <c r="A120" s="111"/>
      <c r="B120" s="110"/>
      <c r="C120" s="28" t="s">
        <v>2</v>
      </c>
      <c r="D120" s="26"/>
      <c r="E120" s="27"/>
      <c r="F120" s="26"/>
      <c r="G120" s="24">
        <v>470</v>
      </c>
      <c r="H120" s="90"/>
      <c r="I120" s="25">
        <f t="shared" si="5"/>
        <v>0</v>
      </c>
      <c r="J120" s="90"/>
      <c r="K120" s="6">
        <f t="shared" si="4"/>
        <v>0</v>
      </c>
    </row>
    <row r="121" spans="1:11" ht="15.75" customHeight="1" x14ac:dyDescent="0.2">
      <c r="A121" s="111"/>
      <c r="B121" s="110"/>
      <c r="C121" s="28" t="s">
        <v>1</v>
      </c>
      <c r="D121" s="26"/>
      <c r="E121" s="27"/>
      <c r="F121" s="26"/>
      <c r="G121" s="24">
        <v>920</v>
      </c>
      <c r="H121" s="90"/>
      <c r="I121" s="25">
        <f t="shared" si="5"/>
        <v>0</v>
      </c>
      <c r="J121" s="90"/>
      <c r="K121" s="6">
        <f t="shared" si="4"/>
        <v>0</v>
      </c>
    </row>
    <row r="122" spans="1:11" ht="15.75" customHeight="1" x14ac:dyDescent="0.2">
      <c r="A122" s="111"/>
      <c r="B122" s="110"/>
      <c r="C122" s="31" t="s">
        <v>0</v>
      </c>
      <c r="D122" s="32"/>
      <c r="E122" s="13"/>
      <c r="F122" s="32"/>
      <c r="G122" s="33">
        <v>1215</v>
      </c>
      <c r="H122" s="90"/>
      <c r="I122" s="25">
        <f t="shared" si="5"/>
        <v>0</v>
      </c>
      <c r="J122" s="90"/>
      <c r="K122" s="6">
        <f t="shared" si="4"/>
        <v>0</v>
      </c>
    </row>
    <row r="123" spans="1:11" ht="15.75" customHeight="1" x14ac:dyDescent="0.25">
      <c r="A123" s="111"/>
      <c r="B123" s="110"/>
      <c r="C123" s="34"/>
      <c r="D123" s="35"/>
      <c r="E123" s="36" t="s">
        <v>45</v>
      </c>
      <c r="F123" s="37"/>
      <c r="G123" s="38">
        <f>SUM(G98:G122)</f>
        <v>35570</v>
      </c>
      <c r="H123" s="39" t="s">
        <v>44</v>
      </c>
      <c r="I123" s="40">
        <f>SUM(I98:I122)</f>
        <v>0</v>
      </c>
      <c r="J123" s="39" t="s">
        <v>44</v>
      </c>
      <c r="K123" s="40">
        <f>SUM(K98:K122)</f>
        <v>0</v>
      </c>
    </row>
    <row r="124" spans="1:11" ht="15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 ht="15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ht="15.75" x14ac:dyDescent="0.25">
      <c r="A126" s="12"/>
      <c r="B126" s="12"/>
      <c r="C126" s="12"/>
      <c r="D126"/>
      <c r="E126"/>
      <c r="F126"/>
      <c r="G126"/>
      <c r="H126" s="75">
        <v>2026</v>
      </c>
      <c r="I126" s="75">
        <v>2027</v>
      </c>
      <c r="J126" s="59">
        <v>2028</v>
      </c>
      <c r="K126" s="59">
        <v>2029</v>
      </c>
    </row>
    <row r="127" spans="1:11" ht="15.75" x14ac:dyDescent="0.25">
      <c r="A127" s="12"/>
      <c r="B127" s="12"/>
      <c r="C127" s="12"/>
      <c r="D127" s="75" t="s">
        <v>64</v>
      </c>
      <c r="E127" s="86"/>
      <c r="F127"/>
      <c r="G127"/>
      <c r="H127" s="49">
        <f>I123</f>
        <v>0</v>
      </c>
      <c r="I127" s="49">
        <f>I123</f>
        <v>0</v>
      </c>
      <c r="J127" s="87">
        <f>K123</f>
        <v>0</v>
      </c>
      <c r="K127" s="87">
        <f>K123</f>
        <v>0</v>
      </c>
    </row>
    <row r="128" spans="1:11" ht="15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ht="15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 ht="15.75" x14ac:dyDescent="0.25">
      <c r="A130" s="75" t="s">
        <v>79</v>
      </c>
      <c r="B130" s="12"/>
      <c r="C130" s="12"/>
      <c r="D130" s="12"/>
      <c r="E130" s="12"/>
      <c r="F130" s="89"/>
      <c r="G130" s="12"/>
      <c r="H130" s="12"/>
      <c r="I130" s="12"/>
      <c r="J130" s="12"/>
      <c r="K130" s="12"/>
    </row>
    <row r="131" spans="1:11" ht="15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 ht="15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 ht="15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 ht="15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 ht="15.75" x14ac:dyDescent="0.25">
      <c r="A135" s="12"/>
      <c r="B135" s="12"/>
      <c r="C135" s="12"/>
      <c r="D135" s="12"/>
      <c r="E135" s="12"/>
      <c r="F135" s="5"/>
      <c r="G135" s="5"/>
      <c r="H135" s="5"/>
      <c r="I135" s="78" t="s">
        <v>77</v>
      </c>
      <c r="J135" s="78" t="s">
        <v>78</v>
      </c>
      <c r="K135" s="78" t="s">
        <v>65</v>
      </c>
    </row>
    <row r="136" spans="1:11" ht="15.75" x14ac:dyDescent="0.25">
      <c r="A136" s="12"/>
      <c r="B136" s="12"/>
      <c r="C136" s="12"/>
      <c r="D136" s="12"/>
      <c r="E136" s="12"/>
      <c r="F136" s="105" t="s">
        <v>66</v>
      </c>
      <c r="G136" s="105"/>
      <c r="H136" s="5"/>
      <c r="I136" s="49">
        <f>SUM(H127:I127+H45+I45)</f>
        <v>0</v>
      </c>
      <c r="J136" s="49">
        <f>SUM(J127:K127+J45+K45)</f>
        <v>0</v>
      </c>
      <c r="K136" s="49">
        <f>SUM(I136:J136)</f>
        <v>0</v>
      </c>
    </row>
    <row r="137" spans="1:11" ht="15.75" x14ac:dyDescent="0.25">
      <c r="A137" s="12"/>
      <c r="B137" s="12"/>
      <c r="C137" s="12"/>
      <c r="D137" s="12"/>
      <c r="E137" s="92"/>
      <c r="F137" s="105" t="s">
        <v>68</v>
      </c>
      <c r="G137" s="105"/>
      <c r="H137" s="5"/>
      <c r="I137" s="49">
        <f>I136*19%</f>
        <v>0</v>
      </c>
      <c r="J137" s="49">
        <f>J136*19%</f>
        <v>0</v>
      </c>
      <c r="K137" s="49">
        <f>K136*19%</f>
        <v>0</v>
      </c>
    </row>
    <row r="138" spans="1:11" ht="15.75" x14ac:dyDescent="0.25">
      <c r="A138" s="12"/>
      <c r="B138" s="12"/>
      <c r="C138" s="12"/>
      <c r="D138" s="12"/>
      <c r="E138" s="92"/>
      <c r="F138" s="105" t="s">
        <v>67</v>
      </c>
      <c r="G138" s="105"/>
      <c r="H138" s="5"/>
      <c r="I138" s="49">
        <f>SUM(I137,I136)</f>
        <v>0</v>
      </c>
      <c r="J138" s="49">
        <f>SUM(J137,J136)</f>
        <v>0</v>
      </c>
      <c r="K138" s="49">
        <f>SUM(K136:K137)</f>
        <v>0</v>
      </c>
    </row>
    <row r="139" spans="1:11" ht="15.75" x14ac:dyDescent="0.25">
      <c r="A139" s="12"/>
      <c r="B139" s="12"/>
      <c r="C139" s="12"/>
      <c r="D139" s="12"/>
      <c r="E139" s="92"/>
      <c r="F139" s="92"/>
      <c r="G139" s="92"/>
      <c r="H139" s="60"/>
      <c r="I139" s="91"/>
      <c r="J139" s="60"/>
      <c r="K139" s="91"/>
    </row>
    <row r="140" spans="1:11" ht="15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 ht="15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ht="15.75" x14ac:dyDescent="0.25">
      <c r="A142" s="94" t="s">
        <v>46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 ht="15.75" x14ac:dyDescent="0.25">
      <c r="A143" s="94" t="s">
        <v>47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 ht="15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 ht="15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ht="15.75" x14ac:dyDescent="0.25">
      <c r="A146" s="12"/>
      <c r="B146" s="5"/>
      <c r="C146" s="76"/>
      <c r="D146" s="77"/>
      <c r="E146" s="77"/>
      <c r="F146" s="77"/>
      <c r="G146" s="93"/>
      <c r="H146" s="93"/>
      <c r="I146" s="93"/>
      <c r="J146" s="12"/>
    </row>
    <row r="147" spans="1:11" ht="15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 ht="15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ht="15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ht="15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2" spans="1:11" ht="15" x14ac:dyDescent="0.25">
      <c r="A152" s="9"/>
      <c r="B152" s="7"/>
      <c r="C152" s="7"/>
      <c r="D152" s="7"/>
      <c r="E152" s="7"/>
      <c r="F152" s="7"/>
      <c r="G152" s="10"/>
    </row>
    <row r="153" spans="1:11" ht="15" x14ac:dyDescent="0.25">
      <c r="A153" s="8"/>
      <c r="B153" s="7"/>
      <c r="C153" s="7"/>
      <c r="D153" s="7"/>
      <c r="E153" s="7"/>
      <c r="F153" s="7"/>
      <c r="G153" s="10"/>
    </row>
    <row r="154" spans="1:11" ht="15" x14ac:dyDescent="0.25">
      <c r="A154" s="8"/>
      <c r="B154" s="7"/>
      <c r="C154" s="7"/>
      <c r="D154" s="7"/>
      <c r="E154" s="7"/>
      <c r="F154" s="7"/>
      <c r="G154" s="7"/>
    </row>
    <row r="155" spans="1:11" ht="15" x14ac:dyDescent="0.25">
      <c r="A155" s="8"/>
      <c r="B155" s="7"/>
      <c r="C155" s="7"/>
      <c r="D155" s="7"/>
      <c r="E155" s="7"/>
      <c r="F155" s="7"/>
      <c r="G155" s="7"/>
    </row>
    <row r="156" spans="1:11" ht="15" x14ac:dyDescent="0.25">
      <c r="A156" s="8"/>
      <c r="B156" s="7"/>
      <c r="C156" s="7"/>
      <c r="D156" s="7"/>
      <c r="E156" s="7"/>
      <c r="F156" s="7"/>
      <c r="G156" s="7"/>
    </row>
    <row r="157" spans="1:11" ht="15" x14ac:dyDescent="0.25">
      <c r="A157" s="8"/>
      <c r="B157" s="7"/>
      <c r="C157" s="7"/>
      <c r="D157" s="7"/>
      <c r="E157" s="7"/>
      <c r="F157" s="7"/>
      <c r="G157" s="7"/>
    </row>
  </sheetData>
  <sheetProtection password="D31A" sheet="1" formatCells="0" formatColumns="0" formatRows="0" selectLockedCells="1"/>
  <mergeCells count="33">
    <mergeCell ref="J95:K95"/>
    <mergeCell ref="A4:K4"/>
    <mergeCell ref="J96:K96"/>
    <mergeCell ref="J12:K12"/>
    <mergeCell ref="J94:K94"/>
    <mergeCell ref="A88:K88"/>
    <mergeCell ref="H94:I94"/>
    <mergeCell ref="J93:K93"/>
    <mergeCell ref="A85:K85"/>
    <mergeCell ref="B96:B123"/>
    <mergeCell ref="A96:A123"/>
    <mergeCell ref="C92:G92"/>
    <mergeCell ref="C26:G26"/>
    <mergeCell ref="B14:B34"/>
    <mergeCell ref="A14:A34"/>
    <mergeCell ref="E29:F29"/>
    <mergeCell ref="H96:I96"/>
    <mergeCell ref="F136:G136"/>
    <mergeCell ref="F137:G137"/>
    <mergeCell ref="F138:G138"/>
    <mergeCell ref="C10:G10"/>
    <mergeCell ref="C29:D29"/>
    <mergeCell ref="H14:I14"/>
    <mergeCell ref="H13:I13"/>
    <mergeCell ref="H95:I95"/>
    <mergeCell ref="F40:H40"/>
    <mergeCell ref="A6:K6"/>
    <mergeCell ref="A7:K7"/>
    <mergeCell ref="H12:I12"/>
    <mergeCell ref="J11:K11"/>
    <mergeCell ref="A87:K87"/>
    <mergeCell ref="J13:K13"/>
    <mergeCell ref="J14:K14"/>
  </mergeCells>
  <pageMargins left="0.70866141732283472" right="0.70866141732283472" top="0.74803149606299213" bottom="0.74803149606299213" header="0.31496062992125984" footer="0.31496062992125984"/>
  <pageSetup paperSize="9" scale="58" fitToHeight="10" orientation="portrait" verticalDpi="300" r:id="rId1"/>
  <headerFooter alignWithMargins="0"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Kerpen-Nörvenich</vt:lpstr>
    </vt:vector>
  </TitlesOfParts>
  <Company>Erftverband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</dc:creator>
  <cp:lastModifiedBy>Ehlen Christina</cp:lastModifiedBy>
  <cp:lastPrinted>2022-02-02T08:50:27Z</cp:lastPrinted>
  <dcterms:created xsi:type="dcterms:W3CDTF">2020-03-24T17:18:08Z</dcterms:created>
  <dcterms:modified xsi:type="dcterms:W3CDTF">2025-10-27T08:06:03Z</dcterms:modified>
</cp:coreProperties>
</file>