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a20\Zentrale Vergabestelle\Vergabeunterlagen zur Prüfung\37-2026-04 - Lohnwäscheservice und Reparatur der Rettungsdienstbekleidung\"/>
    </mc:Choice>
  </mc:AlternateContent>
  <xr:revisionPtr revIDLastSave="0" documentId="13_ncr:1_{60A5D8DA-B613-4C76-A7BD-26334DFB2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- und Angebotsbl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86" i="1" l="1"/>
  <c r="K187" i="1" s="1"/>
  <c r="K175" i="1"/>
  <c r="K176" i="1" s="1"/>
  <c r="K200" i="1" l="1"/>
  <c r="K193" i="1" l="1"/>
  <c r="K201" i="1" s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199" i="1"/>
  <c r="K202" i="1" s="1"/>
  <c r="K144" i="1"/>
  <c r="K143" i="1"/>
  <c r="K142" i="1"/>
  <c r="K90" i="1"/>
  <c r="K89" i="1"/>
  <c r="K88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117" i="1"/>
  <c r="K116" i="1"/>
  <c r="K115" i="1"/>
  <c r="K92" i="1" l="1"/>
  <c r="K151" i="1" s="1"/>
  <c r="K119" i="1"/>
  <c r="K146" i="1"/>
  <c r="K153" i="1" s="1"/>
  <c r="K152" i="1" l="1"/>
  <c r="K154" i="1" l="1"/>
  <c r="K157" i="1" s="1"/>
  <c r="K159" i="1" l="1"/>
  <c r="K162" i="1" l="1"/>
  <c r="K164" i="1" s="1"/>
</calcChain>
</file>

<file path=xl/sharedStrings.xml><?xml version="1.0" encoding="utf-8"?>
<sst xmlns="http://schemas.openxmlformats.org/spreadsheetml/2006/main" count="257" uniqueCount="164">
  <si>
    <t>Name des Bieters / der Bietergemeinschaft:</t>
  </si>
  <si>
    <t>Auftraggeber</t>
  </si>
  <si>
    <t>1.</t>
  </si>
  <si>
    <t>2.</t>
  </si>
  <si>
    <t>3.</t>
  </si>
  <si>
    <t>Ansprechpartner und Telefonnummer</t>
  </si>
  <si>
    <t>Zeitraum</t>
  </si>
  <si>
    <t>4.</t>
  </si>
  <si>
    <t>5.</t>
  </si>
  <si>
    <t>6.</t>
  </si>
  <si>
    <t>bitte eintragen</t>
  </si>
  <si>
    <t>Position</t>
  </si>
  <si>
    <t>Stunden</t>
  </si>
  <si>
    <t>Gesamt</t>
  </si>
  <si>
    <t xml:space="preserve">Summe:   </t>
  </si>
  <si>
    <r>
      <t>Arbeitsschritte, sämtliche Auslagen und Nebenkosten.</t>
    </r>
    <r>
      <rPr>
        <b/>
        <sz val="12"/>
        <rFont val="Calibri"/>
        <family val="2"/>
      </rPr>
      <t xml:space="preserve"> Die Abrechnung erfolgt anhand der tatsächlich erbrachten Leistung. </t>
    </r>
  </si>
  <si>
    <t>Zusammenfassung Angebotspreis</t>
  </si>
  <si>
    <r>
      <t>Angebotspreis</t>
    </r>
    <r>
      <rPr>
        <sz val="12"/>
        <color theme="1"/>
        <rFont val="Calibri"/>
        <family val="2"/>
      </rPr>
      <t xml:space="preserve"> (netto)</t>
    </r>
  </si>
  <si>
    <t>Pauschaler Nachlass (in Prozent)</t>
  </si>
  <si>
    <t>netto Angebotssumme inkl. Nachlass</t>
  </si>
  <si>
    <t>Mehrwertsteuer (in Prozent)</t>
  </si>
  <si>
    <t>Eine Eintragung ist in den grau hinterlegten Feldern möglich.</t>
  </si>
  <si>
    <r>
      <t xml:space="preserve">Die nachfolgenden </t>
    </r>
    <r>
      <rPr>
        <b/>
        <sz val="12"/>
        <rFont val="Calibri"/>
        <family val="2"/>
      </rPr>
      <t>netto-</t>
    </r>
    <r>
      <rPr>
        <sz val="12"/>
        <rFont val="Calibri"/>
        <family val="2"/>
      </rPr>
      <t>Preise beinhalten die zur Vorbereitung und Durchführung der angebotenen Leistung erforderlichen</t>
    </r>
  </si>
  <si>
    <r>
      <t xml:space="preserve">Garnituren
</t>
    </r>
    <r>
      <rPr>
        <sz val="12"/>
        <color theme="1"/>
        <rFont val="Calibri"/>
        <family val="2"/>
      </rPr>
      <t>pro Woche</t>
    </r>
  </si>
  <si>
    <t>RD Jacke</t>
  </si>
  <si>
    <t>RD Jacke infektiöse Wäsche</t>
  </si>
  <si>
    <t>RD Hose</t>
  </si>
  <si>
    <t>RD Hose infektiöse Wäsche</t>
  </si>
  <si>
    <t>RD Sweat-Shirt / -jacke</t>
  </si>
  <si>
    <t>RD Polo-Shirt</t>
  </si>
  <si>
    <t>RD Sweat-Shirt / -jacke infektiöse Wäsche</t>
  </si>
  <si>
    <t>RD Polo-Shirt infektiöse Wäsche</t>
  </si>
  <si>
    <t>Kennzeichnung eines Wäschestücks mittels Barcode, RFID oder vergleichbarer Technik zwecks interner Verarbeitung und Dokumentation der Waschzyklen</t>
  </si>
  <si>
    <t>Reparaturen pro Minuteneinheit für Rettungsdienstbekleidung inkl. Grundmaterial wie Garn, Knopf</t>
  </si>
  <si>
    <t>Reparaturen von Membranschäden (Pauschalpreis bis 5 cm)</t>
  </si>
  <si>
    <t>Preis pro KG für nicht definierte Wäsche</t>
  </si>
  <si>
    <t xml:space="preserve">Anlieferung / Abholung </t>
  </si>
  <si>
    <t>Servicepauschale pro Lieferung</t>
  </si>
  <si>
    <t>im Gesamtvolumen (bis zu 25% Mehr- oder Minderaufwand) sind einzukalkulieren. Die Preise für die einzelnen Artikel sind inkl.</t>
  </si>
  <si>
    <t>Textil</t>
  </si>
  <si>
    <t>1.02.</t>
  </si>
  <si>
    <t>1.01.</t>
  </si>
  <si>
    <t>1.03.</t>
  </si>
  <si>
    <t>1.04.</t>
  </si>
  <si>
    <t>1.05.</t>
  </si>
  <si>
    <t>1.06.</t>
  </si>
  <si>
    <t>1.10.</t>
  </si>
  <si>
    <t>1.11.</t>
  </si>
  <si>
    <t>1.12.</t>
  </si>
  <si>
    <t>1.13.</t>
  </si>
  <si>
    <t>1.15.</t>
  </si>
  <si>
    <t>1.16.</t>
  </si>
  <si>
    <t>1.17.</t>
  </si>
  <si>
    <t>1.18.</t>
  </si>
  <si>
    <t>1.19.</t>
  </si>
  <si>
    <t>1.07.</t>
  </si>
  <si>
    <t>1.08.</t>
  </si>
  <si>
    <t>Sonderleistungen</t>
  </si>
  <si>
    <t>2.01.</t>
  </si>
  <si>
    <t>2.02.</t>
  </si>
  <si>
    <t>2.03.</t>
  </si>
  <si>
    <t>Sonderfahrt (außerhalb der normalen Anlieferung / Abholung)</t>
  </si>
  <si>
    <t>Kontrolle des Zustands und der Funktionsfähigkeit der Reflex-Streifen gemäß DIN EN ISO 20471 bei RD-Jacke nach jeder 40. Wäsche. Kennzeichnung bei Mängeln nach Absprache.</t>
  </si>
  <si>
    <t>Kontrolle des Zustands und der Funktionsfähigkeit der Reflex-Streifen gemäß DIN EN ISO 20471 bei RD-Hose nach jeder 40. Wäsche. Kennzeichnung bei Mängeln nach Absprache.</t>
  </si>
  <si>
    <t>in vollen Stunden</t>
  </si>
  <si>
    <t xml:space="preserve">Ab 72 Stunden werden keine Punkte mehr erteilt. Die Zwischenzeit wird kaufmännisch abgestuft. </t>
  </si>
  <si>
    <t>Bis zu einer Reinigungsdauer von 24 Stunden wird die volle Punktzahl (30 Punkte) erreicht.</t>
  </si>
  <si>
    <t>Punkte</t>
  </si>
  <si>
    <t>Entfernung zur Feuerwache</t>
  </si>
  <si>
    <t xml:space="preserve">werden keine Punkte erteilt. Die Zwischenbereich wird kaufmännisch abgestuft. </t>
  </si>
  <si>
    <t>Gesamtpunktzahl leistungsbezogene Kriterien</t>
  </si>
  <si>
    <t>Mietwäsche Bettbezug (Hotelqualität)</t>
  </si>
  <si>
    <t>Mietwäsche Kopfkissen (Hotelqualität)</t>
  </si>
  <si>
    <t>Mietwäsche Spannbettlaken (Hotelqualität)</t>
  </si>
  <si>
    <t>Wäschereileistungen Feuerwehrbekleidung</t>
  </si>
  <si>
    <t>Schutzkleidung für den Feuerwehrdienst lt. Leistungsbeschreibung.</t>
  </si>
  <si>
    <t>bitte über Dropdown auswählen</t>
  </si>
  <si>
    <t>Eigenerklärung</t>
  </si>
  <si>
    <t>Angabe der Anschrift der Wäscherei / Angabe des Übergabepunktes</t>
  </si>
  <si>
    <t>Die angegebene Anzahl basiert aus den Erfahrungen der Vorjahre und dient ausschließlich der Vergleichbarkeit. Abweichungen</t>
  </si>
  <si>
    <t>der in der Leistungsbeschreibung geforderten Reinigungsabläufe anzubieten.</t>
  </si>
  <si>
    <t>Dauer Umlaufzeit bei Sonderanlieferung</t>
  </si>
  <si>
    <t>Dauer Umlaufzeit bei Sonderanlieferung durch Auftraggeber</t>
  </si>
  <si>
    <t>Fähigkeit zur Reinigung, Imprägnierung, UVV-Sichtprüfung von persönlicher</t>
  </si>
  <si>
    <t>Zeitraum 01.10.2026 bis 30.09.2027</t>
  </si>
  <si>
    <t>Zeitraum 01.10.2027 bis 30.09.2028</t>
  </si>
  <si>
    <t>Zeitraum 01.10.2028 bis 30.09.2029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</si>
  <si>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</si>
  <si>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</si>
  <si>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</si>
  <si>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</si>
  <si>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</si>
  <si>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</si>
  <si>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</si>
  <si>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</si>
  <si>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</si>
  <si>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</si>
  <si>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</si>
  <si>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</si>
  <si>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</si>
  <si>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</si>
  <si>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</si>
  <si>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</si>
  <si>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</si>
  <si>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2.01</t>
  </si>
  <si>
    <t>2.02</t>
  </si>
  <si>
    <t>2.03</t>
  </si>
  <si>
    <t>RD Polo-Shirt / T-Shirt</t>
  </si>
  <si>
    <t>RD Polo-Shirt  / T-Shirt infektiöse Wäsche</t>
  </si>
  <si>
    <t xml:space="preserve">Summe 01.10.2026 bis 30.09.2027:   </t>
  </si>
  <si>
    <t xml:space="preserve">Summe 01.10.2027 bis 30.09.2028:   </t>
  </si>
  <si>
    <t xml:space="preserve">Summe 01.10.2028 bis 30.09.2029:   </t>
  </si>
  <si>
    <t>Angebotspreis netto 01.10.2026 bis 30.09.2027</t>
  </si>
  <si>
    <t>Angebotspreis netto 01.10.2027 bis 30.09.2028</t>
  </si>
  <si>
    <t>Angebotspreis netto 01.10.2028 bis 30.09.2029</t>
  </si>
  <si>
    <t>Anzahl pro Jahr</t>
  </si>
  <si>
    <t>Minuten</t>
  </si>
  <si>
    <t>Planmäßige Fahrtdauer zur Feuerwache der Stadt Castrop-Rauxel; Frebergstraße 1, 44575 Castrop Rauxel</t>
  </si>
  <si>
    <r>
      <t>Bei eine</t>
    </r>
    <r>
      <rPr>
        <strike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Fahrtdauer bis zu 20 Minuten werden 10 Punkte erreicht, ab einer Fahrtdauer von 61 Minuten</t>
    </r>
  </si>
  <si>
    <t>Hinweis: Ab 61 Minuten würde ein Angebotsausschluss erfolgen.</t>
  </si>
  <si>
    <t>Unternehmen</t>
  </si>
  <si>
    <t>Adresse</t>
  </si>
  <si>
    <t>Textilreinigungsmeister</t>
  </si>
  <si>
    <t>(Drop-Down-Auswahlfeld)</t>
  </si>
  <si>
    <t>37-2026-04 – Lohnwäscheservice und Reparatur der Rettungsdienstbekleidung</t>
  </si>
  <si>
    <t>in der Firma seit:</t>
  </si>
  <si>
    <t>B.  Angebot zum Leistungsverzeichnis</t>
  </si>
  <si>
    <t>C.  Leistungsbezogene Kriterien</t>
  </si>
  <si>
    <r>
      <t>A I.   Referenzen über 4 aktuelle Verträge über Lohnwäsche im Rettungsdienst mit mindestens</t>
    </r>
    <r>
      <rPr>
        <b/>
        <u/>
        <sz val="12"/>
        <color theme="1"/>
        <rFont val="Calibri"/>
        <family val="2"/>
      </rPr>
      <t xml:space="preserve"> 80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>Garnituren Waschleistung</t>
    </r>
  </si>
  <si>
    <r>
      <t xml:space="preserve">         pro Woche </t>
    </r>
    <r>
      <rPr>
        <sz val="12"/>
        <rFont val="Calibri"/>
        <family val="2"/>
      </rPr>
      <t xml:space="preserve">(kein Mietwäscheservice oder Leasingkunde / Referenzen müssen alle am Standort der anbietenden </t>
    </r>
  </si>
  <si>
    <r>
      <t xml:space="preserve">         </t>
    </r>
    <r>
      <rPr>
        <sz val="12"/>
        <rFont val="Calibri"/>
        <family val="2"/>
      </rPr>
      <t>Wäscherei gewaschen werden)</t>
    </r>
  </si>
  <si>
    <t xml:space="preserve">A II.  Eigenerklärung über die Einhaltung der Pflegerichtlinien und Waschvorgaben der Firma Geilenkothen (GSG) </t>
  </si>
  <si>
    <r>
      <rPr>
        <b/>
        <sz val="12"/>
        <color theme="1"/>
        <rFont val="Calibri"/>
        <family val="2"/>
      </rPr>
      <t xml:space="preserve">         Fabrik für Schutzkleidung GmbH</t>
    </r>
    <r>
      <rPr>
        <sz val="12"/>
        <color theme="1"/>
        <rFont val="Calibri"/>
        <family val="2"/>
      </rPr>
      <t>, insbesondere über den Ausschluss eines Tunnelfinishers für alle Textilien.</t>
    </r>
  </si>
  <si>
    <t>Bitte auswählen:</t>
  </si>
  <si>
    <t xml:space="preserve">A III. Textilreinigungsmeister und staatlich geprüfter Desinfektor </t>
  </si>
  <si>
    <t xml:space="preserve">         angestellt im Unternehmen, jeweils mit mind. dreijähriger Berufserfahrung und aktueller Zulassung</t>
  </si>
  <si>
    <t>Berufserfahrung:</t>
  </si>
  <si>
    <t>Vor- und Zuname:</t>
  </si>
  <si>
    <t>Berufsbezeichnung:</t>
  </si>
  <si>
    <t>A. Fachliche Eignung 
(Ausschlusskriterien - Nachweise müssen nur auf besondere Anforderung eingereicht werden)</t>
  </si>
  <si>
    <t>A V. Berufshaftpflichtversicherung</t>
  </si>
  <si>
    <t>Ja / Nein</t>
  </si>
  <si>
    <t xml:space="preserve">Es werden </t>
  </si>
  <si>
    <t xml:space="preserve">    % Skonto bei Zahlungen binnen</t>
  </si>
  <si>
    <t>Werktagen gewährt.</t>
  </si>
  <si>
    <t>(Skonto wird in der Angebotswertung nicht berücksichtigt)</t>
  </si>
  <si>
    <t>C 1.</t>
  </si>
  <si>
    <t>C 2.</t>
  </si>
  <si>
    <t>C 3.</t>
  </si>
  <si>
    <t>C 4.</t>
  </si>
  <si>
    <t>brutto wertungsrelevante Angebotssumme</t>
  </si>
  <si>
    <t>in Minuten, aufgerundet, laut Google Maps - schnellste Strecke</t>
  </si>
  <si>
    <t>erreichte Punkte</t>
  </si>
  <si>
    <t>maximale Punktzahl</t>
  </si>
  <si>
    <t>Kriterium</t>
  </si>
  <si>
    <t xml:space="preserve">staatlich geprüfter Desinfektor </t>
  </si>
  <si>
    <t>Leistungsbeschreibung Anlage 8 – Preis- und Angebotsblatt</t>
  </si>
  <si>
    <t>A IV. Kooperationswäschereien</t>
  </si>
  <si>
    <t xml:space="preserve">         großflächige technische Probleme / Ausfälle, Personalausfälle im Rahmen einer Pandemie, o.ä.) die geforderten Leistungen für die</t>
  </si>
  <si>
    <t xml:space="preserve">         Es sind zwei Kooperationswäschereien zu benennen, die im Schadensfall bzw. bei Ausfall des Auftragnehmers (z.B. Feuer oder </t>
  </si>
  <si>
    <t xml:space="preserve">         Auftraggeberin gleichwertig erbringen:</t>
  </si>
  <si>
    <t xml:space="preserve">        Im Auftragsfall wird eine Berufshaftpflichtversicherung mit einer Deckungssumme in Höhe von mindestens 5.000.000 Euro für</t>
  </si>
  <si>
    <t xml:space="preserve">        Schäden bei einem in der EU zugelassenen Haftpflichtversicherer oder Kreditinstitut bestehen. (Alle Bewerber/innen und Mitglieder</t>
  </si>
  <si>
    <t xml:space="preserve">        von Bewerbergemeinschaften haben den Nachweis jeweils separat zu erbringen.)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</si>
</sst>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4"/>
      <color rgb="FF244061"/>
      <name val="Calibri"/>
      <family val="2"/>
    </font>
    <font>
      <sz val="12"/>
      <name val="Calibri"/>
      <family val="2"/>
    </font>
    <font>
      <sz val="14"/>
      <color rgb="FFFF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4"/>
      <color rgb="FF244061"/>
      <name val="Calibri"/>
      <family val="2"/>
    </font>
    <font>
      <sz val="12"/>
      <color theme="1"/>
      <name val="Calibri"/>
      <family val="2"/>
    </font>
    <font>
      <b/>
      <u/>
      <sz val="12"/>
      <name val="Calibri"/>
      <family val="2"/>
    </font>
    <font>
      <i/>
      <sz val="10"/>
      <color theme="1"/>
      <name val="Calibri"/>
      <family val="2"/>
    </font>
    <font>
      <sz val="8"/>
      <name val="Calibri"/>
      <family val="2"/>
    </font>
    <font>
      <strike/>
      <sz val="12"/>
      <color theme="1"/>
      <name val="Calibri"/>
      <family val="2"/>
    </font>
    <font>
      <b/>
      <sz val="11"/>
      <color theme="3"/>
      <name val="Calibri"/>
      <family val="2"/>
    </font>
    <font>
      <sz val="12"/>
      <color rgb="FF244061"/>
      <name val="Calibri"/>
      <family val="2"/>
    </font>
    <font>
      <b/>
      <sz val="11"/>
      <color theme="1"/>
      <name val="Calibri"/>
      <family val="2"/>
    </font>
    <font>
      <b/>
      <sz val="12"/>
      <color theme="0"/>
      <name val="Calibri"/>
      <family val="2"/>
    </font>
    <font>
      <b/>
      <u/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7030A0"/>
      <name val="Calibri"/>
      <family val="2"/>
    </font>
    <font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24406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6" fillId="0" borderId="0" applyFont="0" applyFill="0" applyBorder="0" applyAlignment="0" applyProtection="0"/>
  </cellStyleXfs>
  <cellXfs count="179">
    <xf numFmtId="0" fontId="0" fillId="0" borderId="0" xfId="0"/>
    <xf numFmtId="0" fontId="1" fillId="2" borderId="0" xfId="0" applyFont="1" applyFill="1" applyProtection="1"/>
    <xf numFmtId="0" fontId="0" fillId="2" borderId="0" xfId="0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2" fillId="2" borderId="8" xfId="0" applyFont="1" applyFill="1" applyBorder="1" applyProtection="1"/>
    <xf numFmtId="0" fontId="6" fillId="2" borderId="2" xfId="0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top"/>
    </xf>
    <xf numFmtId="0" fontId="5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left" vertical="top"/>
    </xf>
    <xf numFmtId="0" fontId="0" fillId="2" borderId="0" xfId="0" applyFont="1" applyFill="1" applyAlignment="1" applyProtection="1"/>
    <xf numFmtId="0" fontId="3" fillId="2" borderId="0" xfId="0" applyFont="1" applyFill="1" applyProtection="1"/>
    <xf numFmtId="0" fontId="6" fillId="2" borderId="2" xfId="0" applyFont="1" applyFill="1" applyBorder="1" applyAlignment="1" applyProtection="1">
      <alignment vertical="top"/>
    </xf>
    <xf numFmtId="164" fontId="6" fillId="2" borderId="2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Protection="1"/>
    <xf numFmtId="0" fontId="5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top"/>
    </xf>
    <xf numFmtId="0" fontId="6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left" vertical="center"/>
    </xf>
    <xf numFmtId="164" fontId="0" fillId="0" borderId="2" xfId="0" applyNumberFormat="1" applyFont="1" applyFill="1" applyBorder="1" applyAlignment="1" applyProtection="1">
      <alignment horizontal="center" vertical="center"/>
    </xf>
    <xf numFmtId="164" fontId="0" fillId="2" borderId="2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Protection="1"/>
    <xf numFmtId="0" fontId="0" fillId="2" borderId="0" xfId="0" applyFont="1" applyFill="1" applyProtection="1"/>
    <xf numFmtId="9" fontId="0" fillId="4" borderId="2" xfId="0" applyNumberFormat="1" applyFont="1" applyFill="1" applyBorder="1" applyAlignment="1" applyProtection="1">
      <alignment horizontal="center" vertical="center"/>
      <protection locked="0"/>
    </xf>
    <xf numFmtId="10" fontId="0" fillId="4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</xf>
    <xf numFmtId="164" fontId="0" fillId="2" borderId="8" xfId="0" applyNumberFormat="1" applyFont="1" applyFill="1" applyBorder="1" applyAlignment="1" applyProtection="1">
      <alignment horizontal="center" vertical="center"/>
    </xf>
    <xf numFmtId="3" fontId="0" fillId="2" borderId="8" xfId="0" applyNumberFormat="1" applyFont="1" applyFill="1" applyBorder="1" applyAlignment="1" applyProtection="1">
      <alignment horizontal="center" vertical="center"/>
    </xf>
    <xf numFmtId="16" fontId="5" fillId="2" borderId="8" xfId="0" applyNumberFormat="1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3" fontId="0" fillId="2" borderId="12" xfId="0" applyNumberFormat="1" applyFont="1" applyFill="1" applyBorder="1" applyAlignment="1" applyProtection="1">
      <alignment horizontal="center" vertical="center"/>
    </xf>
    <xf numFmtId="164" fontId="0" fillId="2" borderId="12" xfId="0" applyNumberFormat="1" applyFont="1" applyFill="1" applyBorder="1" applyAlignment="1" applyProtection="1">
      <alignment horizontal="center" vertical="center"/>
    </xf>
    <xf numFmtId="0" fontId="2" fillId="2" borderId="15" xfId="0" applyFont="1" applyFill="1" applyBorder="1" applyProtection="1"/>
    <xf numFmtId="0" fontId="6" fillId="2" borderId="19" xfId="0" applyFont="1" applyFill="1" applyBorder="1" applyAlignment="1" applyProtection="1">
      <alignment horizontal="center" vertical="top" wrapText="1"/>
    </xf>
    <xf numFmtId="0" fontId="6" fillId="2" borderId="20" xfId="0" applyFont="1" applyFill="1" applyBorder="1" applyAlignment="1" applyProtection="1">
      <alignment horizontal="center" vertical="top"/>
    </xf>
    <xf numFmtId="0" fontId="0" fillId="2" borderId="22" xfId="0" applyFont="1" applyFill="1" applyBorder="1" applyAlignment="1" applyProtection="1">
      <alignment horizontal="left" vertical="center"/>
    </xf>
    <xf numFmtId="0" fontId="0" fillId="2" borderId="21" xfId="0" applyFont="1" applyFill="1" applyBorder="1" applyAlignment="1" applyProtection="1">
      <alignment horizontal="left" vertical="center"/>
    </xf>
    <xf numFmtId="0" fontId="5" fillId="2" borderId="21" xfId="0" applyFont="1" applyFill="1" applyBorder="1" applyAlignment="1" applyProtection="1">
      <alignment horizontal="center" vertical="center"/>
    </xf>
    <xf numFmtId="3" fontId="0" fillId="2" borderId="21" xfId="0" applyNumberFormat="1" applyFont="1" applyFill="1" applyBorder="1" applyAlignment="1" applyProtection="1">
      <alignment horizontal="center" vertical="top"/>
    </xf>
    <xf numFmtId="164" fontId="0" fillId="2" borderId="21" xfId="0" applyNumberFormat="1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</xf>
    <xf numFmtId="3" fontId="0" fillId="2" borderId="22" xfId="0" applyNumberFormat="1" applyFont="1" applyFill="1" applyBorder="1" applyAlignment="1" applyProtection="1">
      <alignment horizontal="center" vertical="top"/>
    </xf>
    <xf numFmtId="164" fontId="0" fillId="2" borderId="22" xfId="0" applyNumberFormat="1" applyFont="1" applyFill="1" applyBorder="1" applyAlignment="1" applyProtection="1">
      <alignment horizontal="center" vertical="center"/>
    </xf>
    <xf numFmtId="164" fontId="6" fillId="2" borderId="20" xfId="0" applyNumberFormat="1" applyFont="1" applyFill="1" applyBorder="1" applyAlignment="1" applyProtection="1">
      <alignment horizontal="center" vertical="center"/>
    </xf>
    <xf numFmtId="3" fontId="0" fillId="2" borderId="2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vertical="top"/>
    </xf>
    <xf numFmtId="0" fontId="0" fillId="2" borderId="24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vertical="center"/>
    </xf>
    <xf numFmtId="4" fontId="0" fillId="2" borderId="8" xfId="0" applyNumberFormat="1" applyFont="1" applyFill="1" applyBorder="1" applyAlignment="1" applyProtection="1">
      <alignment horizontal="center" vertical="center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right"/>
    </xf>
    <xf numFmtId="0" fontId="0" fillId="0" borderId="0" xfId="0" applyFill="1" applyProtection="1"/>
    <xf numFmtId="0" fontId="0" fillId="2" borderId="0" xfId="0" applyFont="1" applyFill="1" applyBorder="1" applyProtection="1"/>
    <xf numFmtId="0" fontId="5" fillId="0" borderId="8" xfId="0" applyFont="1" applyFill="1" applyBorder="1" applyAlignment="1" applyProtection="1">
      <alignment horizontal="center" vertical="center"/>
    </xf>
    <xf numFmtId="49" fontId="5" fillId="2" borderId="26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/>
    </xf>
    <xf numFmtId="0" fontId="6" fillId="2" borderId="8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justify" vertical="center"/>
    </xf>
    <xf numFmtId="0" fontId="0" fillId="0" borderId="0" xfId="0" applyFont="1" applyFill="1" applyBorder="1" applyProtection="1"/>
    <xf numFmtId="0" fontId="0" fillId="0" borderId="24" xfId="0" applyFill="1" applyBorder="1" applyAlignment="1" applyProtection="1">
      <alignment horizontal="center"/>
    </xf>
    <xf numFmtId="0" fontId="0" fillId="5" borderId="0" xfId="0" applyFill="1" applyProtection="1"/>
    <xf numFmtId="0" fontId="6" fillId="2" borderId="2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vertical="center"/>
      <protection locked="0"/>
    </xf>
    <xf numFmtId="0" fontId="2" fillId="2" borderId="2" xfId="0" applyFont="1" applyFill="1" applyBorder="1" applyProtection="1"/>
    <xf numFmtId="0" fontId="0" fillId="2" borderId="0" xfId="0" applyFont="1" applyFill="1" applyAlignment="1" applyProtection="1">
      <alignment horizontal="left"/>
    </xf>
    <xf numFmtId="0" fontId="0" fillId="2" borderId="0" xfId="0" applyFill="1"/>
    <xf numFmtId="0" fontId="0" fillId="2" borderId="0" xfId="0" applyFont="1" applyFill="1" applyAlignment="1" applyProtection="1">
      <alignment horizontal="left" vertical="center"/>
    </xf>
    <xf numFmtId="0" fontId="19" fillId="4" borderId="2" xfId="0" applyFont="1" applyFill="1" applyBorder="1" applyAlignment="1" applyProtection="1">
      <alignment horizontal="center" vertical="center"/>
      <protection locked="0"/>
    </xf>
    <xf numFmtId="0" fontId="20" fillId="2" borderId="0" xfId="0" applyFont="1" applyFill="1"/>
    <xf numFmtId="0" fontId="21" fillId="3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0" fillId="2" borderId="11" xfId="0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vertical="center"/>
    </xf>
    <xf numFmtId="0" fontId="6" fillId="2" borderId="11" xfId="0" applyFont="1" applyFill="1" applyBorder="1" applyAlignment="1" applyProtection="1">
      <alignment vertical="center"/>
    </xf>
    <xf numFmtId="2" fontId="0" fillId="2" borderId="23" xfId="0" applyNumberFormat="1" applyFill="1" applyBorder="1" applyAlignment="1" applyProtection="1">
      <alignment horizontal="center" vertical="center"/>
    </xf>
    <xf numFmtId="0" fontId="0" fillId="2" borderId="23" xfId="0" applyNumberFormat="1" applyFill="1" applyBorder="1" applyAlignment="1" applyProtection="1">
      <alignment horizontal="center" vertical="center"/>
    </xf>
    <xf numFmtId="2" fontId="0" fillId="2" borderId="8" xfId="0" applyNumberFormat="1" applyFont="1" applyFill="1" applyBorder="1" applyAlignment="1" applyProtection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/>
    <xf numFmtId="164" fontId="6" fillId="2" borderId="0" xfId="0" applyNumberFormat="1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left" vertical="center"/>
    </xf>
    <xf numFmtId="0" fontId="18" fillId="2" borderId="0" xfId="0" applyFont="1" applyFill="1" applyAlignment="1" applyProtection="1">
      <alignment horizontal="right" vertical="center"/>
    </xf>
    <xf numFmtId="0" fontId="18" fillId="2" borderId="0" xfId="0" applyFont="1" applyFill="1" applyAlignment="1" applyProtection="1">
      <alignment vertical="center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0" fillId="2" borderId="11" xfId="0" applyFont="1" applyFill="1" applyBorder="1" applyAlignment="1" applyProtection="1">
      <alignment horizontal="right" vertical="center" wrapText="1"/>
    </xf>
    <xf numFmtId="0" fontId="0" fillId="2" borderId="10" xfId="0" applyFont="1" applyFill="1" applyBorder="1" applyAlignment="1" applyProtection="1">
      <alignment horizontal="right" vertical="center" wrapText="1"/>
    </xf>
    <xf numFmtId="2" fontId="0" fillId="2" borderId="11" xfId="0" applyNumberFormat="1" applyFont="1" applyFill="1" applyBorder="1" applyAlignment="1" applyProtection="1">
      <alignment horizontal="center" vertical="center" wrapText="1"/>
    </xf>
    <xf numFmtId="2" fontId="0" fillId="2" borderId="10" xfId="0" applyNumberFormat="1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left" vertical="center" wrapText="1"/>
    </xf>
    <xf numFmtId="0" fontId="0" fillId="2" borderId="1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6" fillId="2" borderId="11" xfId="0" applyFont="1" applyFill="1" applyBorder="1" applyAlignment="1" applyProtection="1">
      <alignment horizontal="right" vertical="center"/>
    </xf>
    <xf numFmtId="0" fontId="15" fillId="4" borderId="9" xfId="1" applyFont="1" applyFill="1" applyBorder="1" applyAlignment="1" applyProtection="1">
      <alignment horizontal="left" vertical="center" wrapText="1"/>
      <protection locked="0"/>
    </xf>
    <xf numFmtId="0" fontId="15" fillId="4" borderId="11" xfId="1" applyFont="1" applyFill="1" applyBorder="1" applyAlignment="1" applyProtection="1">
      <alignment horizontal="left" vertical="center" wrapText="1"/>
      <protection locked="0"/>
    </xf>
    <xf numFmtId="0" fontId="15" fillId="4" borderId="10" xfId="1" applyFont="1" applyFill="1" applyBorder="1" applyAlignment="1" applyProtection="1">
      <alignment horizontal="left" vertical="center" wrapText="1"/>
      <protection locked="0"/>
    </xf>
    <xf numFmtId="0" fontId="15" fillId="4" borderId="2" xfId="1" applyFont="1" applyFill="1" applyBorder="1" applyAlignment="1" applyProtection="1">
      <alignment horizontal="left" vertical="center" wrapText="1"/>
      <protection locked="0"/>
    </xf>
    <xf numFmtId="0" fontId="8" fillId="4" borderId="9" xfId="0" applyFont="1" applyFill="1" applyBorder="1" applyAlignment="1" applyProtection="1">
      <alignment horizontal="left" vertical="center"/>
      <protection locked="0"/>
    </xf>
    <xf numFmtId="0" fontId="8" fillId="4" borderId="11" xfId="0" applyFont="1" applyFill="1" applyBorder="1" applyAlignment="1" applyProtection="1">
      <alignment horizontal="left" vertical="center"/>
      <protection locked="0"/>
    </xf>
    <xf numFmtId="0" fontId="8" fillId="4" borderId="10" xfId="0" applyFont="1" applyFill="1" applyBorder="1" applyAlignment="1" applyProtection="1">
      <alignment horizontal="left" vertical="center"/>
      <protection locked="0"/>
    </xf>
    <xf numFmtId="0" fontId="0" fillId="4" borderId="2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</xf>
    <xf numFmtId="0" fontId="5" fillId="2" borderId="10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16" fillId="5" borderId="0" xfId="0" applyFont="1" applyFill="1" applyAlignment="1" applyProtection="1">
      <alignment horizontal="left" vertical="center" wrapText="1"/>
    </xf>
    <xf numFmtId="0" fontId="0" fillId="2" borderId="0" xfId="0" applyFill="1" applyAlignment="1" applyProtection="1">
      <alignment horizontal="right" vertical="center"/>
    </xf>
    <xf numFmtId="0" fontId="0" fillId="2" borderId="0" xfId="0" applyFill="1" applyAlignment="1" applyProtection="1">
      <alignment vertical="center"/>
    </xf>
    <xf numFmtId="0" fontId="0" fillId="4" borderId="0" xfId="0" applyFill="1" applyAlignment="1" applyProtection="1">
      <alignment horizontal="left"/>
      <protection locked="0"/>
    </xf>
    <xf numFmtId="0" fontId="6" fillId="2" borderId="9" xfId="1" applyFont="1" applyFill="1" applyBorder="1" applyAlignment="1" applyProtection="1">
      <alignment horizontal="left" vertical="center"/>
    </xf>
    <xf numFmtId="0" fontId="6" fillId="2" borderId="11" xfId="1" applyFont="1" applyFill="1" applyBorder="1" applyAlignment="1" applyProtection="1">
      <alignment horizontal="left" vertical="center"/>
    </xf>
    <xf numFmtId="0" fontId="6" fillId="2" borderId="10" xfId="1" applyFont="1" applyFill="1" applyBorder="1" applyAlignment="1" applyProtection="1">
      <alignment horizontal="left" vertical="center"/>
    </xf>
    <xf numFmtId="0" fontId="6" fillId="2" borderId="2" xfId="1" applyFont="1" applyFill="1" applyBorder="1" applyAlignment="1" applyProtection="1">
      <alignment horizontal="left" vertical="center"/>
    </xf>
    <xf numFmtId="164" fontId="0" fillId="4" borderId="9" xfId="0" applyNumberFormat="1" applyFont="1" applyFill="1" applyBorder="1" applyAlignment="1" applyProtection="1">
      <alignment horizontal="center" vertical="center"/>
      <protection locked="0"/>
    </xf>
    <xf numFmtId="164" fontId="0" fillId="4" borderId="10" xfId="0" applyNumberFormat="1" applyFont="1" applyFill="1" applyBorder="1" applyAlignment="1" applyProtection="1">
      <alignment horizontal="center" vertical="center"/>
      <protection locked="0"/>
    </xf>
    <xf numFmtId="164" fontId="0" fillId="4" borderId="28" xfId="0" applyNumberFormat="1" applyFont="1" applyFill="1" applyBorder="1" applyAlignment="1" applyProtection="1">
      <alignment horizontal="center" vertical="center"/>
      <protection locked="0"/>
    </xf>
    <xf numFmtId="164" fontId="0" fillId="4" borderId="29" xfId="0" applyNumberFormat="1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left" vertical="center"/>
      <protection locked="0"/>
    </xf>
    <xf numFmtId="0" fontId="3" fillId="4" borderId="11" xfId="0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top" wrapText="1"/>
    </xf>
    <xf numFmtId="0" fontId="6" fillId="2" borderId="18" xfId="0" applyFont="1" applyFill="1" applyBorder="1" applyAlignment="1" applyProtection="1">
      <alignment horizontal="center" vertical="top" wrapText="1"/>
    </xf>
    <xf numFmtId="0" fontId="6" fillId="2" borderId="27" xfId="0" applyFont="1" applyFill="1" applyBorder="1" applyAlignment="1" applyProtection="1">
      <alignment horizontal="right" vertical="center"/>
    </xf>
    <xf numFmtId="0" fontId="6" fillId="2" borderId="17" xfId="0" applyFont="1" applyFill="1" applyBorder="1" applyAlignment="1" applyProtection="1">
      <alignment horizontal="right" vertical="center"/>
    </xf>
    <xf numFmtId="0" fontId="6" fillId="2" borderId="18" xfId="0" applyFont="1" applyFill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</xf>
    <xf numFmtId="0" fontId="0" fillId="2" borderId="7" xfId="0" applyFont="1" applyFill="1" applyBorder="1" applyAlignment="1" applyProtection="1">
      <alignment horizontal="left" vertical="center" wrapText="1"/>
    </xf>
    <xf numFmtId="0" fontId="0" fillId="2" borderId="4" xfId="0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horizontal="left" vertical="center"/>
    </xf>
    <xf numFmtId="0" fontId="0" fillId="2" borderId="4" xfId="0" applyFont="1" applyFill="1" applyBorder="1" applyAlignment="1" applyProtection="1">
      <alignment horizontal="left" vertical="center"/>
    </xf>
    <xf numFmtId="0" fontId="0" fillId="2" borderId="10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center" vertical="top"/>
    </xf>
    <xf numFmtId="0" fontId="6" fillId="2" borderId="11" xfId="0" applyFont="1" applyFill="1" applyBorder="1" applyAlignment="1" applyProtection="1">
      <alignment horizontal="center" vertical="top"/>
    </xf>
    <xf numFmtId="0" fontId="6" fillId="2" borderId="10" xfId="0" applyFont="1" applyFill="1" applyBorder="1" applyAlignment="1" applyProtection="1">
      <alignment horizontal="center" vertical="top"/>
    </xf>
    <xf numFmtId="0" fontId="6" fillId="2" borderId="16" xfId="0" applyFont="1" applyFill="1" applyBorder="1" applyAlignment="1" applyProtection="1">
      <alignment horizontal="center" vertical="top"/>
    </xf>
    <xf numFmtId="0" fontId="6" fillId="2" borderId="17" xfId="0" applyFont="1" applyFill="1" applyBorder="1" applyAlignment="1" applyProtection="1">
      <alignment horizontal="center" vertical="top"/>
    </xf>
    <xf numFmtId="0" fontId="6" fillId="2" borderId="18" xfId="0" applyFont="1" applyFill="1" applyBorder="1" applyAlignment="1" applyProtection="1">
      <alignment horizontal="center" vertical="top"/>
    </xf>
    <xf numFmtId="0" fontId="0" fillId="2" borderId="9" xfId="0" applyFont="1" applyFill="1" applyBorder="1" applyAlignment="1" applyProtection="1">
      <alignment horizontal="left" vertical="center"/>
    </xf>
    <xf numFmtId="0" fontId="0" fillId="2" borderId="11" xfId="0" applyFont="1" applyFill="1" applyBorder="1" applyAlignment="1" applyProtection="1">
      <alignment horizontal="left" vertical="center"/>
    </xf>
    <xf numFmtId="0" fontId="0" fillId="2" borderId="10" xfId="0" applyFont="1" applyFill="1" applyBorder="1" applyAlignment="1" applyProtection="1">
      <alignment horizontal="left" vertical="center"/>
    </xf>
    <xf numFmtId="0" fontId="0" fillId="2" borderId="13" xfId="0" applyFont="1" applyFill="1" applyBorder="1" applyAlignment="1" applyProtection="1">
      <alignment horizontal="left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2" borderId="14" xfId="0" applyFont="1" applyFill="1" applyBorder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11" xfId="0" applyFill="1" applyBorder="1" applyAlignment="1" applyProtection="1">
      <alignment vertical="center"/>
      <protection locked="0"/>
    </xf>
    <xf numFmtId="0" fontId="0" fillId="4" borderId="10" xfId="0" applyFill="1" applyBorder="1" applyAlignment="1" applyProtection="1">
      <alignment vertical="center"/>
      <protection locked="0"/>
    </xf>
    <xf numFmtId="0" fontId="0" fillId="2" borderId="5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 wrapText="1"/>
    </xf>
    <xf numFmtId="0" fontId="0" fillId="2" borderId="6" xfId="0" applyFont="1" applyFill="1" applyBorder="1" applyAlignment="1" applyProtection="1">
      <alignment horizontal="left" vertical="center" wrapText="1"/>
    </xf>
    <xf numFmtId="0" fontId="5" fillId="2" borderId="11" xfId="0" applyFont="1" applyFill="1" applyBorder="1" applyAlignment="1" applyProtection="1">
      <alignment horizontal="left" vertical="center"/>
    </xf>
    <xf numFmtId="0" fontId="6" fillId="2" borderId="9" xfId="0" applyFont="1" applyFill="1" applyBorder="1" applyAlignment="1" applyProtection="1">
      <alignment horizontal="right" vertical="center"/>
    </xf>
    <xf numFmtId="0" fontId="6" fillId="2" borderId="10" xfId="0" applyFont="1" applyFill="1" applyBorder="1" applyAlignment="1" applyProtection="1">
      <alignment horizontal="right" vertical="center"/>
    </xf>
  </cellXfs>
  <cellStyles count="3">
    <cellStyle name="Standard" xfId="0" builtinId="0"/>
    <cellStyle name="Stil 1" xfId="2" xr:uid="{DB424C8E-D1B3-4045-BE5E-2A1FD1F5AD33}"/>
    <cellStyle name="Überschrift 4" xfId="1" builtinId="19"/>
  </cellStyles>
  <dxfs count="1">
    <dxf>
      <font>
        <color rgb="FF00B05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</dxfs>
  <tableStyles count="0" defaultTableStyle="TableStyleMedium2" defaultPivotStyle="PivotStyleLight16"/>
  <colors>
    <mruColors>
      <color rgb="FF24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133058</xdr:colOff>
      <xdr:row>1</xdr:row>
      <xdr:rowOff>57151</xdr:rowOff>
    </xdr:from>
    <xdr:to>
      <xdr:col>10</xdr:col>
      <xdr:colOff>552450</xdr:colOff>
      <xdr:row>4</xdr:row>
      <xdr:rowOff>85725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9858" y="457201"/>
          <a:ext cx="1667167" cy="70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5"/>
  <sheetViews>
    <sheetView tabSelected="1" zoomScaleNormal="100" workbookViewId="0">
      <pane ySplit="5" topLeftCell="A6" activePane="bottomLeft" state="frozen"/>
      <selection pane="bottomLeft" activeCell="D9" sqref="D9:J9"/>
    </sheetView>
  </sheetViews>
  <sheetFormatPr baseColWidth="10" defaultColWidth="0" defaultRowHeight="15.75" zeroHeight="1" x14ac:dyDescent="0.25"/>
  <cols>
    <col min="1" max="1" width="1.875" style="2" customWidth="1"/>
    <col min="2" max="2" width="5.625" style="2" customWidth="1"/>
    <col min="3" max="3" width="19" style="2" customWidth="1"/>
    <col min="4" max="4" width="16.625" style="2" customWidth="1"/>
    <col min="5" max="8" width="10.625" style="2" customWidth="1"/>
    <col min="9" max="9" width="8.625" style="2" customWidth="1"/>
    <col min="10" max="10" width="7.75" style="2" customWidth="1"/>
    <col min="11" max="11" width="17.125" style="2" customWidth="1"/>
    <col min="12" max="12" width="1.875" style="2" customWidth="1"/>
    <col min="13" max="16384" width="11" style="2" hidden="1"/>
  </cols>
  <sheetData>
    <row r="1" spans="2:11" x14ac:dyDescent="0.25">
      <c r="B1" s="1"/>
    </row>
    <row r="2" spans="2:11" ht="18.75" x14ac:dyDescent="0.3">
      <c r="B2" s="3" t="s">
        <v>124</v>
      </c>
    </row>
    <row r="3" spans="2:11" ht="18.75" x14ac:dyDescent="0.3">
      <c r="B3" s="3" t="s">
        <v>156</v>
      </c>
    </row>
    <row r="4" spans="2:11" x14ac:dyDescent="0.25">
      <c r="B4" s="12" t="s">
        <v>21</v>
      </c>
    </row>
    <row r="5" spans="2:11" x14ac:dyDescent="0.25"/>
    <row r="6" spans="2:11" x14ac:dyDescent="0.25"/>
    <row r="7" spans="2:11" x14ac:dyDescent="0.25">
      <c r="B7" s="2" t="s">
        <v>0</v>
      </c>
    </row>
    <row r="8" spans="2:11" x14ac:dyDescent="0.25"/>
    <row r="9" spans="2:11" ht="22.5" customHeight="1" x14ac:dyDescent="0.25">
      <c r="D9" s="169" t="s">
        <v>10</v>
      </c>
      <c r="E9" s="169"/>
      <c r="F9" s="169"/>
      <c r="G9" s="169"/>
      <c r="H9" s="169"/>
      <c r="I9" s="169"/>
      <c r="J9" s="169"/>
    </row>
    <row r="10" spans="2:11" ht="18.75" x14ac:dyDescent="0.3">
      <c r="B10" s="3"/>
    </row>
    <row r="11" spans="2:11" ht="20.100000000000001" customHeight="1" x14ac:dyDescent="0.3">
      <c r="B11" s="3"/>
    </row>
    <row r="12" spans="2:11" ht="20.100000000000001" customHeight="1" x14ac:dyDescent="0.3">
      <c r="B12" s="3"/>
    </row>
    <row r="13" spans="2:11" s="66" customFormat="1" ht="48" customHeight="1" x14ac:dyDescent="0.25">
      <c r="B13" s="124" t="s">
        <v>139</v>
      </c>
      <c r="C13" s="124"/>
      <c r="D13" s="124"/>
      <c r="E13" s="124"/>
      <c r="F13" s="124"/>
      <c r="G13" s="124"/>
      <c r="H13" s="124"/>
      <c r="I13" s="124"/>
      <c r="J13" s="124"/>
      <c r="K13" s="124"/>
    </row>
    <row r="14" spans="2:11" ht="20.100000000000001" customHeight="1" x14ac:dyDescent="0.3">
      <c r="B14" s="3"/>
    </row>
    <row r="15" spans="2:11" ht="20.100000000000001" customHeight="1" x14ac:dyDescent="0.25">
      <c r="B15" s="71" t="s">
        <v>128</v>
      </c>
    </row>
    <row r="16" spans="2:11" ht="20.100000000000001" customHeight="1" x14ac:dyDescent="0.25">
      <c r="B16" s="71" t="s">
        <v>129</v>
      </c>
    </row>
    <row r="17" spans="2:11" ht="20.100000000000001" customHeight="1" x14ac:dyDescent="0.25">
      <c r="B17" s="71" t="s">
        <v>130</v>
      </c>
    </row>
    <row r="18" spans="2:11" ht="20.100000000000001" customHeight="1" x14ac:dyDescent="0.3">
      <c r="B18" s="3"/>
    </row>
    <row r="19" spans="2:11" ht="34.5" customHeight="1" x14ac:dyDescent="0.3">
      <c r="B19" s="5"/>
      <c r="C19" s="157" t="s">
        <v>1</v>
      </c>
      <c r="D19" s="159"/>
      <c r="E19" s="157" t="s">
        <v>5</v>
      </c>
      <c r="F19" s="158"/>
      <c r="G19" s="158"/>
      <c r="H19" s="159"/>
      <c r="I19" s="157" t="s">
        <v>6</v>
      </c>
      <c r="J19" s="159"/>
      <c r="K19" s="6" t="s">
        <v>23</v>
      </c>
    </row>
    <row r="20" spans="2:11" ht="20.100000000000001" customHeight="1" x14ac:dyDescent="0.25">
      <c r="B20" s="73" t="s">
        <v>2</v>
      </c>
      <c r="C20" s="136"/>
      <c r="D20" s="138"/>
      <c r="E20" s="170"/>
      <c r="F20" s="171"/>
      <c r="G20" s="171"/>
      <c r="H20" s="172"/>
      <c r="I20" s="170"/>
      <c r="J20" s="172"/>
      <c r="K20" s="74"/>
    </row>
    <row r="21" spans="2:11" ht="20.100000000000001" customHeight="1" x14ac:dyDescent="0.25">
      <c r="B21" s="73" t="s">
        <v>3</v>
      </c>
      <c r="C21" s="136"/>
      <c r="D21" s="138"/>
      <c r="E21" s="170"/>
      <c r="F21" s="171"/>
      <c r="G21" s="171"/>
      <c r="H21" s="172"/>
      <c r="I21" s="170"/>
      <c r="J21" s="172"/>
      <c r="K21" s="74"/>
    </row>
    <row r="22" spans="2:11" ht="20.100000000000001" customHeight="1" x14ac:dyDescent="0.25">
      <c r="B22" s="7" t="s">
        <v>4</v>
      </c>
      <c r="C22" s="136"/>
      <c r="D22" s="138"/>
      <c r="E22" s="170"/>
      <c r="F22" s="171"/>
      <c r="G22" s="171"/>
      <c r="H22" s="172"/>
      <c r="I22" s="170"/>
      <c r="J22" s="172"/>
      <c r="K22" s="74"/>
    </row>
    <row r="23" spans="2:11" ht="20.100000000000001" customHeight="1" x14ac:dyDescent="0.25">
      <c r="B23" s="7" t="s">
        <v>7</v>
      </c>
      <c r="C23" s="136"/>
      <c r="D23" s="138"/>
      <c r="E23" s="170"/>
      <c r="F23" s="171"/>
      <c r="G23" s="171"/>
      <c r="H23" s="172"/>
      <c r="I23" s="170"/>
      <c r="J23" s="172"/>
      <c r="K23" s="74"/>
    </row>
    <row r="24" spans="2:11" ht="20.100000000000001" customHeight="1" x14ac:dyDescent="0.25">
      <c r="B24" s="7" t="s">
        <v>8</v>
      </c>
      <c r="C24" s="136"/>
      <c r="D24" s="138"/>
      <c r="E24" s="170"/>
      <c r="F24" s="171"/>
      <c r="G24" s="171"/>
      <c r="H24" s="172"/>
      <c r="I24" s="170"/>
      <c r="J24" s="172"/>
      <c r="K24" s="74"/>
    </row>
    <row r="25" spans="2:11" ht="20.100000000000001" customHeight="1" x14ac:dyDescent="0.25">
      <c r="B25" s="7" t="s">
        <v>9</v>
      </c>
      <c r="C25" s="136"/>
      <c r="D25" s="138"/>
      <c r="E25" s="170"/>
      <c r="F25" s="171"/>
      <c r="G25" s="171"/>
      <c r="H25" s="172"/>
      <c r="I25" s="170"/>
      <c r="J25" s="172"/>
      <c r="K25" s="74"/>
    </row>
    <row r="26" spans="2:11" ht="30" customHeight="1" x14ac:dyDescent="0.3">
      <c r="B26" s="3"/>
    </row>
    <row r="27" spans="2:11" ht="20.100000000000001" customHeight="1" x14ac:dyDescent="0.25">
      <c r="B27" s="70" t="s">
        <v>131</v>
      </c>
    </row>
    <row r="28" spans="2:11" ht="20.100000000000001" customHeight="1" x14ac:dyDescent="0.25">
      <c r="B28" s="69" t="s">
        <v>132</v>
      </c>
    </row>
    <row r="29" spans="2:11" ht="20.100000000000001" customHeight="1" x14ac:dyDescent="0.25">
      <c r="B29" s="24"/>
    </row>
    <row r="30" spans="2:11" ht="20.100000000000001" customHeight="1" x14ac:dyDescent="0.25">
      <c r="B30" s="24"/>
      <c r="C30" s="69" t="s">
        <v>133</v>
      </c>
    </row>
    <row r="31" spans="2:11" ht="20.100000000000001" customHeight="1" x14ac:dyDescent="0.25">
      <c r="B31" s="24"/>
      <c r="C31" s="127"/>
      <c r="D31" s="127"/>
      <c r="E31" s="127"/>
      <c r="F31" s="127"/>
      <c r="G31" s="127"/>
    </row>
    <row r="32" spans="2:11" ht="20.100000000000001" customHeight="1" x14ac:dyDescent="0.25">
      <c r="B32" s="24"/>
      <c r="C32" s="2" t="s">
        <v>123</v>
      </c>
    </row>
    <row r="33" spans="2:11" ht="30" customHeight="1" x14ac:dyDescent="0.3">
      <c r="B33" s="3"/>
    </row>
    <row r="34" spans="2:11" ht="20.100000000000001" customHeight="1" x14ac:dyDescent="0.25">
      <c r="B34" s="23" t="s">
        <v>134</v>
      </c>
    </row>
    <row r="35" spans="2:11" ht="20.100000000000001" customHeight="1" x14ac:dyDescent="0.25">
      <c r="B35" s="24" t="s">
        <v>135</v>
      </c>
    </row>
    <row r="36" spans="2:11" ht="19.5" customHeight="1" x14ac:dyDescent="0.25">
      <c r="B36" s="93"/>
      <c r="C36" s="94"/>
      <c r="D36" s="94"/>
      <c r="E36" s="94"/>
      <c r="F36" s="94"/>
      <c r="G36" s="94"/>
      <c r="H36" s="94"/>
      <c r="I36" s="94"/>
      <c r="J36" s="94"/>
      <c r="K36" s="94"/>
    </row>
    <row r="37" spans="2:11" ht="19.5" customHeight="1" x14ac:dyDescent="0.25">
      <c r="B37" s="95"/>
      <c r="C37" s="121" t="s">
        <v>138</v>
      </c>
      <c r="D37" s="122"/>
      <c r="E37" s="128" t="s">
        <v>137</v>
      </c>
      <c r="F37" s="129"/>
      <c r="G37" s="129"/>
      <c r="H37" s="130"/>
      <c r="I37" s="131" t="s">
        <v>136</v>
      </c>
      <c r="J37" s="131"/>
      <c r="K37" s="96" t="s">
        <v>125</v>
      </c>
    </row>
    <row r="38" spans="2:11" ht="19.5" customHeight="1" x14ac:dyDescent="0.25">
      <c r="B38" s="72" t="s">
        <v>2</v>
      </c>
      <c r="C38" s="110" t="s">
        <v>122</v>
      </c>
      <c r="D38" s="123"/>
      <c r="E38" s="113"/>
      <c r="F38" s="114"/>
      <c r="G38" s="114"/>
      <c r="H38" s="115"/>
      <c r="I38" s="116"/>
      <c r="J38" s="116"/>
      <c r="K38" s="99"/>
    </row>
    <row r="39" spans="2:11" ht="19.5" customHeight="1" x14ac:dyDescent="0.25">
      <c r="B39" s="72" t="s">
        <v>3</v>
      </c>
      <c r="C39" s="110" t="s">
        <v>155</v>
      </c>
      <c r="D39" s="123"/>
      <c r="E39" s="117"/>
      <c r="F39" s="118"/>
      <c r="G39" s="118"/>
      <c r="H39" s="119"/>
      <c r="I39" s="120"/>
      <c r="J39" s="120"/>
      <c r="K39" s="99"/>
    </row>
    <row r="40" spans="2:11" ht="30" customHeight="1" x14ac:dyDescent="0.3">
      <c r="B40" s="3"/>
    </row>
    <row r="41" spans="2:11" ht="20.100000000000001" customHeight="1" x14ac:dyDescent="0.25">
      <c r="B41" s="23" t="s">
        <v>157</v>
      </c>
    </row>
    <row r="42" spans="2:11" ht="20.100000000000001" customHeight="1" x14ac:dyDescent="0.25">
      <c r="B42" s="24" t="s">
        <v>159</v>
      </c>
    </row>
    <row r="43" spans="2:11" ht="20.100000000000001" customHeight="1" x14ac:dyDescent="0.25">
      <c r="B43" s="24" t="s">
        <v>158</v>
      </c>
    </row>
    <row r="44" spans="2:11" ht="20.100000000000001" customHeight="1" x14ac:dyDescent="0.25">
      <c r="B44" s="24" t="s">
        <v>160</v>
      </c>
    </row>
    <row r="45" spans="2:11" ht="20.100000000000001" customHeight="1" x14ac:dyDescent="0.3">
      <c r="B45" s="3"/>
    </row>
    <row r="46" spans="2:11" ht="20.100000000000001" customHeight="1" x14ac:dyDescent="0.3">
      <c r="B46" s="75"/>
      <c r="C46" s="147" t="s">
        <v>120</v>
      </c>
      <c r="D46" s="148"/>
      <c r="E46" s="148"/>
      <c r="F46" s="148"/>
      <c r="G46" s="139" t="s">
        <v>121</v>
      </c>
      <c r="H46" s="140"/>
      <c r="I46" s="140"/>
      <c r="J46" s="140"/>
      <c r="K46" s="141"/>
    </row>
    <row r="47" spans="2:11" ht="20.100000000000001" customHeight="1" x14ac:dyDescent="0.25">
      <c r="B47" s="62" t="s">
        <v>2</v>
      </c>
      <c r="C47" s="149"/>
      <c r="D47" s="149"/>
      <c r="E47" s="149"/>
      <c r="F47" s="149"/>
      <c r="G47" s="136"/>
      <c r="H47" s="137"/>
      <c r="I47" s="137"/>
      <c r="J47" s="137"/>
      <c r="K47" s="138"/>
    </row>
    <row r="48" spans="2:11" ht="20.100000000000001" customHeight="1" x14ac:dyDescent="0.25">
      <c r="B48" s="67" t="s">
        <v>3</v>
      </c>
      <c r="C48" s="149"/>
      <c r="D48" s="149"/>
      <c r="E48" s="149"/>
      <c r="F48" s="149"/>
      <c r="G48" s="136"/>
      <c r="H48" s="137"/>
      <c r="I48" s="137"/>
      <c r="J48" s="137"/>
      <c r="K48" s="138"/>
    </row>
    <row r="49" spans="1:12" ht="30" customHeight="1" x14ac:dyDescent="0.3">
      <c r="B49" s="3"/>
    </row>
    <row r="50" spans="1:12" ht="20.100000000000001" customHeight="1" x14ac:dyDescent="0.25">
      <c r="B50" s="23" t="s">
        <v>140</v>
      </c>
    </row>
    <row r="51" spans="1:12" ht="20.100000000000001" customHeight="1" x14ac:dyDescent="0.25">
      <c r="B51" s="94" t="s">
        <v>161</v>
      </c>
      <c r="D51" s="94"/>
      <c r="E51" s="94"/>
      <c r="F51" s="94"/>
      <c r="G51" s="94"/>
      <c r="H51" s="94"/>
      <c r="I51" s="94"/>
      <c r="J51" s="94"/>
      <c r="K51" s="94"/>
    </row>
    <row r="52" spans="1:12" ht="20.100000000000001" customHeight="1" x14ac:dyDescent="0.25">
      <c r="B52" s="78" t="s">
        <v>162</v>
      </c>
      <c r="C52" s="94"/>
      <c r="D52" s="94"/>
      <c r="E52" s="94"/>
      <c r="F52" s="94"/>
      <c r="G52" s="94"/>
      <c r="H52" s="94"/>
      <c r="I52" s="94"/>
      <c r="J52" s="94"/>
      <c r="K52" s="94"/>
    </row>
    <row r="53" spans="1:12" ht="20.100000000000001" customHeight="1" x14ac:dyDescent="0.25">
      <c r="B53" s="78" t="s">
        <v>163</v>
      </c>
      <c r="C53" s="94"/>
      <c r="D53" s="94"/>
      <c r="E53" s="94"/>
      <c r="F53" s="94"/>
      <c r="G53" s="94"/>
      <c r="H53" s="94"/>
      <c r="I53" s="94"/>
      <c r="J53" s="94"/>
      <c r="K53" s="94"/>
    </row>
    <row r="54" spans="1:12" ht="20.100000000000001" customHeight="1" x14ac:dyDescent="0.25">
      <c r="B54" s="76"/>
      <c r="C54" s="94"/>
      <c r="D54" s="94"/>
      <c r="E54" s="94"/>
      <c r="F54" s="94"/>
      <c r="G54" s="94"/>
      <c r="H54" s="94"/>
      <c r="I54" s="94"/>
      <c r="J54" s="94"/>
      <c r="K54" s="94"/>
    </row>
    <row r="55" spans="1:12" ht="20.100000000000001" customHeight="1" x14ac:dyDescent="0.25">
      <c r="B55" s="97"/>
      <c r="C55" s="79" t="s">
        <v>141</v>
      </c>
      <c r="D55" s="50"/>
    </row>
    <row r="56" spans="1:12" ht="20.100000000000001" customHeight="1" x14ac:dyDescent="0.25">
      <c r="B56" s="98"/>
      <c r="C56" s="50" t="s">
        <v>123</v>
      </c>
      <c r="D56" s="50"/>
    </row>
    <row r="57" spans="1:12" ht="20.100000000000001" customHeight="1" x14ac:dyDescent="0.25">
      <c r="B57" s="61"/>
      <c r="C57" s="94"/>
      <c r="D57" s="94"/>
      <c r="E57" s="94"/>
      <c r="F57" s="94"/>
      <c r="G57" s="94"/>
      <c r="H57" s="94"/>
      <c r="I57" s="94"/>
      <c r="J57" s="94"/>
      <c r="K57" s="94"/>
    </row>
    <row r="58" spans="1:12" ht="20.100000000000001" customHeight="1" x14ac:dyDescent="0.3">
      <c r="B58" s="3"/>
    </row>
    <row r="59" spans="1:12" s="66" customFormat="1" ht="48" customHeight="1" x14ac:dyDescent="0.25">
      <c r="B59" s="124" t="s">
        <v>126</v>
      </c>
      <c r="C59" s="124"/>
      <c r="D59" s="124"/>
      <c r="E59" s="124"/>
      <c r="F59" s="124"/>
    </row>
    <row r="60" spans="1:12" s="8" customFormat="1" ht="20.100000000000001" customHeight="1" x14ac:dyDescent="0.25">
      <c r="B60" s="9"/>
    </row>
    <row r="61" spans="1:12" ht="20.100000000000001" customHeight="1" x14ac:dyDescent="0.25">
      <c r="B61" s="10" t="s">
        <v>22</v>
      </c>
    </row>
    <row r="62" spans="1:12" s="11" customFormat="1" ht="20.100000000000001" customHeight="1" x14ac:dyDescent="0.25">
      <c r="A62" s="2"/>
      <c r="B62" s="10" t="s">
        <v>15</v>
      </c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s="11" customFormat="1" ht="20.100000000000001" customHeight="1" x14ac:dyDescent="0.25">
      <c r="A63" s="2"/>
      <c r="B63" s="10" t="s">
        <v>79</v>
      </c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s="11" customFormat="1" ht="20.100000000000001" customHeight="1" x14ac:dyDescent="0.25">
      <c r="A64" s="2"/>
      <c r="B64" s="10" t="s">
        <v>38</v>
      </c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s="11" customFormat="1" ht="20.100000000000001" customHeight="1" x14ac:dyDescent="0.25">
      <c r="A65" s="2"/>
      <c r="B65" s="10" t="s">
        <v>80</v>
      </c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s="11" customFormat="1" ht="20.100000000000001" customHeight="1" x14ac:dyDescent="0.25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27" customHeight="1" thickBot="1" x14ac:dyDescent="0.3">
      <c r="B67" s="47" t="s">
        <v>84</v>
      </c>
    </row>
    <row r="68" spans="1:12" ht="37.5" customHeight="1" thickBot="1" x14ac:dyDescent="0.35">
      <c r="B68" s="34"/>
      <c r="C68" s="160" t="s">
        <v>39</v>
      </c>
      <c r="D68" s="161"/>
      <c r="E68" s="161"/>
      <c r="F68" s="161"/>
      <c r="G68" s="162"/>
      <c r="H68" s="35" t="s">
        <v>115</v>
      </c>
      <c r="I68" s="142" t="s">
        <v>17</v>
      </c>
      <c r="J68" s="143"/>
      <c r="K68" s="36" t="s">
        <v>13</v>
      </c>
    </row>
    <row r="69" spans="1:12" ht="24.95" customHeight="1" x14ac:dyDescent="0.25">
      <c r="B69" s="31" t="s">
        <v>41</v>
      </c>
      <c r="C69" s="166" t="s">
        <v>24</v>
      </c>
      <c r="D69" s="167"/>
      <c r="E69" s="167"/>
      <c r="F69" s="167"/>
      <c r="G69" s="168"/>
      <c r="H69" s="32">
        <v>6400</v>
      </c>
      <c r="I69" s="134">
        <v>0</v>
      </c>
      <c r="J69" s="135"/>
      <c r="K69" s="33">
        <f t="shared" ref="K69:K85" si="0">H69*I69</f>
        <v>0</v>
      </c>
    </row>
    <row r="70" spans="1:12" ht="24.95" customHeight="1" x14ac:dyDescent="0.25">
      <c r="B70" s="27" t="s">
        <v>40</v>
      </c>
      <c r="C70" s="153" t="s">
        <v>25</v>
      </c>
      <c r="D70" s="154"/>
      <c r="E70" s="154"/>
      <c r="F70" s="154"/>
      <c r="G70" s="155"/>
      <c r="H70" s="29">
        <v>400</v>
      </c>
      <c r="I70" s="132">
        <v>0</v>
      </c>
      <c r="J70" s="133"/>
      <c r="K70" s="28">
        <f t="shared" si="0"/>
        <v>0</v>
      </c>
    </row>
    <row r="71" spans="1:12" ht="24.95" customHeight="1" x14ac:dyDescent="0.25">
      <c r="B71" s="27" t="s">
        <v>42</v>
      </c>
      <c r="C71" s="153" t="s">
        <v>26</v>
      </c>
      <c r="D71" s="154"/>
      <c r="E71" s="154"/>
      <c r="F71" s="154"/>
      <c r="G71" s="155"/>
      <c r="H71" s="29">
        <v>7900</v>
      </c>
      <c r="I71" s="132">
        <v>0</v>
      </c>
      <c r="J71" s="133"/>
      <c r="K71" s="28">
        <f t="shared" si="0"/>
        <v>0</v>
      </c>
    </row>
    <row r="72" spans="1:12" ht="24.95" customHeight="1" x14ac:dyDescent="0.25">
      <c r="B72" s="27" t="s">
        <v>43</v>
      </c>
      <c r="C72" s="150" t="s">
        <v>27</v>
      </c>
      <c r="D72" s="151"/>
      <c r="E72" s="151"/>
      <c r="F72" s="151"/>
      <c r="G72" s="152"/>
      <c r="H72" s="29">
        <v>800</v>
      </c>
      <c r="I72" s="132">
        <v>0</v>
      </c>
      <c r="J72" s="133"/>
      <c r="K72" s="28">
        <f t="shared" si="0"/>
        <v>0</v>
      </c>
    </row>
    <row r="73" spans="1:12" ht="24.95" customHeight="1" x14ac:dyDescent="0.25">
      <c r="B73" s="27" t="s">
        <v>44</v>
      </c>
      <c r="C73" s="153" t="s">
        <v>28</v>
      </c>
      <c r="D73" s="154"/>
      <c r="E73" s="154"/>
      <c r="F73" s="154"/>
      <c r="G73" s="155"/>
      <c r="H73" s="29">
        <v>7400</v>
      </c>
      <c r="I73" s="132">
        <v>0</v>
      </c>
      <c r="J73" s="133"/>
      <c r="K73" s="28">
        <f t="shared" si="0"/>
        <v>0</v>
      </c>
    </row>
    <row r="74" spans="1:12" ht="24.95" customHeight="1" x14ac:dyDescent="0.25">
      <c r="B74" s="27" t="s">
        <v>45</v>
      </c>
      <c r="C74" s="153" t="s">
        <v>30</v>
      </c>
      <c r="D74" s="154"/>
      <c r="E74" s="154"/>
      <c r="F74" s="154"/>
      <c r="G74" s="155"/>
      <c r="H74" s="29">
        <v>800</v>
      </c>
      <c r="I74" s="132">
        <v>0</v>
      </c>
      <c r="J74" s="133"/>
      <c r="K74" s="28">
        <f t="shared" si="0"/>
        <v>0</v>
      </c>
    </row>
    <row r="75" spans="1:12" ht="24.95" customHeight="1" x14ac:dyDescent="0.25">
      <c r="B75" s="30" t="s">
        <v>55</v>
      </c>
      <c r="C75" s="150" t="s">
        <v>107</v>
      </c>
      <c r="D75" s="151"/>
      <c r="E75" s="151"/>
      <c r="F75" s="151"/>
      <c r="G75" s="152"/>
      <c r="H75" s="29">
        <v>11500</v>
      </c>
      <c r="I75" s="132">
        <v>0</v>
      </c>
      <c r="J75" s="133"/>
      <c r="K75" s="28">
        <f t="shared" si="0"/>
        <v>0</v>
      </c>
    </row>
    <row r="76" spans="1:12" ht="24.95" customHeight="1" x14ac:dyDescent="0.25">
      <c r="B76" s="30" t="s">
        <v>56</v>
      </c>
      <c r="C76" s="153" t="s">
        <v>108</v>
      </c>
      <c r="D76" s="154"/>
      <c r="E76" s="154"/>
      <c r="F76" s="154"/>
      <c r="G76" s="155"/>
      <c r="H76" s="29">
        <v>700</v>
      </c>
      <c r="I76" s="132">
        <v>0</v>
      </c>
      <c r="J76" s="133"/>
      <c r="K76" s="28">
        <f t="shared" si="0"/>
        <v>0</v>
      </c>
    </row>
    <row r="77" spans="1:12" ht="24.95" customHeight="1" x14ac:dyDescent="0.25">
      <c r="B77" s="27" t="s">
        <v>46</v>
      </c>
      <c r="C77" s="150" t="s">
        <v>71</v>
      </c>
      <c r="D77" s="151"/>
      <c r="E77" s="151"/>
      <c r="F77" s="151"/>
      <c r="G77" s="152"/>
      <c r="H77" s="29">
        <v>3200</v>
      </c>
      <c r="I77" s="132">
        <v>0</v>
      </c>
      <c r="J77" s="133"/>
      <c r="K77" s="28">
        <f t="shared" si="0"/>
        <v>0</v>
      </c>
    </row>
    <row r="78" spans="1:12" ht="24.95" customHeight="1" x14ac:dyDescent="0.25">
      <c r="B78" s="27" t="s">
        <v>47</v>
      </c>
      <c r="C78" s="153" t="s">
        <v>72</v>
      </c>
      <c r="D78" s="154"/>
      <c r="E78" s="154"/>
      <c r="F78" s="154"/>
      <c r="G78" s="155"/>
      <c r="H78" s="29">
        <v>3200</v>
      </c>
      <c r="I78" s="132">
        <v>0</v>
      </c>
      <c r="J78" s="133"/>
      <c r="K78" s="28">
        <f t="shared" si="0"/>
        <v>0</v>
      </c>
    </row>
    <row r="79" spans="1:12" ht="24.95" customHeight="1" x14ac:dyDescent="0.25">
      <c r="B79" s="27" t="s">
        <v>48</v>
      </c>
      <c r="C79" s="153" t="s">
        <v>73</v>
      </c>
      <c r="D79" s="154"/>
      <c r="E79" s="154"/>
      <c r="F79" s="154"/>
      <c r="G79" s="155"/>
      <c r="H79" s="29">
        <v>3200</v>
      </c>
      <c r="I79" s="132">
        <v>0</v>
      </c>
      <c r="J79" s="133"/>
      <c r="K79" s="28">
        <f t="shared" si="0"/>
        <v>0</v>
      </c>
    </row>
    <row r="80" spans="1:12" ht="52.5" customHeight="1" x14ac:dyDescent="0.25">
      <c r="B80" s="27" t="s">
        <v>49</v>
      </c>
      <c r="C80" s="150" t="s">
        <v>32</v>
      </c>
      <c r="D80" s="151"/>
      <c r="E80" s="151"/>
      <c r="F80" s="151"/>
      <c r="G80" s="152"/>
      <c r="H80" s="29">
        <v>450</v>
      </c>
      <c r="I80" s="132">
        <v>0</v>
      </c>
      <c r="J80" s="133"/>
      <c r="K80" s="28">
        <f t="shared" si="0"/>
        <v>0</v>
      </c>
    </row>
    <row r="81" spans="2:11" ht="37.5" customHeight="1" x14ac:dyDescent="0.25">
      <c r="B81" s="27" t="s">
        <v>50</v>
      </c>
      <c r="C81" s="150" t="s">
        <v>33</v>
      </c>
      <c r="D81" s="151"/>
      <c r="E81" s="151"/>
      <c r="F81" s="151"/>
      <c r="G81" s="152"/>
      <c r="H81" s="29">
        <v>250</v>
      </c>
      <c r="I81" s="132">
        <v>0</v>
      </c>
      <c r="J81" s="133"/>
      <c r="K81" s="28">
        <f t="shared" si="0"/>
        <v>0</v>
      </c>
    </row>
    <row r="82" spans="2:11" ht="24.95" customHeight="1" x14ac:dyDescent="0.25">
      <c r="B82" s="27" t="s">
        <v>51</v>
      </c>
      <c r="C82" s="150" t="s">
        <v>34</v>
      </c>
      <c r="D82" s="151"/>
      <c r="E82" s="151"/>
      <c r="F82" s="151"/>
      <c r="G82" s="152"/>
      <c r="H82" s="29">
        <v>100</v>
      </c>
      <c r="I82" s="132">
        <v>0</v>
      </c>
      <c r="J82" s="133"/>
      <c r="K82" s="28">
        <f t="shared" si="0"/>
        <v>0</v>
      </c>
    </row>
    <row r="83" spans="2:11" ht="24.95" customHeight="1" x14ac:dyDescent="0.25">
      <c r="B83" s="27" t="s">
        <v>52</v>
      </c>
      <c r="C83" s="163" t="s">
        <v>35</v>
      </c>
      <c r="D83" s="164"/>
      <c r="E83" s="164"/>
      <c r="F83" s="164"/>
      <c r="G83" s="165"/>
      <c r="H83" s="29">
        <v>312</v>
      </c>
      <c r="I83" s="132">
        <v>0</v>
      </c>
      <c r="J83" s="133"/>
      <c r="K83" s="28">
        <f t="shared" si="0"/>
        <v>0</v>
      </c>
    </row>
    <row r="84" spans="2:11" ht="24.95" customHeight="1" x14ac:dyDescent="0.25">
      <c r="B84" s="27" t="s">
        <v>53</v>
      </c>
      <c r="C84" s="163" t="s">
        <v>37</v>
      </c>
      <c r="D84" s="164"/>
      <c r="E84" s="164"/>
      <c r="F84" s="164"/>
      <c r="G84" s="165"/>
      <c r="H84" s="29">
        <v>104</v>
      </c>
      <c r="I84" s="132">
        <v>0</v>
      </c>
      <c r="J84" s="133"/>
      <c r="K84" s="28">
        <f t="shared" si="0"/>
        <v>0</v>
      </c>
    </row>
    <row r="85" spans="2:11" ht="24.95" customHeight="1" x14ac:dyDescent="0.25">
      <c r="B85" s="27" t="s">
        <v>54</v>
      </c>
      <c r="C85" s="153" t="s">
        <v>36</v>
      </c>
      <c r="D85" s="154"/>
      <c r="E85" s="154"/>
      <c r="F85" s="154"/>
      <c r="G85" s="155"/>
      <c r="H85" s="29">
        <v>104</v>
      </c>
      <c r="I85" s="132">
        <v>0</v>
      </c>
      <c r="J85" s="133"/>
      <c r="K85" s="28">
        <f t="shared" si="0"/>
        <v>0</v>
      </c>
    </row>
    <row r="86" spans="2:11" ht="11.25" customHeight="1" thickBot="1" x14ac:dyDescent="0.3">
      <c r="B86" s="39"/>
      <c r="C86" s="38"/>
      <c r="D86" s="38"/>
      <c r="E86" s="38"/>
      <c r="F86" s="38"/>
      <c r="G86" s="38"/>
      <c r="H86" s="40"/>
      <c r="I86" s="41"/>
      <c r="J86" s="41"/>
      <c r="K86" s="41"/>
    </row>
    <row r="87" spans="2:11" ht="37.5" customHeight="1" thickBot="1" x14ac:dyDescent="0.35">
      <c r="B87" s="34"/>
      <c r="C87" s="160" t="s">
        <v>57</v>
      </c>
      <c r="D87" s="161"/>
      <c r="E87" s="161"/>
      <c r="F87" s="161"/>
      <c r="G87" s="162"/>
      <c r="H87" s="35" t="s">
        <v>115</v>
      </c>
      <c r="I87" s="142" t="s">
        <v>17</v>
      </c>
      <c r="J87" s="143"/>
      <c r="K87" s="36" t="s">
        <v>13</v>
      </c>
    </row>
    <row r="88" spans="2:11" ht="24.95" customHeight="1" x14ac:dyDescent="0.25">
      <c r="B88" s="27" t="s">
        <v>58</v>
      </c>
      <c r="C88" s="163" t="s">
        <v>61</v>
      </c>
      <c r="D88" s="164"/>
      <c r="E88" s="164"/>
      <c r="F88" s="164"/>
      <c r="G88" s="165"/>
      <c r="H88" s="29">
        <v>2</v>
      </c>
      <c r="I88" s="134">
        <v>0</v>
      </c>
      <c r="J88" s="135"/>
      <c r="K88" s="28">
        <f>H88*I88</f>
        <v>0</v>
      </c>
    </row>
    <row r="89" spans="2:11" ht="52.5" customHeight="1" x14ac:dyDescent="0.25">
      <c r="B89" s="27" t="s">
        <v>59</v>
      </c>
      <c r="C89" s="108" t="s">
        <v>62</v>
      </c>
      <c r="D89" s="109"/>
      <c r="E89" s="109"/>
      <c r="F89" s="109"/>
      <c r="G89" s="156"/>
      <c r="H89" s="29">
        <v>130</v>
      </c>
      <c r="I89" s="132">
        <v>0</v>
      </c>
      <c r="J89" s="133"/>
      <c r="K89" s="28">
        <f>H89*I89</f>
        <v>0</v>
      </c>
    </row>
    <row r="90" spans="2:11" ht="52.5" customHeight="1" x14ac:dyDescent="0.25">
      <c r="B90" s="7" t="s">
        <v>60</v>
      </c>
      <c r="C90" s="108" t="s">
        <v>63</v>
      </c>
      <c r="D90" s="109"/>
      <c r="E90" s="109"/>
      <c r="F90" s="109"/>
      <c r="G90" s="156"/>
      <c r="H90" s="46">
        <v>170</v>
      </c>
      <c r="I90" s="132">
        <v>0</v>
      </c>
      <c r="J90" s="133"/>
      <c r="K90" s="22">
        <f>H90*I90</f>
        <v>0</v>
      </c>
    </row>
    <row r="91" spans="2:11" ht="11.25" customHeight="1" thickBot="1" x14ac:dyDescent="0.3">
      <c r="B91" s="42"/>
      <c r="C91" s="37"/>
      <c r="D91" s="37"/>
      <c r="E91" s="37"/>
      <c r="F91" s="37"/>
      <c r="G91" s="37"/>
      <c r="H91" s="43"/>
      <c r="I91" s="44"/>
      <c r="J91" s="44"/>
      <c r="K91" s="44"/>
    </row>
    <row r="92" spans="2:11" ht="30" customHeight="1" thickBot="1" x14ac:dyDescent="0.3">
      <c r="B92" s="144" t="s">
        <v>109</v>
      </c>
      <c r="C92" s="145"/>
      <c r="D92" s="145"/>
      <c r="E92" s="145"/>
      <c r="F92" s="145"/>
      <c r="G92" s="145"/>
      <c r="H92" s="145"/>
      <c r="I92" s="145"/>
      <c r="J92" s="146"/>
      <c r="K92" s="45">
        <f>SUM(K69:K85)+SUM(K88:K90)</f>
        <v>0</v>
      </c>
    </row>
    <row r="93" spans="2:11" ht="37.5" customHeight="1" x14ac:dyDescent="0.3">
      <c r="B93" s="15"/>
    </row>
    <row r="94" spans="2:11" ht="27" customHeight="1" thickBot="1" x14ac:dyDescent="0.3">
      <c r="B94" s="47" t="s">
        <v>85</v>
      </c>
    </row>
    <row r="95" spans="2:11" ht="37.5" customHeight="1" thickBot="1" x14ac:dyDescent="0.35">
      <c r="B95" s="34"/>
      <c r="C95" s="160" t="s">
        <v>39</v>
      </c>
      <c r="D95" s="161"/>
      <c r="E95" s="161"/>
      <c r="F95" s="161"/>
      <c r="G95" s="162"/>
      <c r="H95" s="35" t="s">
        <v>115</v>
      </c>
      <c r="I95" s="142" t="s">
        <v>17</v>
      </c>
      <c r="J95" s="143"/>
      <c r="K95" s="36" t="s">
        <v>13</v>
      </c>
    </row>
    <row r="96" spans="2:11" ht="24.95" customHeight="1" x14ac:dyDescent="0.25">
      <c r="B96" s="58" t="s">
        <v>87</v>
      </c>
      <c r="C96" s="166" t="s">
        <v>24</v>
      </c>
      <c r="D96" s="167"/>
      <c r="E96" s="167"/>
      <c r="F96" s="167"/>
      <c r="G96" s="168"/>
      <c r="H96" s="32">
        <v>6400</v>
      </c>
      <c r="I96" s="134">
        <v>0</v>
      </c>
      <c r="J96" s="135"/>
      <c r="K96" s="33">
        <f t="shared" ref="K96:K112" si="1">H96*I96</f>
        <v>0</v>
      </c>
    </row>
    <row r="97" spans="2:11" ht="24.95" customHeight="1" x14ac:dyDescent="0.25">
      <c r="B97" s="59" t="s">
        <v>88</v>
      </c>
      <c r="C97" s="153" t="s">
        <v>25</v>
      </c>
      <c r="D97" s="154"/>
      <c r="E97" s="154"/>
      <c r="F97" s="154"/>
      <c r="G97" s="155"/>
      <c r="H97" s="29">
        <v>400</v>
      </c>
      <c r="I97" s="132">
        <v>0</v>
      </c>
      <c r="J97" s="133"/>
      <c r="K97" s="28">
        <f t="shared" si="1"/>
        <v>0</v>
      </c>
    </row>
    <row r="98" spans="2:11" ht="24.95" customHeight="1" x14ac:dyDescent="0.25">
      <c r="B98" s="59" t="s">
        <v>89</v>
      </c>
      <c r="C98" s="153" t="s">
        <v>26</v>
      </c>
      <c r="D98" s="154"/>
      <c r="E98" s="154"/>
      <c r="F98" s="154"/>
      <c r="G98" s="155"/>
      <c r="H98" s="29">
        <v>7900</v>
      </c>
      <c r="I98" s="132">
        <v>0</v>
      </c>
      <c r="J98" s="133"/>
      <c r="K98" s="28">
        <f t="shared" si="1"/>
        <v>0</v>
      </c>
    </row>
    <row r="99" spans="2:11" ht="24.95" customHeight="1" x14ac:dyDescent="0.25">
      <c r="B99" s="59" t="s">
        <v>90</v>
      </c>
      <c r="C99" s="150" t="s">
        <v>27</v>
      </c>
      <c r="D99" s="151"/>
      <c r="E99" s="151"/>
      <c r="F99" s="151"/>
      <c r="G99" s="152"/>
      <c r="H99" s="29">
        <v>800</v>
      </c>
      <c r="I99" s="132">
        <v>0</v>
      </c>
      <c r="J99" s="133"/>
      <c r="K99" s="28">
        <f t="shared" si="1"/>
        <v>0</v>
      </c>
    </row>
    <row r="100" spans="2:11" ht="24.95" customHeight="1" x14ac:dyDescent="0.25">
      <c r="B100" s="59" t="s">
        <v>91</v>
      </c>
      <c r="C100" s="153" t="s">
        <v>28</v>
      </c>
      <c r="D100" s="154"/>
      <c r="E100" s="154"/>
      <c r="F100" s="154"/>
      <c r="G100" s="155"/>
      <c r="H100" s="29">
        <v>7400</v>
      </c>
      <c r="I100" s="132">
        <v>0</v>
      </c>
      <c r="J100" s="133"/>
      <c r="K100" s="28">
        <f t="shared" si="1"/>
        <v>0</v>
      </c>
    </row>
    <row r="101" spans="2:11" ht="24.95" customHeight="1" x14ac:dyDescent="0.25">
      <c r="B101" s="59" t="s">
        <v>92</v>
      </c>
      <c r="C101" s="153" t="s">
        <v>30</v>
      </c>
      <c r="D101" s="154"/>
      <c r="E101" s="154"/>
      <c r="F101" s="154"/>
      <c r="G101" s="155"/>
      <c r="H101" s="29">
        <v>800</v>
      </c>
      <c r="I101" s="132">
        <v>0</v>
      </c>
      <c r="J101" s="133"/>
      <c r="K101" s="28">
        <f t="shared" si="1"/>
        <v>0</v>
      </c>
    </row>
    <row r="102" spans="2:11" ht="24.95" customHeight="1" x14ac:dyDescent="0.25">
      <c r="B102" s="59" t="s">
        <v>93</v>
      </c>
      <c r="C102" s="150" t="s">
        <v>29</v>
      </c>
      <c r="D102" s="151"/>
      <c r="E102" s="151"/>
      <c r="F102" s="151"/>
      <c r="G102" s="152"/>
      <c r="H102" s="29">
        <v>11500</v>
      </c>
      <c r="I102" s="132">
        <v>0</v>
      </c>
      <c r="J102" s="133"/>
      <c r="K102" s="28">
        <f t="shared" si="1"/>
        <v>0</v>
      </c>
    </row>
    <row r="103" spans="2:11" ht="24.95" customHeight="1" x14ac:dyDescent="0.25">
      <c r="B103" s="59" t="s">
        <v>94</v>
      </c>
      <c r="C103" s="153" t="s">
        <v>31</v>
      </c>
      <c r="D103" s="154"/>
      <c r="E103" s="154"/>
      <c r="F103" s="154"/>
      <c r="G103" s="155"/>
      <c r="H103" s="29">
        <v>700</v>
      </c>
      <c r="I103" s="132">
        <v>0</v>
      </c>
      <c r="J103" s="133"/>
      <c r="K103" s="28">
        <f t="shared" si="1"/>
        <v>0</v>
      </c>
    </row>
    <row r="104" spans="2:11" ht="24.95" customHeight="1" x14ac:dyDescent="0.25">
      <c r="B104" s="59" t="s">
        <v>95</v>
      </c>
      <c r="C104" s="150" t="s">
        <v>71</v>
      </c>
      <c r="D104" s="151"/>
      <c r="E104" s="151"/>
      <c r="F104" s="151"/>
      <c r="G104" s="152"/>
      <c r="H104" s="29">
        <v>3200</v>
      </c>
      <c r="I104" s="132">
        <v>0</v>
      </c>
      <c r="J104" s="133"/>
      <c r="K104" s="28">
        <f t="shared" si="1"/>
        <v>0</v>
      </c>
    </row>
    <row r="105" spans="2:11" ht="24.95" customHeight="1" x14ac:dyDescent="0.25">
      <c r="B105" s="59" t="s">
        <v>96</v>
      </c>
      <c r="C105" s="153" t="s">
        <v>72</v>
      </c>
      <c r="D105" s="154"/>
      <c r="E105" s="154"/>
      <c r="F105" s="154"/>
      <c r="G105" s="155"/>
      <c r="H105" s="29">
        <v>3200</v>
      </c>
      <c r="I105" s="132">
        <v>0</v>
      </c>
      <c r="J105" s="133"/>
      <c r="K105" s="28">
        <f t="shared" si="1"/>
        <v>0</v>
      </c>
    </row>
    <row r="106" spans="2:11" ht="24.95" customHeight="1" x14ac:dyDescent="0.25">
      <c r="B106" s="59" t="s">
        <v>97</v>
      </c>
      <c r="C106" s="153" t="s">
        <v>73</v>
      </c>
      <c r="D106" s="154"/>
      <c r="E106" s="154"/>
      <c r="F106" s="154"/>
      <c r="G106" s="155"/>
      <c r="H106" s="29">
        <v>3200</v>
      </c>
      <c r="I106" s="132">
        <v>0</v>
      </c>
      <c r="J106" s="133"/>
      <c r="K106" s="28">
        <f t="shared" si="1"/>
        <v>0</v>
      </c>
    </row>
    <row r="107" spans="2:11" ht="52.5" customHeight="1" x14ac:dyDescent="0.25">
      <c r="B107" s="59" t="s">
        <v>98</v>
      </c>
      <c r="C107" s="150" t="s">
        <v>32</v>
      </c>
      <c r="D107" s="151"/>
      <c r="E107" s="151"/>
      <c r="F107" s="151"/>
      <c r="G107" s="152"/>
      <c r="H107" s="29">
        <v>450</v>
      </c>
      <c r="I107" s="132">
        <v>0</v>
      </c>
      <c r="J107" s="133"/>
      <c r="K107" s="28">
        <f t="shared" si="1"/>
        <v>0</v>
      </c>
    </row>
    <row r="108" spans="2:11" ht="37.5" customHeight="1" x14ac:dyDescent="0.25">
      <c r="B108" s="59" t="s">
        <v>99</v>
      </c>
      <c r="C108" s="150" t="s">
        <v>33</v>
      </c>
      <c r="D108" s="151"/>
      <c r="E108" s="151"/>
      <c r="F108" s="151"/>
      <c r="G108" s="152"/>
      <c r="H108" s="29">
        <v>250</v>
      </c>
      <c r="I108" s="132">
        <v>0</v>
      </c>
      <c r="J108" s="133"/>
      <c r="K108" s="28">
        <f t="shared" si="1"/>
        <v>0</v>
      </c>
    </row>
    <row r="109" spans="2:11" ht="24.95" customHeight="1" x14ac:dyDescent="0.25">
      <c r="B109" s="59" t="s">
        <v>100</v>
      </c>
      <c r="C109" s="150" t="s">
        <v>34</v>
      </c>
      <c r="D109" s="151"/>
      <c r="E109" s="151"/>
      <c r="F109" s="151"/>
      <c r="G109" s="152"/>
      <c r="H109" s="29">
        <v>100</v>
      </c>
      <c r="I109" s="132">
        <v>0</v>
      </c>
      <c r="J109" s="133"/>
      <c r="K109" s="28">
        <f t="shared" si="1"/>
        <v>0</v>
      </c>
    </row>
    <row r="110" spans="2:11" ht="24.95" customHeight="1" x14ac:dyDescent="0.25">
      <c r="B110" s="59" t="s">
        <v>101</v>
      </c>
      <c r="C110" s="163" t="s">
        <v>35</v>
      </c>
      <c r="D110" s="164"/>
      <c r="E110" s="164"/>
      <c r="F110" s="164"/>
      <c r="G110" s="165"/>
      <c r="H110" s="29">
        <v>312</v>
      </c>
      <c r="I110" s="132">
        <v>0</v>
      </c>
      <c r="J110" s="133"/>
      <c r="K110" s="28">
        <f t="shared" si="1"/>
        <v>0</v>
      </c>
    </row>
    <row r="111" spans="2:11" ht="24.95" customHeight="1" x14ac:dyDescent="0.25">
      <c r="B111" s="59" t="s">
        <v>102</v>
      </c>
      <c r="C111" s="163" t="s">
        <v>37</v>
      </c>
      <c r="D111" s="164"/>
      <c r="E111" s="164"/>
      <c r="F111" s="164"/>
      <c r="G111" s="165"/>
      <c r="H111" s="29">
        <v>104</v>
      </c>
      <c r="I111" s="132">
        <v>0</v>
      </c>
      <c r="J111" s="133"/>
      <c r="K111" s="28">
        <f t="shared" si="1"/>
        <v>0</v>
      </c>
    </row>
    <row r="112" spans="2:11" ht="24.95" customHeight="1" x14ac:dyDescent="0.25">
      <c r="B112" s="59" t="s">
        <v>103</v>
      </c>
      <c r="C112" s="153" t="s">
        <v>36</v>
      </c>
      <c r="D112" s="154"/>
      <c r="E112" s="154"/>
      <c r="F112" s="154"/>
      <c r="G112" s="155"/>
      <c r="H112" s="29">
        <v>104</v>
      </c>
      <c r="I112" s="132">
        <v>0</v>
      </c>
      <c r="J112" s="133"/>
      <c r="K112" s="28">
        <f t="shared" si="1"/>
        <v>0</v>
      </c>
    </row>
    <row r="113" spans="2:11" ht="11.25" customHeight="1" thickBot="1" x14ac:dyDescent="0.3">
      <c r="B113" s="39"/>
      <c r="C113" s="38"/>
      <c r="D113" s="38"/>
      <c r="E113" s="38"/>
      <c r="F113" s="38"/>
      <c r="G113" s="38"/>
      <c r="H113" s="40"/>
      <c r="I113" s="41"/>
      <c r="J113" s="41"/>
      <c r="K113" s="41"/>
    </row>
    <row r="114" spans="2:11" ht="37.5" customHeight="1" thickBot="1" x14ac:dyDescent="0.35">
      <c r="B114" s="34"/>
      <c r="C114" s="160" t="s">
        <v>57</v>
      </c>
      <c r="D114" s="161"/>
      <c r="E114" s="161"/>
      <c r="F114" s="161"/>
      <c r="G114" s="162"/>
      <c r="H114" s="35" t="s">
        <v>115</v>
      </c>
      <c r="I114" s="142" t="s">
        <v>17</v>
      </c>
      <c r="J114" s="143"/>
      <c r="K114" s="36" t="s">
        <v>13</v>
      </c>
    </row>
    <row r="115" spans="2:11" ht="24.95" customHeight="1" x14ac:dyDescent="0.25">
      <c r="B115" s="60" t="s">
        <v>104</v>
      </c>
      <c r="C115" s="163" t="s">
        <v>61</v>
      </c>
      <c r="D115" s="164"/>
      <c r="E115" s="164"/>
      <c r="F115" s="164"/>
      <c r="G115" s="165"/>
      <c r="H115" s="29">
        <v>10</v>
      </c>
      <c r="I115" s="134">
        <v>0</v>
      </c>
      <c r="J115" s="135"/>
      <c r="K115" s="28">
        <f>H115*I115</f>
        <v>0</v>
      </c>
    </row>
    <row r="116" spans="2:11" ht="52.5" customHeight="1" x14ac:dyDescent="0.25">
      <c r="B116" s="60" t="s">
        <v>105</v>
      </c>
      <c r="C116" s="108" t="s">
        <v>62</v>
      </c>
      <c r="D116" s="109"/>
      <c r="E116" s="109"/>
      <c r="F116" s="109"/>
      <c r="G116" s="156"/>
      <c r="H116" s="29">
        <v>130</v>
      </c>
      <c r="I116" s="132">
        <v>0</v>
      </c>
      <c r="J116" s="133"/>
      <c r="K116" s="28">
        <f>H116*I116</f>
        <v>0</v>
      </c>
    </row>
    <row r="117" spans="2:11" ht="52.5" customHeight="1" x14ac:dyDescent="0.25">
      <c r="B117" s="59" t="s">
        <v>106</v>
      </c>
      <c r="C117" s="108" t="s">
        <v>63</v>
      </c>
      <c r="D117" s="109"/>
      <c r="E117" s="109"/>
      <c r="F117" s="109"/>
      <c r="G117" s="156"/>
      <c r="H117" s="46">
        <v>170</v>
      </c>
      <c r="I117" s="132">
        <v>0</v>
      </c>
      <c r="J117" s="133"/>
      <c r="K117" s="22">
        <f>H117*I117</f>
        <v>0</v>
      </c>
    </row>
    <row r="118" spans="2:11" ht="11.25" customHeight="1" thickBot="1" x14ac:dyDescent="0.3">
      <c r="B118" s="42"/>
      <c r="C118" s="37"/>
      <c r="D118" s="37"/>
      <c r="E118" s="37"/>
      <c r="F118" s="37"/>
      <c r="G118" s="37"/>
      <c r="H118" s="43"/>
      <c r="I118" s="44"/>
      <c r="J118" s="44"/>
      <c r="K118" s="44"/>
    </row>
    <row r="119" spans="2:11" ht="30" customHeight="1" thickBot="1" x14ac:dyDescent="0.3">
      <c r="B119" s="144" t="s">
        <v>110</v>
      </c>
      <c r="C119" s="145"/>
      <c r="D119" s="145"/>
      <c r="E119" s="145"/>
      <c r="F119" s="145"/>
      <c r="G119" s="145"/>
      <c r="H119" s="145"/>
      <c r="I119" s="145"/>
      <c r="J119" s="146"/>
      <c r="K119" s="45">
        <f>SUM(K96:K112)+SUM(K115:K117)</f>
        <v>0</v>
      </c>
    </row>
    <row r="120" spans="2:11" ht="37.5" customHeight="1" x14ac:dyDescent="0.3">
      <c r="B120" s="15"/>
    </row>
    <row r="121" spans="2:11" ht="27" customHeight="1" thickBot="1" x14ac:dyDescent="0.3">
      <c r="B121" s="47" t="s">
        <v>86</v>
      </c>
    </row>
    <row r="122" spans="2:11" ht="37.5" customHeight="1" thickBot="1" x14ac:dyDescent="0.35">
      <c r="B122" s="34"/>
      <c r="C122" s="160" t="s">
        <v>39</v>
      </c>
      <c r="D122" s="161"/>
      <c r="E122" s="161"/>
      <c r="F122" s="161"/>
      <c r="G122" s="162"/>
      <c r="H122" s="35" t="s">
        <v>115</v>
      </c>
      <c r="I122" s="142" t="s">
        <v>17</v>
      </c>
      <c r="J122" s="143"/>
      <c r="K122" s="36" t="s">
        <v>13</v>
      </c>
    </row>
    <row r="123" spans="2:11" ht="24.95" customHeight="1" x14ac:dyDescent="0.25">
      <c r="B123" s="58" t="s">
        <v>87</v>
      </c>
      <c r="C123" s="166" t="s">
        <v>24</v>
      </c>
      <c r="D123" s="167"/>
      <c r="E123" s="167"/>
      <c r="F123" s="167"/>
      <c r="G123" s="168"/>
      <c r="H123" s="32">
        <v>6400</v>
      </c>
      <c r="I123" s="134">
        <v>0</v>
      </c>
      <c r="J123" s="135"/>
      <c r="K123" s="33">
        <f t="shared" ref="K123:K139" si="2">H123*I123</f>
        <v>0</v>
      </c>
    </row>
    <row r="124" spans="2:11" ht="24.95" customHeight="1" x14ac:dyDescent="0.25">
      <c r="B124" s="59" t="s">
        <v>88</v>
      </c>
      <c r="C124" s="153" t="s">
        <v>25</v>
      </c>
      <c r="D124" s="154"/>
      <c r="E124" s="154"/>
      <c r="F124" s="154"/>
      <c r="G124" s="155"/>
      <c r="H124" s="29">
        <v>400</v>
      </c>
      <c r="I124" s="132">
        <v>0</v>
      </c>
      <c r="J124" s="133"/>
      <c r="K124" s="28">
        <f t="shared" si="2"/>
        <v>0</v>
      </c>
    </row>
    <row r="125" spans="2:11" ht="24.95" customHeight="1" x14ac:dyDescent="0.25">
      <c r="B125" s="59" t="s">
        <v>89</v>
      </c>
      <c r="C125" s="153" t="s">
        <v>26</v>
      </c>
      <c r="D125" s="154"/>
      <c r="E125" s="154"/>
      <c r="F125" s="154"/>
      <c r="G125" s="155"/>
      <c r="H125" s="29">
        <v>7900</v>
      </c>
      <c r="I125" s="132">
        <v>0</v>
      </c>
      <c r="J125" s="133"/>
      <c r="K125" s="28">
        <f t="shared" si="2"/>
        <v>0</v>
      </c>
    </row>
    <row r="126" spans="2:11" ht="24.95" customHeight="1" x14ac:dyDescent="0.25">
      <c r="B126" s="59" t="s">
        <v>90</v>
      </c>
      <c r="C126" s="150" t="s">
        <v>27</v>
      </c>
      <c r="D126" s="151"/>
      <c r="E126" s="151"/>
      <c r="F126" s="151"/>
      <c r="G126" s="152"/>
      <c r="H126" s="29">
        <v>800</v>
      </c>
      <c r="I126" s="132">
        <v>0</v>
      </c>
      <c r="J126" s="133"/>
      <c r="K126" s="28">
        <f t="shared" si="2"/>
        <v>0</v>
      </c>
    </row>
    <row r="127" spans="2:11" ht="24.95" customHeight="1" x14ac:dyDescent="0.25">
      <c r="B127" s="59" t="s">
        <v>91</v>
      </c>
      <c r="C127" s="153" t="s">
        <v>28</v>
      </c>
      <c r="D127" s="154"/>
      <c r="E127" s="154"/>
      <c r="F127" s="154"/>
      <c r="G127" s="155"/>
      <c r="H127" s="29">
        <v>7400</v>
      </c>
      <c r="I127" s="132">
        <v>0</v>
      </c>
      <c r="J127" s="133"/>
      <c r="K127" s="28">
        <f t="shared" si="2"/>
        <v>0</v>
      </c>
    </row>
    <row r="128" spans="2:11" ht="24.95" customHeight="1" x14ac:dyDescent="0.25">
      <c r="B128" s="59" t="s">
        <v>92</v>
      </c>
      <c r="C128" s="153" t="s">
        <v>30</v>
      </c>
      <c r="D128" s="154"/>
      <c r="E128" s="154"/>
      <c r="F128" s="154"/>
      <c r="G128" s="155"/>
      <c r="H128" s="29">
        <v>800</v>
      </c>
      <c r="I128" s="132">
        <v>0</v>
      </c>
      <c r="J128" s="133"/>
      <c r="K128" s="28">
        <f t="shared" si="2"/>
        <v>0</v>
      </c>
    </row>
    <row r="129" spans="2:11" ht="24.95" customHeight="1" x14ac:dyDescent="0.25">
      <c r="B129" s="59" t="s">
        <v>93</v>
      </c>
      <c r="C129" s="150" t="s">
        <v>29</v>
      </c>
      <c r="D129" s="151"/>
      <c r="E129" s="151"/>
      <c r="F129" s="151"/>
      <c r="G129" s="152"/>
      <c r="H129" s="29">
        <v>11500</v>
      </c>
      <c r="I129" s="132">
        <v>0</v>
      </c>
      <c r="J129" s="133"/>
      <c r="K129" s="28">
        <f t="shared" si="2"/>
        <v>0</v>
      </c>
    </row>
    <row r="130" spans="2:11" ht="24.95" customHeight="1" x14ac:dyDescent="0.25">
      <c r="B130" s="59" t="s">
        <v>94</v>
      </c>
      <c r="C130" s="153" t="s">
        <v>31</v>
      </c>
      <c r="D130" s="154"/>
      <c r="E130" s="154"/>
      <c r="F130" s="154"/>
      <c r="G130" s="155"/>
      <c r="H130" s="29">
        <v>700</v>
      </c>
      <c r="I130" s="132">
        <v>0</v>
      </c>
      <c r="J130" s="133"/>
      <c r="K130" s="28">
        <f t="shared" si="2"/>
        <v>0</v>
      </c>
    </row>
    <row r="131" spans="2:11" ht="24.95" customHeight="1" x14ac:dyDescent="0.25">
      <c r="B131" s="59" t="s">
        <v>95</v>
      </c>
      <c r="C131" s="150" t="s">
        <v>71</v>
      </c>
      <c r="D131" s="151"/>
      <c r="E131" s="151"/>
      <c r="F131" s="151"/>
      <c r="G131" s="152"/>
      <c r="H131" s="29">
        <v>3200</v>
      </c>
      <c r="I131" s="132">
        <v>0</v>
      </c>
      <c r="J131" s="133"/>
      <c r="K131" s="28">
        <f t="shared" si="2"/>
        <v>0</v>
      </c>
    </row>
    <row r="132" spans="2:11" ht="24.95" customHeight="1" x14ac:dyDescent="0.25">
      <c r="B132" s="59" t="s">
        <v>96</v>
      </c>
      <c r="C132" s="153" t="s">
        <v>72</v>
      </c>
      <c r="D132" s="154"/>
      <c r="E132" s="154"/>
      <c r="F132" s="154"/>
      <c r="G132" s="155"/>
      <c r="H132" s="29">
        <v>3200</v>
      </c>
      <c r="I132" s="132">
        <v>0</v>
      </c>
      <c r="J132" s="133"/>
      <c r="K132" s="28">
        <f t="shared" si="2"/>
        <v>0</v>
      </c>
    </row>
    <row r="133" spans="2:11" ht="24.95" customHeight="1" x14ac:dyDescent="0.25">
      <c r="B133" s="59" t="s">
        <v>97</v>
      </c>
      <c r="C133" s="153" t="s">
        <v>73</v>
      </c>
      <c r="D133" s="154"/>
      <c r="E133" s="154"/>
      <c r="F133" s="154"/>
      <c r="G133" s="155"/>
      <c r="H133" s="29">
        <v>3200</v>
      </c>
      <c r="I133" s="132">
        <v>0</v>
      </c>
      <c r="J133" s="133"/>
      <c r="K133" s="28">
        <f t="shared" si="2"/>
        <v>0</v>
      </c>
    </row>
    <row r="134" spans="2:11" ht="52.5" customHeight="1" x14ac:dyDescent="0.25">
      <c r="B134" s="59" t="s">
        <v>98</v>
      </c>
      <c r="C134" s="150" t="s">
        <v>32</v>
      </c>
      <c r="D134" s="151"/>
      <c r="E134" s="151"/>
      <c r="F134" s="151"/>
      <c r="G134" s="152"/>
      <c r="H134" s="29">
        <v>450</v>
      </c>
      <c r="I134" s="132">
        <v>0</v>
      </c>
      <c r="J134" s="133"/>
      <c r="K134" s="28">
        <f t="shared" si="2"/>
        <v>0</v>
      </c>
    </row>
    <row r="135" spans="2:11" ht="37.5" customHeight="1" x14ac:dyDescent="0.25">
      <c r="B135" s="59" t="s">
        <v>99</v>
      </c>
      <c r="C135" s="150" t="s">
        <v>33</v>
      </c>
      <c r="D135" s="151"/>
      <c r="E135" s="151"/>
      <c r="F135" s="151"/>
      <c r="G135" s="152"/>
      <c r="H135" s="29">
        <v>250</v>
      </c>
      <c r="I135" s="132">
        <v>0</v>
      </c>
      <c r="J135" s="133"/>
      <c r="K135" s="28">
        <f t="shared" si="2"/>
        <v>0</v>
      </c>
    </row>
    <row r="136" spans="2:11" ht="24.95" customHeight="1" x14ac:dyDescent="0.25">
      <c r="B136" s="59" t="s">
        <v>100</v>
      </c>
      <c r="C136" s="150" t="s">
        <v>34</v>
      </c>
      <c r="D136" s="151"/>
      <c r="E136" s="151"/>
      <c r="F136" s="151"/>
      <c r="G136" s="152"/>
      <c r="H136" s="29">
        <v>100</v>
      </c>
      <c r="I136" s="132">
        <v>0</v>
      </c>
      <c r="J136" s="133"/>
      <c r="K136" s="28">
        <f t="shared" si="2"/>
        <v>0</v>
      </c>
    </row>
    <row r="137" spans="2:11" ht="24.95" customHeight="1" x14ac:dyDescent="0.25">
      <c r="B137" s="59" t="s">
        <v>101</v>
      </c>
      <c r="C137" s="163" t="s">
        <v>35</v>
      </c>
      <c r="D137" s="164"/>
      <c r="E137" s="164"/>
      <c r="F137" s="164"/>
      <c r="G137" s="165"/>
      <c r="H137" s="29">
        <v>312</v>
      </c>
      <c r="I137" s="132">
        <v>0</v>
      </c>
      <c r="J137" s="133"/>
      <c r="K137" s="28">
        <f t="shared" si="2"/>
        <v>0</v>
      </c>
    </row>
    <row r="138" spans="2:11" ht="24.95" customHeight="1" x14ac:dyDescent="0.25">
      <c r="B138" s="59" t="s">
        <v>102</v>
      </c>
      <c r="C138" s="163" t="s">
        <v>37</v>
      </c>
      <c r="D138" s="164"/>
      <c r="E138" s="164"/>
      <c r="F138" s="164"/>
      <c r="G138" s="165"/>
      <c r="H138" s="29">
        <v>104</v>
      </c>
      <c r="I138" s="132">
        <v>0</v>
      </c>
      <c r="J138" s="133"/>
      <c r="K138" s="28">
        <f t="shared" si="2"/>
        <v>0</v>
      </c>
    </row>
    <row r="139" spans="2:11" ht="24.95" customHeight="1" x14ac:dyDescent="0.25">
      <c r="B139" s="59" t="s">
        <v>103</v>
      </c>
      <c r="C139" s="153" t="s">
        <v>36</v>
      </c>
      <c r="D139" s="154"/>
      <c r="E139" s="154"/>
      <c r="F139" s="154"/>
      <c r="G139" s="155"/>
      <c r="H139" s="29">
        <v>104</v>
      </c>
      <c r="I139" s="132">
        <v>0</v>
      </c>
      <c r="J139" s="133"/>
      <c r="K139" s="28">
        <f t="shared" si="2"/>
        <v>0</v>
      </c>
    </row>
    <row r="140" spans="2:11" ht="11.25" customHeight="1" thickBot="1" x14ac:dyDescent="0.3">
      <c r="B140" s="39"/>
      <c r="C140" s="38"/>
      <c r="D140" s="38"/>
      <c r="E140" s="38"/>
      <c r="F140" s="38"/>
      <c r="G140" s="38"/>
      <c r="H140" s="40"/>
      <c r="I140" s="41"/>
      <c r="J140" s="41"/>
      <c r="K140" s="41"/>
    </row>
    <row r="141" spans="2:11" ht="37.5" customHeight="1" thickBot="1" x14ac:dyDescent="0.35">
      <c r="B141" s="34"/>
      <c r="C141" s="160" t="s">
        <v>57</v>
      </c>
      <c r="D141" s="161"/>
      <c r="E141" s="161"/>
      <c r="F141" s="161"/>
      <c r="G141" s="162"/>
      <c r="H141" s="35" t="s">
        <v>115</v>
      </c>
      <c r="I141" s="142" t="s">
        <v>17</v>
      </c>
      <c r="J141" s="143"/>
      <c r="K141" s="36" t="s">
        <v>13</v>
      </c>
    </row>
    <row r="142" spans="2:11" ht="24.95" customHeight="1" x14ac:dyDescent="0.25">
      <c r="B142" s="60" t="s">
        <v>104</v>
      </c>
      <c r="C142" s="163" t="s">
        <v>61</v>
      </c>
      <c r="D142" s="164"/>
      <c r="E142" s="164"/>
      <c r="F142" s="164"/>
      <c r="G142" s="165"/>
      <c r="H142" s="29">
        <v>10</v>
      </c>
      <c r="I142" s="134">
        <v>0</v>
      </c>
      <c r="J142" s="135"/>
      <c r="K142" s="28">
        <f>H142*I142</f>
        <v>0</v>
      </c>
    </row>
    <row r="143" spans="2:11" ht="52.5" customHeight="1" x14ac:dyDescent="0.25">
      <c r="B143" s="60" t="s">
        <v>105</v>
      </c>
      <c r="C143" s="108" t="s">
        <v>62</v>
      </c>
      <c r="D143" s="109"/>
      <c r="E143" s="109"/>
      <c r="F143" s="109"/>
      <c r="G143" s="156"/>
      <c r="H143" s="29">
        <v>130</v>
      </c>
      <c r="I143" s="132">
        <v>0</v>
      </c>
      <c r="J143" s="133"/>
      <c r="K143" s="28">
        <f>H143*I143</f>
        <v>0</v>
      </c>
    </row>
    <row r="144" spans="2:11" ht="52.5" customHeight="1" x14ac:dyDescent="0.25">
      <c r="B144" s="59" t="s">
        <v>106</v>
      </c>
      <c r="C144" s="108" t="s">
        <v>63</v>
      </c>
      <c r="D144" s="109"/>
      <c r="E144" s="109"/>
      <c r="F144" s="109"/>
      <c r="G144" s="156"/>
      <c r="H144" s="46">
        <v>170</v>
      </c>
      <c r="I144" s="132">
        <v>0</v>
      </c>
      <c r="J144" s="133"/>
      <c r="K144" s="22">
        <f>H144*I144</f>
        <v>0</v>
      </c>
    </row>
    <row r="145" spans="2:11" ht="11.25" customHeight="1" thickBot="1" x14ac:dyDescent="0.3">
      <c r="B145" s="42"/>
      <c r="C145" s="37"/>
      <c r="D145" s="37"/>
      <c r="E145" s="37"/>
      <c r="F145" s="37"/>
      <c r="G145" s="37"/>
      <c r="H145" s="43"/>
      <c r="I145" s="44"/>
      <c r="J145" s="44"/>
      <c r="K145" s="44"/>
    </row>
    <row r="146" spans="2:11" ht="30" customHeight="1" thickBot="1" x14ac:dyDescent="0.3">
      <c r="B146" s="144" t="s">
        <v>111</v>
      </c>
      <c r="C146" s="145"/>
      <c r="D146" s="145"/>
      <c r="E146" s="145"/>
      <c r="F146" s="145"/>
      <c r="G146" s="145"/>
      <c r="H146" s="145"/>
      <c r="I146" s="145"/>
      <c r="J146" s="146"/>
      <c r="K146" s="45">
        <f>SUM(K123:K139)+SUM(K142:K144)</f>
        <v>0</v>
      </c>
    </row>
    <row r="147" spans="2:11" ht="37.5" customHeight="1" x14ac:dyDescent="0.3">
      <c r="B147" s="15"/>
    </row>
    <row r="148" spans="2:11" ht="20.100000000000001" customHeight="1" x14ac:dyDescent="0.25">
      <c r="B148" s="20" t="s">
        <v>16</v>
      </c>
      <c r="C148" s="17"/>
      <c r="D148" s="17"/>
      <c r="E148" s="17"/>
      <c r="F148" s="17"/>
      <c r="G148" s="17"/>
      <c r="H148" s="18"/>
      <c r="I148" s="17"/>
      <c r="J148" s="17"/>
      <c r="K148" s="19"/>
    </row>
    <row r="149" spans="2:11" ht="20.100000000000001" customHeight="1" x14ac:dyDescent="0.25">
      <c r="B149" s="16"/>
      <c r="C149" s="17"/>
      <c r="D149" s="17"/>
      <c r="E149" s="17"/>
      <c r="F149" s="17"/>
      <c r="G149" s="17"/>
      <c r="H149" s="18"/>
      <c r="I149" s="17"/>
      <c r="J149" s="17"/>
      <c r="K149" s="19"/>
    </row>
    <row r="150" spans="2:11" ht="20.100000000000001" customHeight="1" x14ac:dyDescent="0.3">
      <c r="B150" s="5"/>
      <c r="C150" s="157" t="s">
        <v>11</v>
      </c>
      <c r="D150" s="158"/>
      <c r="E150" s="158"/>
      <c r="F150" s="158"/>
      <c r="G150" s="158"/>
      <c r="H150" s="158"/>
      <c r="I150" s="158"/>
      <c r="J150" s="159"/>
      <c r="K150" s="13" t="s">
        <v>13</v>
      </c>
    </row>
    <row r="151" spans="2:11" ht="20.100000000000001" customHeight="1" x14ac:dyDescent="0.25">
      <c r="B151" s="27" t="s">
        <v>2</v>
      </c>
      <c r="C151" s="108" t="s">
        <v>112</v>
      </c>
      <c r="D151" s="109"/>
      <c r="E151" s="109"/>
      <c r="F151" s="109"/>
      <c r="G151" s="109"/>
      <c r="H151" s="109"/>
      <c r="I151" s="109"/>
      <c r="J151" s="156"/>
      <c r="K151" s="28">
        <f>K92</f>
        <v>0</v>
      </c>
    </row>
    <row r="152" spans="2:11" ht="20.100000000000001" customHeight="1" x14ac:dyDescent="0.25">
      <c r="B152" s="27" t="s">
        <v>3</v>
      </c>
      <c r="C152" s="108" t="s">
        <v>113</v>
      </c>
      <c r="D152" s="109"/>
      <c r="E152" s="109"/>
      <c r="F152" s="109"/>
      <c r="G152" s="109"/>
      <c r="H152" s="109"/>
      <c r="I152" s="109"/>
      <c r="J152" s="156"/>
      <c r="K152" s="28">
        <f>K119</f>
        <v>0</v>
      </c>
    </row>
    <row r="153" spans="2:11" ht="20.100000000000001" customHeight="1" x14ac:dyDescent="0.25">
      <c r="B153" s="27" t="s">
        <v>4</v>
      </c>
      <c r="C153" s="108" t="s">
        <v>114</v>
      </c>
      <c r="D153" s="109"/>
      <c r="E153" s="109"/>
      <c r="F153" s="109"/>
      <c r="G153" s="109"/>
      <c r="H153" s="109"/>
      <c r="I153" s="109"/>
      <c r="J153" s="156"/>
      <c r="K153" s="28">
        <f>K146</f>
        <v>0</v>
      </c>
    </row>
    <row r="154" spans="2:11" ht="20.100000000000001" customHeight="1" x14ac:dyDescent="0.25">
      <c r="B154" s="177" t="s">
        <v>14</v>
      </c>
      <c r="C154" s="112"/>
      <c r="D154" s="112"/>
      <c r="E154" s="112"/>
      <c r="F154" s="112"/>
      <c r="G154" s="112"/>
      <c r="H154" s="112"/>
      <c r="I154" s="112"/>
      <c r="J154" s="178"/>
      <c r="K154" s="14">
        <f>SUM(K151:K153)</f>
        <v>0</v>
      </c>
    </row>
    <row r="155" spans="2:11" ht="7.5" customHeight="1" x14ac:dyDescent="0.25">
      <c r="B155" s="16"/>
      <c r="C155" s="17"/>
      <c r="D155" s="17"/>
      <c r="E155" s="17"/>
      <c r="F155" s="17"/>
      <c r="G155" s="17"/>
      <c r="H155" s="18"/>
      <c r="I155" s="17"/>
      <c r="J155" s="17"/>
      <c r="K155" s="19"/>
    </row>
    <row r="156" spans="2:11" ht="20.100000000000001" customHeight="1" x14ac:dyDescent="0.25">
      <c r="B156" s="150" t="s">
        <v>18</v>
      </c>
      <c r="C156" s="151"/>
      <c r="D156" s="151"/>
      <c r="E156" s="151"/>
      <c r="F156" s="151"/>
      <c r="G156" s="151"/>
      <c r="H156" s="151"/>
      <c r="I156" s="151"/>
      <c r="J156" s="152"/>
      <c r="K156" s="26">
        <v>0</v>
      </c>
    </row>
    <row r="157" spans="2:11" ht="20.100000000000001" customHeight="1" x14ac:dyDescent="0.25">
      <c r="B157" s="173"/>
      <c r="C157" s="174"/>
      <c r="D157" s="174"/>
      <c r="E157" s="174"/>
      <c r="F157" s="174"/>
      <c r="G157" s="174"/>
      <c r="H157" s="174"/>
      <c r="I157" s="174"/>
      <c r="J157" s="175"/>
      <c r="K157" s="21">
        <f>ROUND(K154*K156*-1,2)</f>
        <v>0</v>
      </c>
    </row>
    <row r="158" spans="2:11" ht="7.5" customHeight="1" x14ac:dyDescent="0.3">
      <c r="B158" s="3"/>
    </row>
    <row r="159" spans="2:11" ht="20.100000000000001" customHeight="1" x14ac:dyDescent="0.25">
      <c r="B159" s="121" t="s">
        <v>19</v>
      </c>
      <c r="C159" s="176"/>
      <c r="D159" s="176"/>
      <c r="E159" s="176"/>
      <c r="F159" s="176"/>
      <c r="G159" s="176"/>
      <c r="H159" s="176"/>
      <c r="I159" s="176"/>
      <c r="J159" s="122"/>
      <c r="K159" s="22">
        <f>K154+K157</f>
        <v>0</v>
      </c>
    </row>
    <row r="160" spans="2:11" ht="7.5" customHeight="1" x14ac:dyDescent="0.25"/>
    <row r="161" spans="1:11" ht="20.100000000000001" customHeight="1" x14ac:dyDescent="0.25">
      <c r="B161" s="150" t="s">
        <v>20</v>
      </c>
      <c r="C161" s="151"/>
      <c r="D161" s="151"/>
      <c r="E161" s="151"/>
      <c r="F161" s="151"/>
      <c r="G161" s="151"/>
      <c r="H161" s="151"/>
      <c r="I161" s="151"/>
      <c r="J161" s="152"/>
      <c r="K161" s="25">
        <v>0.19</v>
      </c>
    </row>
    <row r="162" spans="1:11" ht="20.100000000000001" customHeight="1" x14ac:dyDescent="0.25">
      <c r="B162" s="173"/>
      <c r="C162" s="174"/>
      <c r="D162" s="174"/>
      <c r="E162" s="174"/>
      <c r="F162" s="174"/>
      <c r="G162" s="174"/>
      <c r="H162" s="174"/>
      <c r="I162" s="174"/>
      <c r="J162" s="175"/>
      <c r="K162" s="22">
        <f>ROUND(K159*K161,2)</f>
        <v>0</v>
      </c>
    </row>
    <row r="163" spans="1:11" ht="7.5" customHeight="1" x14ac:dyDescent="0.3">
      <c r="B163" s="3"/>
    </row>
    <row r="164" spans="1:11" ht="20.100000000000001" customHeight="1" x14ac:dyDescent="0.25">
      <c r="B164" s="121" t="s">
        <v>150</v>
      </c>
      <c r="C164" s="176"/>
      <c r="D164" s="176"/>
      <c r="E164" s="176"/>
      <c r="F164" s="176"/>
      <c r="G164" s="176"/>
      <c r="H164" s="176"/>
      <c r="I164" s="176"/>
      <c r="J164" s="122"/>
      <c r="K164" s="22">
        <f>K159+K162</f>
        <v>0</v>
      </c>
    </row>
    <row r="165" spans="1:11" ht="20.100000000000001" customHeight="1" x14ac:dyDescent="0.3">
      <c r="B165" s="3"/>
    </row>
    <row r="166" spans="1:11" ht="18.75" x14ac:dyDescent="0.25">
      <c r="A166" s="91"/>
      <c r="B166" s="125" t="s">
        <v>142</v>
      </c>
      <c r="C166" s="125"/>
      <c r="D166" s="81"/>
      <c r="E166" s="126" t="s">
        <v>143</v>
      </c>
      <c r="F166" s="126"/>
      <c r="G166" s="126"/>
      <c r="H166" s="81"/>
      <c r="I166" s="50" t="s">
        <v>144</v>
      </c>
      <c r="J166" s="50"/>
      <c r="K166" s="92"/>
    </row>
    <row r="167" spans="1:11" x14ac:dyDescent="0.25">
      <c r="A167" s="91"/>
      <c r="F167" s="68" t="s">
        <v>145</v>
      </c>
    </row>
    <row r="168" spans="1:11" s="77" customFormat="1" x14ac:dyDescent="0.25">
      <c r="A168" s="80"/>
      <c r="F168" s="82"/>
    </row>
    <row r="169" spans="1:11" ht="20.100000000000001" customHeight="1" x14ac:dyDescent="0.25"/>
    <row r="170" spans="1:11" s="66" customFormat="1" ht="48" customHeight="1" x14ac:dyDescent="0.25">
      <c r="B170" s="124" t="s">
        <v>127</v>
      </c>
      <c r="C170" s="124"/>
      <c r="D170" s="124"/>
      <c r="E170" s="124"/>
      <c r="F170" s="124"/>
    </row>
    <row r="171" spans="1:11" ht="20.100000000000001" customHeight="1" thickBot="1" x14ac:dyDescent="0.3">
      <c r="B171" s="4"/>
    </row>
    <row r="172" spans="1:11" ht="20.100000000000001" customHeight="1" x14ac:dyDescent="0.25">
      <c r="B172" s="2" t="s">
        <v>146</v>
      </c>
      <c r="C172" s="23" t="s">
        <v>82</v>
      </c>
      <c r="K172" s="52"/>
    </row>
    <row r="173" spans="1:11" ht="20.100000000000001" customHeight="1" thickBot="1" x14ac:dyDescent="0.3">
      <c r="C173" s="2" t="s">
        <v>64</v>
      </c>
      <c r="K173" s="48" t="s">
        <v>12</v>
      </c>
    </row>
    <row r="174" spans="1:11" ht="20.100000000000001" customHeight="1" thickBot="1" x14ac:dyDescent="0.3">
      <c r="K174" s="49"/>
    </row>
    <row r="175" spans="1:11" ht="20.100000000000001" customHeight="1" x14ac:dyDescent="0.25">
      <c r="C175" s="2" t="s">
        <v>66</v>
      </c>
      <c r="K175" s="87">
        <f>IF(K172="",0,IF(K172&gt;=72,0,IF(K172&lt;=24,30,ROUND(30*(72-K172)/(72-24),2))))</f>
        <v>0</v>
      </c>
    </row>
    <row r="176" spans="1:11" ht="20.100000000000001" customHeight="1" thickBot="1" x14ac:dyDescent="0.3">
      <c r="C176" s="2" t="s">
        <v>65</v>
      </c>
      <c r="K176" s="48" t="str">
        <f>IF(K175=1,"Punkt",IF(K175="Ausschluss","","Punkte"))</f>
        <v>Punkte</v>
      </c>
    </row>
    <row r="177" spans="2:11" ht="20.100000000000001" customHeight="1" x14ac:dyDescent="0.25"/>
    <row r="178" spans="2:11" ht="20.100000000000001" customHeight="1" x14ac:dyDescent="0.25">
      <c r="B178" s="24"/>
      <c r="C178" s="63"/>
    </row>
    <row r="179" spans="2:11" ht="20.100000000000001" customHeight="1" x14ac:dyDescent="0.25">
      <c r="B179" s="2" t="s">
        <v>147</v>
      </c>
      <c r="C179" s="23" t="s">
        <v>68</v>
      </c>
    </row>
    <row r="180" spans="2:11" ht="22.5" customHeight="1" x14ac:dyDescent="0.25">
      <c r="C180" s="50" t="s">
        <v>78</v>
      </c>
    </row>
    <row r="181" spans="2:11" ht="20.100000000000001" customHeight="1" x14ac:dyDescent="0.25">
      <c r="C181" s="169" t="s">
        <v>10</v>
      </c>
      <c r="D181" s="169"/>
      <c r="E181" s="169"/>
      <c r="F181" s="169"/>
      <c r="G181" s="169"/>
      <c r="H181" s="169"/>
      <c r="I181" s="169"/>
    </row>
    <row r="182" spans="2:11" ht="16.5" thickBot="1" x14ac:dyDescent="0.3"/>
    <row r="183" spans="2:11" x14ac:dyDescent="0.25">
      <c r="C183" s="2" t="s">
        <v>117</v>
      </c>
      <c r="K183" s="52"/>
    </row>
    <row r="184" spans="2:11" ht="16.5" thickBot="1" x14ac:dyDescent="0.3">
      <c r="C184" s="2" t="s">
        <v>151</v>
      </c>
      <c r="K184" s="65" t="s">
        <v>116</v>
      </c>
    </row>
    <row r="185" spans="2:11" ht="16.5" thickBot="1" x14ac:dyDescent="0.3">
      <c r="K185" s="49"/>
    </row>
    <row r="186" spans="2:11" x14ac:dyDescent="0.25">
      <c r="C186" s="64" t="s">
        <v>118</v>
      </c>
      <c r="D186" s="56"/>
      <c r="E186" s="56"/>
      <c r="F186" s="56"/>
      <c r="G186" s="56"/>
      <c r="H186" s="56"/>
      <c r="I186" s="56"/>
      <c r="K186" s="87">
        <f>IF(K183="",0,IF(K183&gt;60,"Ausschluss",IF(K183&lt;=20,10,ROUND(10*(60-K183)/(60-20),2))))</f>
        <v>0</v>
      </c>
    </row>
    <row r="187" spans="2:11" ht="16.5" thickBot="1" x14ac:dyDescent="0.3">
      <c r="C187" s="56" t="s">
        <v>69</v>
      </c>
      <c r="D187" s="56"/>
      <c r="E187" s="56"/>
      <c r="F187" s="56"/>
      <c r="G187" s="56"/>
      <c r="H187" s="56"/>
      <c r="I187" s="56"/>
      <c r="K187" s="48" t="str">
        <f>IF(K186=1,"Punkt",IF(K186="Ausschluss","","Punkte"))</f>
        <v>Punkte</v>
      </c>
    </row>
    <row r="188" spans="2:11" x14ac:dyDescent="0.25">
      <c r="C188" s="64" t="s">
        <v>119</v>
      </c>
      <c r="D188" s="56"/>
      <c r="E188" s="56"/>
      <c r="F188" s="56"/>
      <c r="G188" s="56"/>
      <c r="H188" s="56"/>
      <c r="I188" s="56"/>
      <c r="K188" s="55"/>
    </row>
    <row r="189" spans="2:11" x14ac:dyDescent="0.25"/>
    <row r="190" spans="2:11" ht="16.5" thickBot="1" x14ac:dyDescent="0.3">
      <c r="B190" s="2" t="s">
        <v>148</v>
      </c>
      <c r="C190" s="23" t="s">
        <v>74</v>
      </c>
      <c r="K190" s="54" t="s">
        <v>76</v>
      </c>
    </row>
    <row r="191" spans="2:11" ht="16.5" thickBot="1" x14ac:dyDescent="0.3">
      <c r="C191" s="24" t="s">
        <v>77</v>
      </c>
      <c r="K191" s="53"/>
    </row>
    <row r="192" spans="2:11" ht="16.5" thickBot="1" x14ac:dyDescent="0.3"/>
    <row r="193" spans="2:11" x14ac:dyDescent="0.25">
      <c r="C193" s="2" t="s">
        <v>83</v>
      </c>
      <c r="K193" s="88">
        <f>IF(K191="ja",10,0)</f>
        <v>0</v>
      </c>
    </row>
    <row r="194" spans="2:11" ht="16.5" thickBot="1" x14ac:dyDescent="0.3">
      <c r="C194" s="2" t="s">
        <v>75</v>
      </c>
      <c r="K194" s="48" t="s">
        <v>67</v>
      </c>
    </row>
    <row r="195" spans="2:11" x14ac:dyDescent="0.25"/>
    <row r="196" spans="2:11" ht="20.100000000000001" customHeight="1" x14ac:dyDescent="0.25">
      <c r="B196" s="2" t="s">
        <v>149</v>
      </c>
      <c r="C196" s="23" t="s">
        <v>70</v>
      </c>
    </row>
    <row r="197" spans="2:11" ht="20.100000000000001" customHeight="1" x14ac:dyDescent="0.25"/>
    <row r="198" spans="2:11" ht="20.100000000000001" customHeight="1" x14ac:dyDescent="0.25">
      <c r="B198" s="110" t="s">
        <v>154</v>
      </c>
      <c r="C198" s="111"/>
      <c r="D198" s="111"/>
      <c r="E198" s="111"/>
      <c r="F198" s="111"/>
      <c r="G198" s="111"/>
      <c r="H198" s="100" t="s">
        <v>153</v>
      </c>
      <c r="I198" s="100"/>
      <c r="J198" s="101"/>
      <c r="K198" s="51" t="s">
        <v>152</v>
      </c>
    </row>
    <row r="199" spans="2:11" ht="20.100000000000001" customHeight="1" x14ac:dyDescent="0.25">
      <c r="B199" s="27" t="s">
        <v>2</v>
      </c>
      <c r="C199" s="108" t="s">
        <v>81</v>
      </c>
      <c r="D199" s="109"/>
      <c r="E199" s="109"/>
      <c r="F199" s="109"/>
      <c r="G199" s="109"/>
      <c r="H199" s="83"/>
      <c r="I199" s="102">
        <v>30</v>
      </c>
      <c r="J199" s="103"/>
      <c r="K199" s="89">
        <f>K175</f>
        <v>0</v>
      </c>
    </row>
    <row r="200" spans="2:11" ht="20.100000000000001" customHeight="1" x14ac:dyDescent="0.25">
      <c r="B200" s="27" t="s">
        <v>3</v>
      </c>
      <c r="C200" s="108" t="s">
        <v>68</v>
      </c>
      <c r="D200" s="109"/>
      <c r="E200" s="109"/>
      <c r="F200" s="109"/>
      <c r="G200" s="109"/>
      <c r="H200" s="83"/>
      <c r="I200" s="102">
        <v>10</v>
      </c>
      <c r="J200" s="103"/>
      <c r="K200" s="89">
        <f>IF(K186&gt;=0,K186,"")</f>
        <v>0</v>
      </c>
    </row>
    <row r="201" spans="2:11" ht="20.100000000000001" customHeight="1" x14ac:dyDescent="0.25">
      <c r="B201" s="57" t="s">
        <v>4</v>
      </c>
      <c r="C201" s="108" t="s">
        <v>74</v>
      </c>
      <c r="D201" s="109"/>
      <c r="E201" s="109"/>
      <c r="F201" s="109"/>
      <c r="G201" s="109"/>
      <c r="H201" s="83"/>
      <c r="I201" s="104">
        <v>10</v>
      </c>
      <c r="J201" s="105"/>
      <c r="K201" s="84">
        <f>K193</f>
        <v>0</v>
      </c>
    </row>
    <row r="202" spans="2:11" ht="20.100000000000001" customHeight="1" x14ac:dyDescent="0.25">
      <c r="B202" s="85"/>
      <c r="C202" s="86"/>
      <c r="D202" s="86"/>
      <c r="E202" s="86"/>
      <c r="F202" s="86"/>
      <c r="G202" s="112" t="s">
        <v>14</v>
      </c>
      <c r="H202" s="112"/>
      <c r="I202" s="106">
        <v>50</v>
      </c>
      <c r="J202" s="107"/>
      <c r="K202" s="90">
        <f>IF(K200="Ausschluss","Ausschluss",SUM(K197:K201))</f>
        <v>0</v>
      </c>
    </row>
    <row r="203" spans="2:11" x14ac:dyDescent="0.25"/>
    <row r="204" spans="2:11" x14ac:dyDescent="0.25"/>
    <row r="205" spans="2:11" x14ac:dyDescent="0.25"/>
  </sheetData>
  <sheetProtection algorithmName="SHA-512" hashValue="PN+4Ni8KdbZsF2pW5Bd8/oEb6JQpvEU0b2eg2on/qj86EGVE5mOJqNRDBmpm3U6aMAmGTljt9u5RdTin+O33hw==" saltValue="omsLTVxKeuyrUPzQHKqMPg==" spinCount="100000" sheet="1" selectLockedCells="1"/>
  <mergeCells count="198">
    <mergeCell ref="I22:J22"/>
    <mergeCell ref="I23:J23"/>
    <mergeCell ref="I24:J24"/>
    <mergeCell ref="I25:J25"/>
    <mergeCell ref="I108:J108"/>
    <mergeCell ref="I111:J111"/>
    <mergeCell ref="I112:J112"/>
    <mergeCell ref="C112:G112"/>
    <mergeCell ref="I109:J109"/>
    <mergeCell ref="I110:J110"/>
    <mergeCell ref="C109:G109"/>
    <mergeCell ref="C110:G110"/>
    <mergeCell ref="I106:J106"/>
    <mergeCell ref="I104:J104"/>
    <mergeCell ref="I80:J80"/>
    <mergeCell ref="I105:J105"/>
    <mergeCell ref="I78:J78"/>
    <mergeCell ref="I95:J95"/>
    <mergeCell ref="I81:J81"/>
    <mergeCell ref="I101:J101"/>
    <mergeCell ref="I82:J82"/>
    <mergeCell ref="I84:J84"/>
    <mergeCell ref="I77:J77"/>
    <mergeCell ref="I83:J83"/>
    <mergeCell ref="E22:H22"/>
    <mergeCell ref="E23:H23"/>
    <mergeCell ref="E24:H24"/>
    <mergeCell ref="E25:H25"/>
    <mergeCell ref="C104:G104"/>
    <mergeCell ref="C115:G115"/>
    <mergeCell ref="C95:G95"/>
    <mergeCell ref="C105:G105"/>
    <mergeCell ref="C79:G79"/>
    <mergeCell ref="C80:G80"/>
    <mergeCell ref="C81:G81"/>
    <mergeCell ref="C82:G82"/>
    <mergeCell ref="C101:G101"/>
    <mergeCell ref="C90:G90"/>
    <mergeCell ref="C77:G77"/>
    <mergeCell ref="C78:G78"/>
    <mergeCell ref="C83:G83"/>
    <mergeCell ref="C84:G84"/>
    <mergeCell ref="C181:I181"/>
    <mergeCell ref="B159:J159"/>
    <mergeCell ref="B156:J157"/>
    <mergeCell ref="B154:J154"/>
    <mergeCell ref="C153:J153"/>
    <mergeCell ref="C152:J152"/>
    <mergeCell ref="C124:G124"/>
    <mergeCell ref="C125:G125"/>
    <mergeCell ref="C126:G126"/>
    <mergeCell ref="I115:J115"/>
    <mergeCell ref="C116:G116"/>
    <mergeCell ref="I116:J116"/>
    <mergeCell ref="C117:G117"/>
    <mergeCell ref="I117:J117"/>
    <mergeCell ref="C106:G106"/>
    <mergeCell ref="B161:J162"/>
    <mergeCell ref="B164:J164"/>
    <mergeCell ref="I107:J107"/>
    <mergeCell ref="C108:G108"/>
    <mergeCell ref="C107:G107"/>
    <mergeCell ref="C111:G111"/>
    <mergeCell ref="C143:G143"/>
    <mergeCell ref="C144:G144"/>
    <mergeCell ref="C114:G114"/>
    <mergeCell ref="C122:G122"/>
    <mergeCell ref="C123:G123"/>
    <mergeCell ref="D9:J9"/>
    <mergeCell ref="C19:D19"/>
    <mergeCell ref="E19:H19"/>
    <mergeCell ref="I19:J19"/>
    <mergeCell ref="C20:D20"/>
    <mergeCell ref="E20:H20"/>
    <mergeCell ref="I20:J20"/>
    <mergeCell ref="C21:D21"/>
    <mergeCell ref="E21:H21"/>
    <mergeCell ref="I21:J21"/>
    <mergeCell ref="C85:G85"/>
    <mergeCell ref="I85:J85"/>
    <mergeCell ref="I79:J79"/>
    <mergeCell ref="C97:G97"/>
    <mergeCell ref="I97:J97"/>
    <mergeCell ref="C98:G98"/>
    <mergeCell ref="C87:G87"/>
    <mergeCell ref="I87:J87"/>
    <mergeCell ref="C88:G88"/>
    <mergeCell ref="I88:J88"/>
    <mergeCell ref="C89:G89"/>
    <mergeCell ref="I89:J89"/>
    <mergeCell ref="B92:J92"/>
    <mergeCell ref="C68:G68"/>
    <mergeCell ref="I68:J68"/>
    <mergeCell ref="C69:G69"/>
    <mergeCell ref="C70:G70"/>
    <mergeCell ref="C71:G71"/>
    <mergeCell ref="C72:G72"/>
    <mergeCell ref="C73:G73"/>
    <mergeCell ref="C74:G74"/>
    <mergeCell ref="C75:G75"/>
    <mergeCell ref="I69:J69"/>
    <mergeCell ref="I70:J70"/>
    <mergeCell ref="I71:J71"/>
    <mergeCell ref="I72:J72"/>
    <mergeCell ref="I73:J73"/>
    <mergeCell ref="I74:J74"/>
    <mergeCell ref="I75:J75"/>
    <mergeCell ref="I76:J76"/>
    <mergeCell ref="C76:G76"/>
    <mergeCell ref="C22:D22"/>
    <mergeCell ref="C23:D23"/>
    <mergeCell ref="C24:D24"/>
    <mergeCell ref="C25:D25"/>
    <mergeCell ref="C139:G139"/>
    <mergeCell ref="C141:G141"/>
    <mergeCell ref="C142:G142"/>
    <mergeCell ref="C135:G135"/>
    <mergeCell ref="C136:G136"/>
    <mergeCell ref="C137:G137"/>
    <mergeCell ref="C127:G127"/>
    <mergeCell ref="C128:G128"/>
    <mergeCell ref="C129:G129"/>
    <mergeCell ref="C130:G130"/>
    <mergeCell ref="C138:G138"/>
    <mergeCell ref="C131:G131"/>
    <mergeCell ref="C132:G132"/>
    <mergeCell ref="C133:G133"/>
    <mergeCell ref="C134:G134"/>
    <mergeCell ref="C103:G103"/>
    <mergeCell ref="C102:G102"/>
    <mergeCell ref="C96:G96"/>
    <mergeCell ref="C151:J151"/>
    <mergeCell ref="C150:J150"/>
    <mergeCell ref="B146:J146"/>
    <mergeCell ref="I144:J144"/>
    <mergeCell ref="I143:J143"/>
    <mergeCell ref="I142:J142"/>
    <mergeCell ref="I141:J141"/>
    <mergeCell ref="I139:J139"/>
    <mergeCell ref="I138:J138"/>
    <mergeCell ref="B170:F170"/>
    <mergeCell ref="E37:H37"/>
    <mergeCell ref="I37:J37"/>
    <mergeCell ref="I128:J128"/>
    <mergeCell ref="I102:J102"/>
    <mergeCell ref="I100:J100"/>
    <mergeCell ref="I99:J99"/>
    <mergeCell ref="I98:J98"/>
    <mergeCell ref="I96:J96"/>
    <mergeCell ref="G48:K48"/>
    <mergeCell ref="G47:K47"/>
    <mergeCell ref="G46:K46"/>
    <mergeCell ref="I127:J127"/>
    <mergeCell ref="I126:J126"/>
    <mergeCell ref="I125:J125"/>
    <mergeCell ref="I124:J124"/>
    <mergeCell ref="I123:J123"/>
    <mergeCell ref="I122:J122"/>
    <mergeCell ref="B119:J119"/>
    <mergeCell ref="I114:J114"/>
    <mergeCell ref="I103:J103"/>
    <mergeCell ref="C46:F46"/>
    <mergeCell ref="C47:F47"/>
    <mergeCell ref="C48:F48"/>
    <mergeCell ref="E38:H38"/>
    <mergeCell ref="I38:J38"/>
    <mergeCell ref="E39:H39"/>
    <mergeCell ref="I39:J39"/>
    <mergeCell ref="C37:D37"/>
    <mergeCell ref="C38:D38"/>
    <mergeCell ref="C39:D39"/>
    <mergeCell ref="B13:K13"/>
    <mergeCell ref="B166:C166"/>
    <mergeCell ref="E166:G166"/>
    <mergeCell ref="C31:G31"/>
    <mergeCell ref="B59:F59"/>
    <mergeCell ref="C99:G99"/>
    <mergeCell ref="C100:G100"/>
    <mergeCell ref="I90:J90"/>
    <mergeCell ref="I137:J137"/>
    <mergeCell ref="I136:J136"/>
    <mergeCell ref="I135:J135"/>
    <mergeCell ref="I134:J134"/>
    <mergeCell ref="I133:J133"/>
    <mergeCell ref="I132:J132"/>
    <mergeCell ref="I131:J131"/>
    <mergeCell ref="I130:J130"/>
    <mergeCell ref="I129:J129"/>
    <mergeCell ref="H198:J198"/>
    <mergeCell ref="I199:J199"/>
    <mergeCell ref="I200:J200"/>
    <mergeCell ref="I201:J201"/>
    <mergeCell ref="I202:J202"/>
    <mergeCell ref="C199:G199"/>
    <mergeCell ref="C200:G200"/>
    <mergeCell ref="C201:G201"/>
    <mergeCell ref="B198:G198"/>
    <mergeCell ref="G202:H202"/>
  </mergeCells>
  <phoneticPr fontId="11" type="noConversion"/>
  <conditionalFormatting sqref="C55">
    <cfRule type="expression" dxfId="0" priority="1">
      <formula>$C$81="Ja"</formula>
    </cfRule>
  </conditionalFormatting>
  <dataValidations count="6">
    <dataValidation type="whole" allowBlank="1" showInputMessage="1" showErrorMessage="1" sqref="K172" xr:uid="{D40310CD-7F84-4355-B1EC-108034FF2194}">
      <formula1>2</formula1>
      <formula2>168</formula2>
    </dataValidation>
    <dataValidation type="whole" allowBlank="1" showInputMessage="1" showErrorMessage="1" sqref="K183" xr:uid="{F93B60BB-F35C-4686-892F-37ADFC40806C}">
      <formula1>2</formula1>
      <formula2>100</formula2>
    </dataValidation>
    <dataValidation type="list" allowBlank="1" showInputMessage="1" showErrorMessage="1" sqref="K191" xr:uid="{D59A89AC-F146-43F2-8494-430538010D11}">
      <formula1>"ja,nein"</formula1>
    </dataValidation>
    <dataValidation type="list" allowBlank="1" showInputMessage="1" showErrorMessage="1" sqref="C57" xr:uid="{8F565E83-167C-4AC6-ADC8-9F3F4657E872}">
      <formula1>"Ja,Nein"</formula1>
    </dataValidation>
    <dataValidation type="list" allowBlank="1" showInputMessage="1" showErrorMessage="1" sqref="C31:G31" xr:uid="{F44068D5-1664-40FD-98CF-B3D8FBA0B03A}">
      <mc:AlternateContent xmlns:x12ac="http://schemas.microsoft.com/office/spreadsheetml/2011/1/ac" xmlns:mc="http://schemas.openxmlformats.org/markup-compatibility/2006">
        <mc:Choice Requires="x12ac">
          <x12ac:list>"Ja, die Pflegerichtlinien und Waschvorgaben von GSG werden eingehalten.","Nein, die Pflegerichtlinien und Waschvorgaben von GSG werden nicht eingehalten."</x12ac:list>
        </mc:Choice>
        <mc:Fallback>
          <formula1>"Ja, die Pflegerichtlinien und Waschvorgaben von GSG werden eingehalten.,Nein, die Pflegerichtlinien und Waschvorgaben von GSG werden nicht eingehalten."</formula1>
        </mc:Fallback>
      </mc:AlternateContent>
    </dataValidation>
    <dataValidation type="list" allowBlank="1" showInputMessage="1" showErrorMessage="1" error="Es können nur die Werte &quot;Ja&quot; oder &quot;Nein&quot; eingegeben werden. Sie können dazu das Drop-Dwon-Auswahlfeld nutzen." sqref="C55" xr:uid="{EDC8A75C-87AF-4A04-8446-D553B462A987}">
      <formula1>"Ja,Nein"</formula1>
    </dataValidation>
  </dataValidations>
  <pageMargins left="0.7" right="0.7" top="0.78740157499999996" bottom="0.78740157499999996" header="0.3" footer="0.3"/>
  <pageSetup paperSize="9" scale="70" fitToHeight="0" orientation="portrait" r:id="rId1"/>
  <headerFooter>
    <oddFooter>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Preis- und Angebotsblatt</vt:lpstr>
    </vt:vector>
  </TitlesOfParts>
  <Company>Stadt Castrop-Rauxel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Rose, Kai</dc:creator>
  <cp:lastModifiedBy>Rose, Kai</cp:lastModifiedBy>
  <cp:lastPrinted>2023-03-03T10:47:11Z</cp:lastPrinted>
  <dcterms:created xsi:type="dcterms:W3CDTF">2022-09-14T09:32:03Z</dcterms:created>
  <dcterms:modified xsi:type="dcterms:W3CDTF">2026-07-07T15:30:29Z</dcterms:modified>
</cp:coreProperties>
</file>