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010Bosse\AppData\Roaming\Ceyoniq\nscale Office Excel\Tmp\86e92938-3de8-4bdb-9a3d-1f59fc78eedd\"/>
    </mc:Choice>
  </mc:AlternateContent>
  <xr:revisionPtr revIDLastSave="0" documentId="8_{0E0BBD6B-33D1-47F9-A0C4-EE1B9EA901D3}" xr6:coauthVersionLast="47" xr6:coauthVersionMax="47" xr10:uidLastSave="{00000000-0000-0000-0000-000000000000}"/>
  <workbookProtection lockStructure="1"/>
  <bookViews>
    <workbookView xWindow="-120" yWindow="-120" windowWidth="29040" windowHeight="17520" tabRatio="949" activeTab="10" xr2:uid="{00000000-000D-0000-FFFF-FFFF00000000}"/>
  </bookViews>
  <sheets>
    <sheet name="Anrechenbare Kosten" sheetId="31" r:id="rId1"/>
    <sheet name="POS 1" sheetId="20" r:id="rId2"/>
    <sheet name="POS 2" sheetId="24" r:id="rId3"/>
    <sheet name="Grundl. Anlagengruppe 5" sheetId="27" state="hidden" r:id="rId4"/>
    <sheet name="Grundl. Anlagengruppe 6" sheetId="28" state="hidden" r:id="rId5"/>
    <sheet name="Grundl. Anlagengruppe 7" sheetId="29" state="hidden" r:id="rId6"/>
    <sheet name="Grundl. Anlagengruppe 8" sheetId="30" state="hidden" r:id="rId7"/>
    <sheet name="POS 3" sheetId="34" r:id="rId8"/>
    <sheet name="Besondere Leistungen TA" sheetId="23" r:id="rId9"/>
    <sheet name="Stundensätze" sheetId="33" r:id="rId10"/>
    <sheet name="Zusammenstellung " sheetId="16" r:id="rId11"/>
  </sheets>
  <definedNames>
    <definedName name="_xlnm.Print_Area" localSheetId="0">'Anrechenbare Kosten'!$A$1:$C$58</definedName>
    <definedName name="_xlnm.Print_Area" localSheetId="8">'Besondere Leistungen TA'!$A$1:$H$31</definedName>
    <definedName name="_xlnm.Print_Area" localSheetId="3">'Grundl. Anlagengruppe 5'!$A$1:$D$29</definedName>
    <definedName name="_xlnm.Print_Area" localSheetId="4">'Grundl. Anlagengruppe 6'!$A$1:$D$29</definedName>
    <definedName name="_xlnm.Print_Area" localSheetId="5">'Grundl. Anlagengruppe 7'!$A$1:$D$29</definedName>
    <definedName name="_xlnm.Print_Area" localSheetId="6">'Grundl. Anlagengruppe 8'!$A$1:$D$29</definedName>
    <definedName name="_xlnm.Print_Area" localSheetId="1">'POS 1'!$A$1:$D$29</definedName>
    <definedName name="_xlnm.Print_Area" localSheetId="2">'POS 2'!$A$4:$D$29</definedName>
    <definedName name="_xlnm.Print_Area" localSheetId="7">'POS 3'!$A$4:$D$29</definedName>
    <definedName name="_xlnm.Print_Area" localSheetId="9">Stundensätze!$A$1:$H$24</definedName>
    <definedName name="_xlnm.Print_Area" localSheetId="10">'Zusammenstellung '!$A$1:$D$28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4" i="33" l="1"/>
  <c r="C24" i="33"/>
  <c r="D24" i="33"/>
  <c r="E24" i="33"/>
  <c r="F24" i="33"/>
  <c r="G24" i="33"/>
  <c r="H23" i="33"/>
  <c r="B16" i="34"/>
  <c r="D15" i="34"/>
  <c r="D14" i="34"/>
  <c r="D13" i="34"/>
  <c r="D12" i="34"/>
  <c r="D11" i="34"/>
  <c r="D10" i="34"/>
  <c r="D9" i="34"/>
  <c r="D8" i="34"/>
  <c r="D7" i="34"/>
  <c r="C51" i="31"/>
  <c r="D16" i="34" l="1"/>
  <c r="C53" i="31"/>
  <c r="C55" i="31" s="1"/>
  <c r="D18" i="34"/>
  <c r="D20" i="34" s="1"/>
  <c r="D22" i="34" l="1"/>
  <c r="D24" i="34" s="1"/>
  <c r="D26" i="34" l="1"/>
  <c r="D29" i="34" s="1"/>
  <c r="D10" i="16" s="1"/>
  <c r="B16" i="20" l="1"/>
  <c r="H23" i="23" l="1"/>
  <c r="H22" i="23"/>
  <c r="C33" i="31" l="1"/>
  <c r="C2" i="34" s="1"/>
  <c r="C15" i="31"/>
  <c r="C2" i="20" s="1"/>
  <c r="C35" i="31" l="1"/>
  <c r="C37" i="31" s="1"/>
  <c r="C2" i="24"/>
  <c r="D8" i="33"/>
  <c r="H24" i="33"/>
  <c r="H21" i="33"/>
  <c r="H19" i="33"/>
  <c r="D10" i="33"/>
  <c r="D9" i="33"/>
  <c r="D7" i="33"/>
  <c r="D6" i="33"/>
  <c r="D5" i="33"/>
  <c r="D11" i="33" l="1"/>
  <c r="D13" i="16" s="1"/>
  <c r="C2" i="30" l="1"/>
  <c r="C2" i="29"/>
  <c r="C2" i="28"/>
  <c r="C2" i="27"/>
  <c r="C17" i="31" l="1"/>
  <c r="C19" i="31" s="1"/>
  <c r="A16" i="16" l="1"/>
  <c r="H27" i="23" l="1"/>
  <c r="B16" i="24"/>
  <c r="B16" i="27"/>
  <c r="B16" i="28"/>
  <c r="B16" i="29"/>
  <c r="B16" i="30"/>
  <c r="D15" i="30"/>
  <c r="D14" i="30"/>
  <c r="D13" i="30"/>
  <c r="D12" i="30"/>
  <c r="D11" i="30"/>
  <c r="D10" i="30"/>
  <c r="D9" i="30"/>
  <c r="D8" i="30"/>
  <c r="D7" i="30"/>
  <c r="D16" i="30" s="1"/>
  <c r="D18" i="30" s="1"/>
  <c r="D20" i="30" s="1"/>
  <c r="D22" i="30" s="1"/>
  <c r="D24" i="30" s="1"/>
  <c r="D26" i="30" s="1"/>
  <c r="D29" i="30" s="1"/>
  <c r="D15" i="29"/>
  <c r="D14" i="29"/>
  <c r="D13" i="29"/>
  <c r="D12" i="29"/>
  <c r="D11" i="29"/>
  <c r="D10" i="29"/>
  <c r="D9" i="29"/>
  <c r="D8" i="29"/>
  <c r="D16" i="29" s="1"/>
  <c r="D18" i="29" s="1"/>
  <c r="D20" i="29" s="1"/>
  <c r="D22" i="29" s="1"/>
  <c r="D24" i="29" s="1"/>
  <c r="D26" i="29" s="1"/>
  <c r="D29" i="29" s="1"/>
  <c r="D7" i="29"/>
  <c r="D15" i="28"/>
  <c r="D14" i="28"/>
  <c r="D13" i="28"/>
  <c r="D12" i="28"/>
  <c r="D11" i="28"/>
  <c r="D10" i="28"/>
  <c r="D9" i="28"/>
  <c r="D8" i="28"/>
  <c r="D7" i="28"/>
  <c r="D16" i="28" s="1"/>
  <c r="D18" i="28" s="1"/>
  <c r="D20" i="28" s="1"/>
  <c r="D22" i="28" s="1"/>
  <c r="D24" i="28" s="1"/>
  <c r="D26" i="28" s="1"/>
  <c r="D29" i="28" s="1"/>
  <c r="D15" i="27"/>
  <c r="D14" i="27"/>
  <c r="D13" i="27"/>
  <c r="D12" i="27"/>
  <c r="D11" i="27"/>
  <c r="D10" i="27"/>
  <c r="D9" i="27"/>
  <c r="D8" i="27"/>
  <c r="D7" i="27"/>
  <c r="D16" i="27" s="1"/>
  <c r="D18" i="27" s="1"/>
  <c r="D20" i="27" s="1"/>
  <c r="D22" i="27" s="1"/>
  <c r="D24" i="27" s="1"/>
  <c r="D26" i="27" s="1"/>
  <c r="D29" i="27" s="1"/>
  <c r="D15" i="24"/>
  <c r="D14" i="24"/>
  <c r="D13" i="24"/>
  <c r="D12" i="24"/>
  <c r="D11" i="24"/>
  <c r="D10" i="24"/>
  <c r="D9" i="24"/>
  <c r="D8" i="24"/>
  <c r="D7" i="24"/>
  <c r="D15" i="20"/>
  <c r="D14" i="20"/>
  <c r="D13" i="20"/>
  <c r="D12" i="20"/>
  <c r="D11" i="20"/>
  <c r="D10" i="20"/>
  <c r="D9" i="20"/>
  <c r="D8" i="20"/>
  <c r="D7" i="20"/>
  <c r="H29" i="23" l="1"/>
  <c r="H31" i="23" s="1"/>
  <c r="D12" i="16"/>
  <c r="D16" i="24"/>
  <c r="D16" i="20"/>
  <c r="D18" i="20" s="1"/>
  <c r="D20" i="20" s="1"/>
  <c r="D22" i="20" s="1"/>
  <c r="D24" i="20" s="1"/>
  <c r="D26" i="20" s="1"/>
  <c r="D29" i="20" s="1"/>
  <c r="D8" i="16" s="1"/>
  <c r="D18" i="24"/>
  <c r="D20" i="24" s="1"/>
  <c r="D22" i="24" l="1"/>
  <c r="D24" i="24" s="1"/>
  <c r="D26" i="24" l="1"/>
  <c r="D29" i="24" l="1"/>
  <c r="D9" i="16" s="1"/>
  <c r="D14" i="16" s="1"/>
  <c r="D16" i="16" s="1"/>
  <c r="D1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Gurr Martina (BLB Z)</author>
  </authors>
  <commentList>
    <comment ref="C2" authorId="0" shapeId="0" xr:uid="{6D2DBEFA-7D33-4916-B83D-18002E49500A}">
      <text>
        <r>
          <rPr>
            <b/>
            <sz val="9"/>
            <color indexed="81"/>
            <rFont val="Segoe UI"/>
            <family val="2"/>
          </rPr>
          <t>§ 54 HOAI
(1) 1Das Honorar für Grundleistungen bei der Technischen Ausrüstung richtet sich für das jeweilige Objekt im Sinne des § 2 Absatz 1 Satz 1 nach der Summe der anrechenbaren Kosten der Anlagen jeder Anlagengruppe. 2Dies gilt für nutzungsspezifische Anlagen nur, wenn die Anlagen funktional gleichartig sind. 3Anrechenbar sind auch sonstige Maßnahmen für Technische Anlagen.
(2) 1Umfasst ein Auftrag für unterschiedliche Objekte im Sinne des § 2 Absatz 1 Satz 1 mehrere Anlagen, die unter funktionalen und technischen Kriterien eine Einheit bilden, werden die anrechenbaren Kosten der Anlagen jeder Anlagengruppe zusammengefasst. 2Dies gilt für nutzungsspezifische Anlagen nur, wenn diese Anlagen funktional gleichartig sind. 3§ 11 Absatz 1 ist nicht anzuwenden.
(3) 1Umfasst ein Auftrag im Wesentlichen gleiche Anlagen, die unter weitgehend vergleichbaren Bedingungen für im Wesentlichen gleiche Objekte geplant werden, ist die Rechtsfolge des § 11 Absatz 3 anzuwenden. 2Umfasst ein Auftrag im Wesentlichen gleiche Anlagen, die bereits Gegenstand eines anderen Vertrags zwischen den Vertragsparteien waren, ist die Rechtsfolge des § 11 Absatz 4 anzuwenden.
(4) Nicht anrechenbar sind die Kosten für die nichtöffentliche Erschließung und die Technischen Anlagen in Außenanlagen, soweit der Auftragnehmer diese nicht plant oder ihre Ausführung nicht überwacht.
(5) 1Werden Teile der Technischen Ausrüstung in Baukonstruktionen ausgeführt, so können die Vertragsparteien in Textform vereinbaren, dass die Kosten hierfür ganz oder teilweise zu den anrechenbaren Kosten gehören. 2Satz 1 ist entsprechend für Bauteile der Kostengruppe Baukonstruktionen anzuwenden, deren Abmessung oder Konstruktion durch die Leistung der Technischen Ausrüstung wesentlich beeinflusst wird.</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Gurr Martina (BLB Z)</author>
  </authors>
  <commentList>
    <comment ref="B2" authorId="0" shapeId="0" xr:uid="{03095FB3-86C2-41BE-AA37-AABEA215D36E}">
      <text>
        <r>
          <rPr>
            <b/>
            <sz val="9"/>
            <color indexed="81"/>
            <rFont val="Segoe UI"/>
            <family val="2"/>
          </rPr>
          <t>Gurr Martina (BLB Z):</t>
        </r>
        <r>
          <rPr>
            <sz val="9"/>
            <color indexed="81"/>
            <rFont val="Segoe UI"/>
            <family val="2"/>
          </rPr>
          <t xml:space="preserve">
§ 54 Besondere Grundlagen des Honorars
(1) Das Honorar für Grundleistungen bei der Technischen Ausrüstung richtet
sich für das jeweilige Objekt im Sinne des § 2 Absatz 1 Satz 1 nach der
Summe der anrechenbaren Kosten der Anlagen jeder Anlagengruppe. Dies gilt
für nutzungsspezifische Anlagen nur, wenn die Anlagen funktional gleichartig
sind. Anrechenbar sind auch sonstige Maßnahmen für Technische Anlagen.
(2) Umfasst ein Auftrag für unterschiedliche Objekte im Sinne des § 2 Absatz 1
Satz 1 mehrere Anlagen, die unter funktionalen und technischen Kriterien eine
Einheit bilden, werden die anrechenbaren Kosten der Anlagen jeder Anlagengruppe zusammengefasst. Dies gilt für nutzungsspezifische Anlagen nur, wenn diese Anlagen funktional gleichartig sind. § 11 Absatz 1 ist nicht anzuwenden.
(3) Umfasst ein Auftrag im Wesentlichen gleiche Anlagen, die unter weitgehend
vergleichbaren Bedingungen für im Wesentlichen gleiche Objekte geplant
werden, ist die Rechtsfolge des § 11 Absatz 3 anzuwenden. Umfasst ein Auftrag
im Wesentlichen gleiche Anlagen, die bereits Gegenstand eines anderen
Vertrags zwischen den Vertragsparteien waren, ist die Rechtsfolge des § 11
Absatz 4 anzuwenden.</t>
        </r>
      </text>
    </comment>
  </commentList>
</comments>
</file>

<file path=xl/sharedStrings.xml><?xml version="1.0" encoding="utf-8"?>
<sst xmlns="http://schemas.openxmlformats.org/spreadsheetml/2006/main" count="442" uniqueCount="131">
  <si>
    <t>Betrag</t>
  </si>
  <si>
    <t>[netto]</t>
  </si>
  <si>
    <t>Umsatzsteuer:</t>
  </si>
  <si>
    <t>[brutto]</t>
  </si>
  <si>
    <t>Honorarzone III</t>
  </si>
  <si>
    <t>anrechenbare Kosten:</t>
  </si>
  <si>
    <t>Leistungsphase</t>
  </si>
  <si>
    <t>Grundleistung gem. HOAI</t>
  </si>
  <si>
    <t>Betrag [€ / netto]</t>
  </si>
  <si>
    <t>(7,0)</t>
  </si>
  <si>
    <t>Lph 3</t>
  </si>
  <si>
    <t>Summe Honorar: [€ / netto]</t>
  </si>
  <si>
    <t>Umbauzuschlag: [€ / netto]</t>
  </si>
  <si>
    <t>Lph 4</t>
  </si>
  <si>
    <t>Lph 5</t>
  </si>
  <si>
    <t>Lph 6</t>
  </si>
  <si>
    <t>Lph 7</t>
  </si>
  <si>
    <t>Lph 8</t>
  </si>
  <si>
    <t>Lph 9</t>
  </si>
  <si>
    <t>Summe:</t>
  </si>
  <si>
    <t>angeboten wird:</t>
  </si>
  <si>
    <t>beauftragte Teilleistung</t>
  </si>
  <si>
    <t>Bearbeiter</t>
  </si>
  <si>
    <t>Stundenansatz</t>
  </si>
  <si>
    <t>(5,0)</t>
  </si>
  <si>
    <t>Verrechnungssatz</t>
  </si>
  <si>
    <t>Nebenkosten: [v.H]</t>
  </si>
  <si>
    <t>Nebenkosten: [€ / netto]</t>
  </si>
  <si>
    <t>Umbauzuschlag: [v.H]</t>
  </si>
  <si>
    <t>Lph 1</t>
  </si>
  <si>
    <t xml:space="preserve">Lph 2 </t>
  </si>
  <si>
    <t>(2,0)</t>
  </si>
  <si>
    <t>keine</t>
  </si>
  <si>
    <t>(9,0)</t>
  </si>
  <si>
    <t>(17,0)</t>
  </si>
  <si>
    <t>(22,0)</t>
  </si>
  <si>
    <t>(35,0)</t>
  </si>
  <si>
    <t>(1,0)</t>
  </si>
  <si>
    <t>Prüfen und Werten von Nebenangeboten</t>
  </si>
  <si>
    <t>gesamt Summe Honorar: [€ / netto]</t>
  </si>
  <si>
    <t xml:space="preserve"> Angebotssumme  [€ / netto]</t>
  </si>
  <si>
    <t>Angebotssumme [€ / brutto]</t>
  </si>
  <si>
    <t xml:space="preserve">Zusammenstellung der Honorare </t>
  </si>
  <si>
    <t xml:space="preserve"> [€ / netto]</t>
  </si>
  <si>
    <t>A</t>
  </si>
  <si>
    <t>Hinweis:</t>
  </si>
  <si>
    <t>Anlage 5 Honorarangebot zum Vertrag</t>
  </si>
  <si>
    <t>Lph 1 besondere Leistung entsprechend  Anlage 3</t>
  </si>
  <si>
    <t>Lph 2 besondere Leistung entsprechend  Anlage 3</t>
  </si>
  <si>
    <t>Lph 3 besondere Leistung entsprechend  Anlage 3</t>
  </si>
  <si>
    <t>Lph 4 besondere Leistung entsprechend  Anlage 3</t>
  </si>
  <si>
    <t>Lph 5 besondere Leistung entsprechend  Anlage 3</t>
  </si>
  <si>
    <t>Lph 6 besondere Leistung entsprechend  Anlage 3</t>
  </si>
  <si>
    <t>Lph 7 besondere Leistung entsprechend  Anlage 3</t>
  </si>
  <si>
    <t>Lph 8 besondere Leistung entsprechend  Anlage 3</t>
  </si>
  <si>
    <t>Lph 9 besondere Leistung entsprechend  Anlage 3</t>
  </si>
  <si>
    <t>Leistungsbild TGA
Anlagengruppe:</t>
  </si>
  <si>
    <t>Fachplanung Technische Ausrüstung</t>
  </si>
  <si>
    <t>c) Leistungsbild TGA
- für alle Anlagengruppen gemäß Vetrag -</t>
  </si>
  <si>
    <t>Inhaber / Geschäftsführer</t>
  </si>
  <si>
    <t>Techniker</t>
  </si>
  <si>
    <t>Zeichner und Schreibkräfte</t>
  </si>
  <si>
    <t>Hilfskräfte</t>
  </si>
  <si>
    <t>Zu- bzw. Abschlag: [€ / netto]</t>
  </si>
  <si>
    <t>Summe: [€ / netto]</t>
  </si>
  <si>
    <t>Nebenkosten; [v.H.]</t>
  </si>
  <si>
    <t>pauschal</t>
  </si>
  <si>
    <t>nach Einheiten</t>
  </si>
  <si>
    <t>Nicht im Projekt anfallende Leistungen bitte löschen</t>
  </si>
  <si>
    <t>Abrechnungsmethode</t>
  </si>
  <si>
    <t>Einheit</t>
  </si>
  <si>
    <t>Einzelpreis [€ / netto]</t>
  </si>
  <si>
    <t>Stundensätze</t>
  </si>
  <si>
    <t>projektleitende Ingenieure</t>
  </si>
  <si>
    <t>sachbearbeitende Ingenieure</t>
  </si>
  <si>
    <t>Basishonorarsatz</t>
  </si>
  <si>
    <t>Honorar 100% Grundleistungen</t>
  </si>
  <si>
    <t>Aufstellen einer vertieften Kostenschätzung nach DIN 276:2018-12, mindestens bis zur 3. Ebene der Kostengliederung. Mit dieser besonderen Leistung wird die Grundleistung f) der Leistungsphase 2 ergänzt.</t>
  </si>
  <si>
    <t>Honorarzone I</t>
  </si>
  <si>
    <t>Honorarzone II</t>
  </si>
  <si>
    <t>Honorarzone IV</t>
  </si>
  <si>
    <t>Honorarzone V</t>
  </si>
  <si>
    <t>anrechenbare Kosten</t>
  </si>
  <si>
    <t>Leistungsbild TGA
Anlagengruppe: 7</t>
  </si>
  <si>
    <t>nutzungsspezifische Anlage:</t>
  </si>
  <si>
    <t>bitte Anlage eintragen</t>
  </si>
  <si>
    <t>Hinweis: dies Tabellenblatt ist ggf. je funktionell gleichartiger Anlage anzulegen</t>
  </si>
  <si>
    <t>Summe</t>
  </si>
  <si>
    <t>Leistung</t>
  </si>
  <si>
    <t xml:space="preserve">Vom Bieter auszufüllen sind alle grün hinterlegten Felder auf den nachfolgenden Tabellenblättern. Bei einem evtl. Abschlag ist ein negativer Wert einzutragen.
Verändern sich im weiteren Projektablauf die anrechenbaren Kosten für die jeweiligen Leistungsbilder und Anlagengruppen innerhalb der Tafelwerte der HOAI, gelten bzgl. der Honorierung der Grundleistungen die entsprechend angepassten Honorare. Bei Erreichen des oberen Tafelwertes werden die Honorare für Grundleistungen nicht weiter angepasst.
Sofern die anrechenbaren Kosten die Tafelwerte bereits nach den Angaben, die dem Angebot zugrunde liegen, überschreiten, werden die Honorare der Grundleistungen auch bei Kostenveränderungen nicht angepasst, dh. sie sind pauschaliert.
Die besonderen Leistungen und die Beratungsleistungen sind - sofern keine andere Abrechnungsmethode angegeben ist - als Pauschale anzubieten. Besondere Leistungen und Beratungsleistungen werden unabhängig von den Baukosten, zuzüglich Nebenkosten, aber ohne Zuschläge gezahlt. 
</t>
  </si>
  <si>
    <t>falls abzuschätzen, bitte eine projektspezifische Stundenzahl eintragen</t>
  </si>
  <si>
    <t>Zu- (+) bzw. Abschlag (-): [v.H] auf die Basishonorarsatzvergütung</t>
  </si>
  <si>
    <t>Summe inkl. Zu- bzw. Abschlag:</t>
  </si>
  <si>
    <t>Summe inkl. Umbauzuschlag (Nettohonorar):</t>
  </si>
  <si>
    <t xml:space="preserve">400er-Kostengruppe - Technische Anlagen </t>
  </si>
  <si>
    <t xml:space="preserve">anrechenbare Kosten </t>
  </si>
  <si>
    <t>.</t>
  </si>
  <si>
    <t>POS 1</t>
  </si>
  <si>
    <t>POS 2</t>
  </si>
  <si>
    <t>entfällt</t>
  </si>
  <si>
    <t>je Termin auf Nachweis</t>
  </si>
  <si>
    <t>Anzahl Stunden zur Wertung der Angebote</t>
  </si>
  <si>
    <t>Summe Stunden</t>
  </si>
  <si>
    <t>Grundleistungen Techn. Ausrüstung, POS 1</t>
  </si>
  <si>
    <t>Grundleistungen Techn. Ausrüstung, POS 2</t>
  </si>
  <si>
    <t>Besondere Leistungen TA gesamt</t>
  </si>
  <si>
    <t>Stundensätze TA gesamt</t>
  </si>
  <si>
    <t>Ort, Datum, Unterschrift</t>
  </si>
  <si>
    <t>Bieter:</t>
  </si>
  <si>
    <t>Nachtarbeit, einschließlich An- und Abfahrt als Pauschale je Termin</t>
  </si>
  <si>
    <t>Sonn- und Feiertagsarbeit, einschließlich An- und Abfahrt als Pauschale je Termin</t>
  </si>
  <si>
    <t>Erstellen eines Umschaltplans von der Alt- auf die Neuanlage bei Erhalt der bestehenden Verkabelung (nur für SiBel Projekte)</t>
  </si>
  <si>
    <t>Berücksichtigung der übernommenen Teile des Altbestands (Trassen, Verkabelung…) bei der Vorplanung</t>
  </si>
  <si>
    <t>Berücksichtigung der übernommenen Teile des Altbestands (Trassen, Verkabelung…) bei der Entwurfsplanung</t>
  </si>
  <si>
    <t>Erstellen eines Umschaltplans von der Alt- auf die Neuanlage bei Erhalt der bestehenden Verkabelung (SiBel)</t>
  </si>
  <si>
    <t>Mitwirken bei einer vertieften Kostenberechnung, Aufstellen und Fortschreiben einer vertieften Kostenberechnung nach DIN 276-1:2008-12, mindestens bis zur  3.  Ebene der Kostengliederung, zusätzlich Aufgliederung der Kostengruppen 400 bis zur 4. Ebene (DIN 277-3: 2005- 04 Tabelle 2 - Ergänzung "Technische Anlagen und Terminplanung. Mit dieser besonderen Leistung wird die Grundleistung f) der Leistungsphase 3 ersetzt.</t>
  </si>
  <si>
    <t>Berücksichtigung der übernommenen Teile des Altbestands (Trassen, Verkabelung…) bei der Ausführungsplanung</t>
  </si>
  <si>
    <t>Bestandsaufnahme, Überprüfung inwieweit Teile des Altbestands (Verkabelung, Trassen…)  erhalten werden können</t>
  </si>
  <si>
    <t>vorläufige anrechenbare Kosten:</t>
  </si>
  <si>
    <t>(angenommene) Anzahl</t>
  </si>
  <si>
    <t>Stk.</t>
  </si>
  <si>
    <t>Projektbezeichnung: 41-12-2037-24-016 DO, IS, TUDo, CN, CT G2_Sibel-Zentrale</t>
  </si>
  <si>
    <t>Projektbezeichnung: 41-12-2037-24-017 DO, IS, TUDo, CN, CT G1_Sibel-Zentrale</t>
  </si>
  <si>
    <t>POS 3</t>
  </si>
  <si>
    <t>Projektbezeichnung: 41-12-2037-24-018 DO, IS, TUDo, CN, CT G3_Sibel-Zentrale</t>
  </si>
  <si>
    <t>POS 1
41-12-2037-24-017</t>
  </si>
  <si>
    <t>POS 2
41-12-2037-24-016</t>
  </si>
  <si>
    <t>POS 3
41-12-2037-24-018</t>
  </si>
  <si>
    <t xml:space="preserve"> POS 2
Projektbezeichnung: 41-12-2037-24-016 DO, IS, TUDo, CN, CT G2_Sibel-Zentrale</t>
  </si>
  <si>
    <t>POS 1
Projektbezeichnung: 41-12-2037-24-017 DO, IS, TUDo, CN, CT_G1 Sibel-Zentrale</t>
  </si>
  <si>
    <t xml:space="preserve"> POS 3
Projektbezeichnung: 41-12-2037-24-018 DO, IS, TUDo, CN, CT G3_Sibel-Zentrale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</si>
</sst>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8" formatCode="&quot;€&quot;#,##0.00_);[Red]\(&quot;€&quot;#,##0.00\)"/>
    <numFmt numFmtId="44" formatCode="_(&quot;€&quot;* #,##0.00_);_(&quot;€&quot;* \(#,##0.00\);_(&quot;€&quot;* &quot;-&quot;??_);_(@_)"/>
    <numFmt numFmtId="164" formatCode="#,##0.00\ &quot;€&quot;"/>
    <numFmt numFmtId="165" formatCode="0.0"/>
    <numFmt numFmtId="166" formatCode="0.0%"/>
    <numFmt numFmtId="167" formatCode="#,##0_ ;\-#,##0\ "/>
    <numFmt numFmtId="168" formatCode="#,##0.0_ ;\-#,##0.0\ "/>
  </numFmts>
  <fonts count="21" x14ac:knownFonts="1">
    <font>
      <sz val="10"/>
      <color theme="1"/>
      <name val="Arial"/>
      <family val="2"/>
    </font>
    <font>
      <sz val="10"/>
      <color theme="1"/>
      <name val="Arial"/>
      <family val="2"/>
    </font>
    <font>
      <b/>
      <sz val="10"/>
      <color theme="1"/>
      <name val="Arial"/>
      <family val="2"/>
    </font>
    <font>
      <b/>
      <sz val="11"/>
      <color theme="1"/>
      <name val="Arial"/>
      <family val="2"/>
    </font>
    <font>
      <b/>
      <sz val="8"/>
      <color theme="1"/>
      <name val="Arial"/>
      <family val="2"/>
    </font>
    <font>
      <b/>
      <sz val="10"/>
      <name val="Arial"/>
      <family val="2"/>
    </font>
    <font>
      <sz val="10"/>
      <name val="Arial"/>
      <family val="2"/>
    </font>
    <font>
      <b/>
      <sz val="16"/>
      <name val="Arial"/>
      <family val="2"/>
    </font>
    <font>
      <b/>
      <sz val="11"/>
      <name val="Arial"/>
      <family val="2"/>
    </font>
    <font>
      <b/>
      <sz val="10"/>
      <color rgb="FFFF0000"/>
      <name val="Arial"/>
      <family val="2"/>
    </font>
    <font>
      <sz val="10"/>
      <color theme="0"/>
      <name val="Arial"/>
      <family val="2"/>
    </font>
    <font>
      <sz val="10"/>
      <color rgb="FFFF0000"/>
      <name val="Arial"/>
      <family val="2"/>
    </font>
    <font>
      <b/>
      <sz val="12"/>
      <name val="Arial"/>
      <family val="2"/>
    </font>
    <font>
      <sz val="11"/>
      <name val="Arial"/>
      <family val="2"/>
    </font>
    <font>
      <sz val="9"/>
      <color theme="1"/>
      <name val="Arial"/>
      <family val="2"/>
    </font>
    <font>
      <sz val="9"/>
      <color indexed="81"/>
      <name val="Segoe UI"/>
      <family val="2"/>
    </font>
    <font>
      <b/>
      <sz val="9"/>
      <color indexed="81"/>
      <name val="Segoe UI"/>
      <family val="2"/>
    </font>
    <font>
      <b/>
      <sz val="12"/>
      <color rgb="FFFFFFFF"/>
      <name val="Arial"/>
      <family val="2"/>
    </font>
    <font>
      <sz val="10"/>
      <color rgb="FFFFFFFF"/>
      <name val="Arial"/>
      <family val="2"/>
    </font>
    <font>
      <b/>
      <sz val="10"/>
      <color rgb="FFFFFFFF"/>
      <name val="Arial"/>
      <family val="2"/>
    </font>
    <font>
      <sz val="12"/>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9" tint="0.59999389629810485"/>
        <bgColor indexed="64"/>
      </patternFill>
    </fill>
    <fill>
      <patternFill patternType="solid">
        <fgColor theme="2"/>
        <bgColor indexed="64"/>
      </patternFill>
    </fill>
  </fills>
  <borders count="7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auto="1"/>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diagonal/>
    </border>
    <border>
      <left/>
      <right/>
      <top/>
      <bottom style="medium">
        <color indexed="64"/>
      </bottom>
      <diagonal/>
    </border>
    <border>
      <left style="thin">
        <color auto="1"/>
      </left>
      <right/>
      <top style="thin">
        <color auto="1"/>
      </top>
      <bottom style="medium">
        <color auto="1"/>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auto="1"/>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6" fillId="0" borderId="0"/>
    <xf numFmtId="44" fontId="1" fillId="0" borderId="0" applyFont="0" applyFill="0" applyBorder="0" applyAlignment="0" applyProtection="0"/>
  </cellStyleXfs>
  <cellXfs count="300">
    <xf numFmtId="0" fontId="0" fillId="0" borderId="0" xfId="0"/>
    <xf numFmtId="0" fontId="0" fillId="0" borderId="0" xfId="0" applyBorder="1" applyAlignment="1">
      <alignment horizontal="center"/>
    </xf>
    <xf numFmtId="0" fontId="0" fillId="0" borderId="0" xfId="0" applyAlignment="1">
      <alignment horizontal="center"/>
    </xf>
    <xf numFmtId="0" fontId="2" fillId="0" borderId="0" xfId="0" applyFont="1" applyBorder="1" applyAlignment="1">
      <alignment horizontal="right" vertical="center"/>
    </xf>
    <xf numFmtId="0" fontId="0" fillId="3" borderId="1" xfId="0" applyFill="1" applyBorder="1" applyAlignment="1">
      <alignment horizontal="center" vertical="center"/>
    </xf>
    <xf numFmtId="0" fontId="0" fillId="0" borderId="0" xfId="0" applyFill="1" applyBorder="1" applyAlignment="1">
      <alignment horizontal="center" vertical="center"/>
    </xf>
    <xf numFmtId="0" fontId="2" fillId="0" borderId="0" xfId="0" applyFont="1" applyFill="1" applyBorder="1" applyAlignment="1">
      <alignment horizontal="right" vertical="center"/>
    </xf>
    <xf numFmtId="0" fontId="0" fillId="0" borderId="1" xfId="0" applyFill="1" applyBorder="1" applyAlignment="1">
      <alignment horizontal="center" vertical="center"/>
    </xf>
    <xf numFmtId="0" fontId="2" fillId="0" borderId="1" xfId="0" applyFont="1" applyFill="1" applyBorder="1" applyAlignment="1">
      <alignment horizontal="right" vertical="center"/>
    </xf>
    <xf numFmtId="0" fontId="0" fillId="3" borderId="11" xfId="0" applyFill="1" applyBorder="1" applyAlignment="1">
      <alignment horizontal="right" vertical="center"/>
    </xf>
    <xf numFmtId="0" fontId="2" fillId="3" borderId="11" xfId="0" applyFont="1" applyFill="1" applyBorder="1" applyAlignment="1">
      <alignment horizontal="right" vertical="center"/>
    </xf>
    <xf numFmtId="0" fontId="0" fillId="3" borderId="12" xfId="0" applyFill="1" applyBorder="1" applyAlignment="1">
      <alignment horizontal="center" vertical="center"/>
    </xf>
    <xf numFmtId="0" fontId="0" fillId="2" borderId="2" xfId="0" applyFill="1" applyBorder="1" applyAlignment="1">
      <alignment horizontal="right" vertical="center"/>
    </xf>
    <xf numFmtId="0" fontId="2" fillId="3" borderId="8" xfId="0" applyFont="1" applyFill="1" applyBorder="1" applyAlignment="1">
      <alignment horizontal="left" vertical="center"/>
    </xf>
    <xf numFmtId="0" fontId="2" fillId="4" borderId="10" xfId="0"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0" xfId="0" applyFill="1" applyAlignment="1">
      <alignment vertical="center"/>
    </xf>
    <xf numFmtId="0" fontId="0" fillId="0" borderId="25" xfId="0" applyBorder="1" applyAlignment="1">
      <alignment horizontal="center" vertical="center"/>
    </xf>
    <xf numFmtId="0" fontId="0" fillId="0" borderId="0" xfId="0" applyAlignment="1">
      <alignment vertical="top" wrapText="1"/>
    </xf>
    <xf numFmtId="0" fontId="0" fillId="0" borderId="0" xfId="0" applyAlignment="1">
      <alignment wrapText="1"/>
    </xf>
    <xf numFmtId="0" fontId="0" fillId="0" borderId="27" xfId="0" applyBorder="1" applyAlignment="1">
      <alignment horizontal="center" vertical="center"/>
    </xf>
    <xf numFmtId="0" fontId="0" fillId="0" borderId="29" xfId="0" applyBorder="1" applyAlignment="1">
      <alignment horizontal="center" vertical="center"/>
    </xf>
    <xf numFmtId="8" fontId="2" fillId="0" borderId="7" xfId="0" applyNumberFormat="1" applyFont="1" applyFill="1" applyBorder="1" applyAlignment="1">
      <alignment horizontal="right" vertical="center"/>
    </xf>
    <xf numFmtId="0" fontId="6" fillId="0" borderId="0" xfId="0" applyFont="1"/>
    <xf numFmtId="0" fontId="5" fillId="0" borderId="0" xfId="0" applyFont="1" applyBorder="1" applyAlignment="1">
      <alignment horizontal="right" vertical="center"/>
    </xf>
    <xf numFmtId="0" fontId="2" fillId="2" borderId="1" xfId="0" applyFont="1" applyFill="1" applyBorder="1" applyAlignment="1">
      <alignment horizontal="right" vertical="center"/>
    </xf>
    <xf numFmtId="0" fontId="7" fillId="0" borderId="0" xfId="0" applyFont="1"/>
    <xf numFmtId="49" fontId="0" fillId="0" borderId="32" xfId="0" applyNumberFormat="1" applyBorder="1" applyAlignment="1">
      <alignment horizontal="center" vertical="center"/>
    </xf>
    <xf numFmtId="49" fontId="0" fillId="0" borderId="33" xfId="0" applyNumberFormat="1" applyBorder="1" applyAlignment="1">
      <alignment horizontal="center" vertical="center"/>
    </xf>
    <xf numFmtId="49" fontId="0" fillId="0" borderId="31" xfId="0" applyNumberFormat="1" applyBorder="1" applyAlignment="1">
      <alignment horizontal="center" vertical="center"/>
    </xf>
    <xf numFmtId="0" fontId="0" fillId="0" borderId="15" xfId="0" applyFill="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5" fillId="0" borderId="8" xfId="0" applyFont="1" applyFill="1" applyBorder="1" applyAlignment="1">
      <alignment horizontal="left" vertical="center"/>
    </xf>
    <xf numFmtId="0" fontId="2" fillId="4" borderId="34" xfId="0" applyFont="1" applyFill="1" applyBorder="1" applyAlignment="1">
      <alignment horizontal="right" vertical="center"/>
    </xf>
    <xf numFmtId="164" fontId="2" fillId="0" borderId="7" xfId="0" applyNumberFormat="1" applyFont="1" applyFill="1" applyBorder="1" applyAlignment="1">
      <alignment horizontal="right" vertical="center"/>
    </xf>
    <xf numFmtId="164" fontId="2" fillId="0" borderId="17" xfId="0" applyNumberFormat="1" applyFont="1" applyFill="1" applyBorder="1" applyAlignment="1">
      <alignment horizontal="right" vertical="center"/>
    </xf>
    <xf numFmtId="164" fontId="2" fillId="0" borderId="14" xfId="0" applyNumberFormat="1" applyFont="1" applyFill="1" applyBorder="1" applyAlignment="1">
      <alignment horizontal="right" vertical="center"/>
    </xf>
    <xf numFmtId="0" fontId="0" fillId="0" borderId="24" xfId="0" applyFill="1" applyBorder="1"/>
    <xf numFmtId="164" fontId="2" fillId="2" borderId="7" xfId="0" applyNumberFormat="1" applyFont="1" applyFill="1" applyBorder="1" applyAlignment="1">
      <alignment horizontal="right" vertical="center"/>
    </xf>
    <xf numFmtId="8" fontId="2" fillId="4" borderId="23" xfId="0" applyNumberFormat="1" applyFont="1" applyFill="1" applyBorder="1" applyAlignment="1">
      <alignment horizontal="right"/>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0" fillId="0" borderId="35" xfId="0" applyBorder="1" applyAlignment="1">
      <alignment horizontal="center"/>
    </xf>
    <xf numFmtId="0" fontId="3" fillId="4" borderId="8" xfId="0" applyFont="1" applyFill="1" applyBorder="1" applyAlignment="1">
      <alignment horizontal="left" vertical="center" wrapText="1"/>
    </xf>
    <xf numFmtId="0" fontId="3" fillId="4" borderId="10" xfId="0" applyFont="1" applyFill="1" applyBorder="1" applyAlignment="1">
      <alignment horizontal="right" vertical="center"/>
    </xf>
    <xf numFmtId="0" fontId="0" fillId="0" borderId="37" xfId="0" applyFill="1" applyBorder="1" applyAlignment="1">
      <alignment horizontal="left" vertical="center"/>
    </xf>
    <xf numFmtId="166" fontId="5" fillId="0" borderId="26" xfId="0" applyNumberFormat="1" applyFont="1" applyBorder="1" applyAlignment="1">
      <alignment horizontal="center" vertical="center"/>
    </xf>
    <xf numFmtId="166" fontId="5" fillId="0" borderId="28" xfId="0" applyNumberFormat="1" applyFont="1" applyBorder="1" applyAlignment="1">
      <alignment horizontal="center" vertical="center"/>
    </xf>
    <xf numFmtId="166" fontId="2" fillId="3" borderId="3" xfId="0" applyNumberFormat="1" applyFont="1" applyFill="1" applyBorder="1" applyAlignment="1">
      <alignment horizontal="center" vertical="center"/>
    </xf>
    <xf numFmtId="0" fontId="10" fillId="0" borderId="0" xfId="0" applyFont="1"/>
    <xf numFmtId="0" fontId="2" fillId="4" borderId="18" xfId="0" applyFont="1" applyFill="1" applyBorder="1" applyAlignment="1">
      <alignment horizontal="center" vertical="center" wrapText="1"/>
    </xf>
    <xf numFmtId="0" fontId="0" fillId="0" borderId="40" xfId="0" applyFill="1" applyBorder="1" applyAlignment="1">
      <alignment horizontal="left" vertical="center"/>
    </xf>
    <xf numFmtId="164" fontId="2" fillId="0" borderId="5" xfId="0" applyNumberFormat="1" applyFont="1" applyFill="1" applyBorder="1" applyAlignment="1">
      <alignment horizontal="right" vertical="center"/>
    </xf>
    <xf numFmtId="0" fontId="2" fillId="0" borderId="21" xfId="0" applyFont="1" applyFill="1" applyBorder="1" applyAlignment="1">
      <alignment horizontal="center" vertical="center" wrapText="1"/>
    </xf>
    <xf numFmtId="0" fontId="0" fillId="2" borderId="1" xfId="0" applyFill="1" applyBorder="1" applyAlignment="1">
      <alignment horizontal="center" vertical="center"/>
    </xf>
    <xf numFmtId="166" fontId="2" fillId="2" borderId="3" xfId="0" applyNumberFormat="1" applyFont="1" applyFill="1" applyBorder="1" applyAlignment="1">
      <alignment horizontal="center" vertical="center"/>
    </xf>
    <xf numFmtId="10" fontId="2" fillId="5" borderId="7" xfId="0" applyNumberFormat="1" applyFont="1" applyFill="1" applyBorder="1" applyAlignment="1" applyProtection="1">
      <alignment horizontal="center" vertical="center"/>
      <protection locked="0"/>
    </xf>
    <xf numFmtId="164" fontId="2" fillId="5" borderId="16" xfId="0" applyNumberFormat="1" applyFont="1" applyFill="1" applyBorder="1" applyAlignment="1" applyProtection="1">
      <alignment horizontal="right" vertical="center"/>
      <protection locked="0"/>
    </xf>
    <xf numFmtId="2" fontId="2" fillId="5" borderId="6" xfId="0" applyNumberFormat="1" applyFont="1" applyFill="1" applyBorder="1" applyAlignment="1" applyProtection="1">
      <alignment horizontal="center" vertical="center"/>
      <protection locked="0"/>
    </xf>
    <xf numFmtId="2" fontId="2" fillId="5" borderId="13" xfId="0" applyNumberFormat="1" applyFont="1" applyFill="1" applyBorder="1" applyAlignment="1" applyProtection="1">
      <alignment horizontal="center" vertical="center"/>
      <protection locked="0"/>
    </xf>
    <xf numFmtId="44" fontId="12" fillId="6" borderId="51" xfId="1" applyFont="1" applyFill="1" applyBorder="1" applyAlignment="1" applyProtection="1">
      <alignment horizontal="right" vertical="center"/>
    </xf>
    <xf numFmtId="44" fontId="12" fillId="6" borderId="52" xfId="1" applyFont="1" applyFill="1" applyBorder="1" applyAlignment="1" applyProtection="1">
      <alignment horizontal="right" vertical="center"/>
    </xf>
    <xf numFmtId="7" fontId="12" fillId="2" borderId="9" xfId="1" applyNumberFormat="1" applyFont="1" applyFill="1" applyBorder="1" applyAlignment="1" applyProtection="1">
      <alignment horizontal="right" vertical="center"/>
    </xf>
    <xf numFmtId="164" fontId="12" fillId="0" borderId="9" xfId="1" applyNumberFormat="1" applyFont="1" applyFill="1" applyBorder="1" applyAlignment="1" applyProtection="1">
      <alignment horizontal="right" vertical="center"/>
    </xf>
    <xf numFmtId="7" fontId="12" fillId="0" borderId="0" xfId="1" applyNumberFormat="1" applyFont="1" applyFill="1" applyBorder="1" applyAlignment="1" applyProtection="1">
      <alignment horizontal="right" vertical="center"/>
    </xf>
    <xf numFmtId="167" fontId="0" fillId="0" borderId="0" xfId="1" applyNumberFormat="1" applyFont="1"/>
    <xf numFmtId="167" fontId="2" fillId="0" borderId="7" xfId="1" applyNumberFormat="1" applyFont="1" applyBorder="1" applyAlignment="1">
      <alignment horizontal="center" vertical="center"/>
    </xf>
    <xf numFmtId="0" fontId="2" fillId="0" borderId="7" xfId="1" applyNumberFormat="1" applyFont="1" applyBorder="1" applyAlignment="1">
      <alignment horizontal="center" vertical="center"/>
    </xf>
    <xf numFmtId="0" fontId="2" fillId="0" borderId="7" xfId="0" applyFont="1" applyBorder="1" applyAlignment="1">
      <alignment horizontal="right" vertical="center"/>
    </xf>
    <xf numFmtId="0" fontId="3" fillId="4" borderId="12" xfId="0" applyFont="1" applyFill="1" applyBorder="1" applyAlignment="1">
      <alignment horizontal="right" vertical="center" wrapText="1"/>
    </xf>
    <xf numFmtId="0" fontId="2" fillId="0" borderId="38" xfId="0" applyFont="1" applyFill="1" applyBorder="1" applyAlignment="1">
      <alignment horizontal="right" vertical="center"/>
    </xf>
    <xf numFmtId="164" fontId="0" fillId="0" borderId="39" xfId="0" applyNumberFormat="1" applyFill="1" applyBorder="1" applyAlignment="1">
      <alignment horizontal="right" vertical="center"/>
    </xf>
    <xf numFmtId="164" fontId="0" fillId="0" borderId="41" xfId="0" applyNumberFormat="1" applyFill="1" applyBorder="1" applyAlignment="1">
      <alignment horizontal="right" vertical="center"/>
    </xf>
    <xf numFmtId="164" fontId="0" fillId="0" borderId="36" xfId="0" applyNumberFormat="1" applyFill="1" applyBorder="1" applyAlignment="1">
      <alignment horizontal="right"/>
    </xf>
    <xf numFmtId="164" fontId="3" fillId="4" borderId="10" xfId="0" applyNumberFormat="1" applyFont="1" applyFill="1" applyBorder="1" applyAlignment="1">
      <alignment horizontal="right" vertical="center"/>
    </xf>
    <xf numFmtId="0" fontId="0" fillId="0" borderId="0" xfId="0" applyAlignment="1">
      <alignment horizontal="right"/>
    </xf>
    <xf numFmtId="0" fontId="0" fillId="0" borderId="0" xfId="0" applyBorder="1" applyAlignment="1">
      <alignment horizontal="right"/>
    </xf>
    <xf numFmtId="0" fontId="8" fillId="0" borderId="10" xfId="0" applyFont="1" applyFill="1" applyBorder="1" applyAlignment="1">
      <alignment horizontal="right" vertical="center"/>
    </xf>
    <xf numFmtId="164" fontId="8" fillId="0" borderId="10" xfId="0" applyNumberFormat="1" applyFont="1" applyFill="1" applyBorder="1" applyAlignment="1">
      <alignment horizontal="right" vertical="center"/>
    </xf>
    <xf numFmtId="0" fontId="5" fillId="0" borderId="10" xfId="0" applyFont="1" applyFill="1" applyBorder="1" applyAlignment="1" applyProtection="1">
      <alignment horizontal="center" vertical="center" wrapText="1"/>
      <protection locked="0"/>
    </xf>
    <xf numFmtId="0" fontId="5" fillId="0" borderId="8" xfId="0" applyFont="1" applyFill="1" applyBorder="1" applyAlignment="1">
      <alignment horizontal="right" vertical="center"/>
    </xf>
    <xf numFmtId="164" fontId="2" fillId="5" borderId="1" xfId="0" applyNumberFormat="1" applyFont="1" applyFill="1" applyBorder="1" applyAlignment="1" applyProtection="1">
      <alignment horizontal="right" vertical="center"/>
      <protection locked="0"/>
    </xf>
    <xf numFmtId="164" fontId="2" fillId="0" borderId="7" xfId="0" applyNumberFormat="1" applyFont="1" applyBorder="1" applyAlignment="1">
      <alignment horizontal="right" vertical="center"/>
    </xf>
    <xf numFmtId="164" fontId="0" fillId="0" borderId="24" xfId="0" applyNumberFormat="1" applyFill="1" applyBorder="1"/>
    <xf numFmtId="164" fontId="0" fillId="0" borderId="15" xfId="0" applyNumberFormat="1" applyFill="1" applyBorder="1" applyAlignment="1">
      <alignment horizontal="center" vertical="center"/>
    </xf>
    <xf numFmtId="164" fontId="2" fillId="4" borderId="23" xfId="0" applyNumberFormat="1" applyFont="1" applyFill="1" applyBorder="1" applyAlignment="1">
      <alignment horizontal="right"/>
    </xf>
    <xf numFmtId="164" fontId="0" fillId="0" borderId="0" xfId="0" applyNumberFormat="1"/>
    <xf numFmtId="164" fontId="0" fillId="0" borderId="0" xfId="0" applyNumberFormat="1" applyAlignment="1">
      <alignment vertical="top" wrapText="1"/>
    </xf>
    <xf numFmtId="0" fontId="2" fillId="2" borderId="56" xfId="0" applyFont="1" applyFill="1" applyBorder="1" applyAlignment="1">
      <alignment horizontal="left" vertical="center"/>
    </xf>
    <xf numFmtId="0" fontId="2" fillId="2" borderId="56" xfId="0" applyFont="1" applyFill="1" applyBorder="1" applyAlignment="1">
      <alignment horizontal="center" vertical="center"/>
    </xf>
    <xf numFmtId="0" fontId="2" fillId="2" borderId="5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6" xfId="2" applyFont="1" applyBorder="1" applyAlignment="1" applyProtection="1">
      <alignment horizontal="left" vertical="center"/>
    </xf>
    <xf numFmtId="0" fontId="6" fillId="0" borderId="13" xfId="2" applyFont="1" applyBorder="1" applyAlignment="1" applyProtection="1">
      <alignment horizontal="left" vertical="center"/>
    </xf>
    <xf numFmtId="0" fontId="6" fillId="0" borderId="57" xfId="2" applyFont="1" applyBorder="1" applyAlignment="1" applyProtection="1">
      <alignment horizontal="left" vertical="center"/>
    </xf>
    <xf numFmtId="164" fontId="11" fillId="8" borderId="10" xfId="0" applyNumberFormat="1" applyFont="1" applyFill="1" applyBorder="1" applyAlignment="1" applyProtection="1">
      <alignment horizontal="right" vertical="center"/>
    </xf>
    <xf numFmtId="166" fontId="5" fillId="8" borderId="30" xfId="0" applyNumberFormat="1" applyFont="1" applyFill="1" applyBorder="1" applyAlignment="1" applyProtection="1">
      <alignment horizontal="center" vertical="center"/>
    </xf>
    <xf numFmtId="166" fontId="5" fillId="8" borderId="26" xfId="0" applyNumberFormat="1" applyFont="1" applyFill="1" applyBorder="1" applyAlignment="1" applyProtection="1">
      <alignment horizontal="center" vertical="center"/>
    </xf>
    <xf numFmtId="168" fontId="2" fillId="8" borderId="7" xfId="1" applyNumberFormat="1" applyFont="1" applyFill="1" applyBorder="1" applyAlignment="1" applyProtection="1">
      <alignment horizontal="right" vertical="center"/>
    </xf>
    <xf numFmtId="167" fontId="14" fillId="8" borderId="7" xfId="1" applyNumberFormat="1" applyFont="1" applyFill="1" applyBorder="1" applyAlignment="1" applyProtection="1">
      <alignment horizontal="right" vertical="center"/>
    </xf>
    <xf numFmtId="7" fontId="12" fillId="6" borderId="45" xfId="1" applyNumberFormat="1" applyFont="1" applyFill="1" applyBorder="1" applyAlignment="1" applyProtection="1">
      <alignment horizontal="right" vertical="center"/>
    </xf>
    <xf numFmtId="7" fontId="12" fillId="6" borderId="48" xfId="1" applyNumberFormat="1" applyFont="1" applyFill="1" applyBorder="1" applyAlignment="1" applyProtection="1">
      <alignment horizontal="right" vertical="center"/>
    </xf>
    <xf numFmtId="7" fontId="8" fillId="6" borderId="48" xfId="1" applyNumberFormat="1" applyFont="1" applyFill="1" applyBorder="1" applyAlignment="1" applyProtection="1">
      <alignment horizontal="right" vertical="center"/>
    </xf>
    <xf numFmtId="0" fontId="9" fillId="8" borderId="1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13" xfId="0" applyFont="1" applyFill="1" applyBorder="1" applyAlignment="1">
      <alignment horizontal="center" vertical="center"/>
    </xf>
    <xf numFmtId="0" fontId="0" fillId="0" borderId="35" xfId="0" applyBorder="1"/>
    <xf numFmtId="0" fontId="6" fillId="0" borderId="7" xfId="2" applyFont="1" applyBorder="1" applyAlignment="1" applyProtection="1">
      <alignment horizontal="right" vertical="center"/>
    </xf>
    <xf numFmtId="0" fontId="6" fillId="0" borderId="1" xfId="2" applyFont="1" applyBorder="1" applyAlignment="1" applyProtection="1">
      <alignment horizontal="right" vertical="center"/>
    </xf>
    <xf numFmtId="0" fontId="2" fillId="0" borderId="59" xfId="0" applyFont="1" applyBorder="1" applyAlignment="1">
      <alignment horizontal="right"/>
    </xf>
    <xf numFmtId="0" fontId="0" fillId="8" borderId="7" xfId="0" applyFill="1" applyBorder="1" applyAlignment="1">
      <alignment horizontal="right"/>
    </xf>
    <xf numFmtId="0" fontId="0" fillId="8" borderId="1" xfId="0" applyFill="1" applyBorder="1" applyAlignment="1">
      <alignment horizontal="right"/>
    </xf>
    <xf numFmtId="0" fontId="2" fillId="0" borderId="21" xfId="0" applyFont="1" applyFill="1" applyBorder="1"/>
    <xf numFmtId="0" fontId="2" fillId="0" borderId="22" xfId="0" applyFont="1" applyFill="1" applyBorder="1"/>
    <xf numFmtId="0" fontId="2" fillId="0" borderId="55" xfId="0" applyFont="1" applyFill="1" applyBorder="1"/>
    <xf numFmtId="0" fontId="0" fillId="0" borderId="0" xfId="0"/>
    <xf numFmtId="0" fontId="0" fillId="0" borderId="0" xfId="0" applyFill="1" applyBorder="1" applyAlignment="1">
      <alignment horizontal="center" vertical="center"/>
    </xf>
    <xf numFmtId="0" fontId="2" fillId="0" borderId="0" xfId="0" applyFont="1" applyFill="1" applyBorder="1" applyAlignment="1">
      <alignment horizontal="right" vertical="center"/>
    </xf>
    <xf numFmtId="0" fontId="0" fillId="0" borderId="1" xfId="0" applyFill="1" applyBorder="1" applyAlignment="1">
      <alignment horizontal="center" vertical="center"/>
    </xf>
    <xf numFmtId="0" fontId="2" fillId="0" borderId="1" xfId="0" applyFont="1" applyFill="1" applyBorder="1" applyAlignment="1">
      <alignment horizontal="right" vertical="center"/>
    </xf>
    <xf numFmtId="8" fontId="2" fillId="0" borderId="7" xfId="0" applyNumberFormat="1" applyFont="1" applyFill="1" applyBorder="1" applyAlignment="1">
      <alignment horizontal="right" vertical="center"/>
    </xf>
    <xf numFmtId="0" fontId="2" fillId="2" borderId="1" xfId="0" applyFont="1" applyFill="1" applyBorder="1" applyAlignment="1">
      <alignment horizontal="right" vertical="center"/>
    </xf>
    <xf numFmtId="0" fontId="0" fillId="0" borderId="15" xfId="0" applyFill="1" applyBorder="1" applyAlignment="1">
      <alignment horizontal="center" vertical="center"/>
    </xf>
    <xf numFmtId="0" fontId="2" fillId="4" borderId="34" xfId="0" applyFont="1" applyFill="1" applyBorder="1" applyAlignment="1">
      <alignment horizontal="right" vertical="center"/>
    </xf>
    <xf numFmtId="0" fontId="0" fillId="0" borderId="24" xfId="0" applyFill="1" applyBorder="1"/>
    <xf numFmtId="164" fontId="2" fillId="2" borderId="7" xfId="0" applyNumberFormat="1" applyFont="1" applyFill="1" applyBorder="1" applyAlignment="1">
      <alignment horizontal="right" vertical="center"/>
    </xf>
    <xf numFmtId="8" fontId="2" fillId="4" borderId="23" xfId="0" applyNumberFormat="1" applyFont="1" applyFill="1" applyBorder="1" applyAlignment="1">
      <alignment horizontal="right"/>
    </xf>
    <xf numFmtId="10" fontId="2" fillId="5" borderId="7" xfId="0" applyNumberFormat="1" applyFont="1" applyFill="1" applyBorder="1" applyAlignment="1" applyProtection="1">
      <alignment horizontal="center" vertical="center"/>
      <protection locked="0"/>
    </xf>
    <xf numFmtId="0" fontId="0" fillId="0" borderId="0" xfId="0" applyAlignment="1">
      <alignment vertical="top"/>
    </xf>
    <xf numFmtId="0" fontId="0" fillId="0" borderId="1" xfId="0" applyFill="1" applyBorder="1" applyAlignment="1">
      <alignment horizontal="center" vertical="center" wrapText="1"/>
    </xf>
    <xf numFmtId="0" fontId="0" fillId="0" borderId="42" xfId="0" applyBorder="1"/>
    <xf numFmtId="0" fontId="0" fillId="0" borderId="42" xfId="0" applyFill="1" applyBorder="1"/>
    <xf numFmtId="0" fontId="0" fillId="0" borderId="63" xfId="0" applyBorder="1"/>
    <xf numFmtId="0" fontId="0" fillId="0" borderId="63" xfId="0" applyFill="1" applyBorder="1"/>
    <xf numFmtId="7" fontId="12" fillId="9" borderId="45" xfId="1" applyNumberFormat="1" applyFont="1" applyFill="1" applyBorder="1" applyAlignment="1" applyProtection="1">
      <alignment horizontal="right" vertical="center"/>
    </xf>
    <xf numFmtId="0" fontId="5" fillId="8" borderId="10" xfId="0" applyFont="1" applyFill="1" applyBorder="1" applyAlignment="1" applyProtection="1">
      <alignment horizontal="center" vertical="center" wrapText="1"/>
      <protection locked="0"/>
    </xf>
    <xf numFmtId="167" fontId="17" fillId="7" borderId="0" xfId="1" applyNumberFormat="1" applyFont="1" applyFill="1" applyBorder="1" applyAlignment="1"/>
    <xf numFmtId="164" fontId="18" fillId="7" borderId="0" xfId="0" applyNumberFormat="1" applyFont="1" applyFill="1" applyBorder="1" applyAlignment="1"/>
    <xf numFmtId="0" fontId="18" fillId="7" borderId="0" xfId="0" applyFont="1" applyFill="1" applyBorder="1" applyAlignment="1"/>
    <xf numFmtId="164" fontId="2" fillId="5" borderId="7" xfId="0" applyNumberFormat="1" applyFont="1" applyFill="1" applyBorder="1" applyAlignment="1" applyProtection="1">
      <alignment horizontal="right" vertical="center"/>
      <protection locked="0"/>
    </xf>
    <xf numFmtId="164" fontId="2" fillId="5" borderId="2" xfId="0" applyNumberFormat="1" applyFont="1" applyFill="1" applyBorder="1" applyAlignment="1" applyProtection="1">
      <alignment horizontal="right" vertical="center"/>
      <protection locked="0"/>
    </xf>
    <xf numFmtId="164" fontId="2" fillId="5" borderId="3" xfId="0" applyNumberFormat="1" applyFont="1" applyFill="1" applyBorder="1" applyAlignment="1" applyProtection="1">
      <alignment horizontal="right" vertical="center"/>
      <protection locked="0"/>
    </xf>
    <xf numFmtId="164" fontId="2" fillId="5" borderId="64" xfId="0" applyNumberFormat="1" applyFont="1" applyFill="1" applyBorder="1" applyAlignment="1" applyProtection="1">
      <alignment horizontal="right" vertical="center"/>
      <protection locked="0"/>
    </xf>
    <xf numFmtId="164" fontId="2" fillId="2" borderId="16" xfId="0" applyNumberFormat="1" applyFont="1" applyFill="1" applyBorder="1" applyAlignment="1" applyProtection="1">
      <alignment horizontal="right" vertical="center"/>
      <protection locked="0"/>
    </xf>
    <xf numFmtId="164" fontId="2" fillId="2" borderId="43" xfId="0" applyNumberFormat="1" applyFont="1" applyFill="1" applyBorder="1" applyAlignment="1" applyProtection="1">
      <alignment horizontal="right" vertical="center"/>
      <protection locked="0"/>
    </xf>
    <xf numFmtId="3" fontId="2" fillId="12" borderId="7" xfId="0" applyNumberFormat="1" applyFont="1" applyFill="1" applyBorder="1" applyAlignment="1" applyProtection="1">
      <alignment horizontal="center" vertical="center"/>
    </xf>
    <xf numFmtId="164" fontId="2" fillId="12" borderId="7" xfId="0" applyNumberFormat="1" applyFont="1" applyFill="1" applyBorder="1" applyAlignment="1" applyProtection="1">
      <alignment horizontal="center" vertical="center"/>
    </xf>
    <xf numFmtId="164" fontId="2" fillId="10" borderId="7" xfId="0" applyNumberFormat="1" applyFont="1" applyFill="1" applyBorder="1" applyAlignment="1" applyProtection="1">
      <alignment horizontal="center" vertical="center"/>
    </xf>
    <xf numFmtId="164" fontId="2" fillId="10" borderId="1" xfId="0" applyNumberFormat="1" applyFont="1" applyFill="1" applyBorder="1" applyAlignment="1" applyProtection="1">
      <alignment horizontal="center" vertical="center"/>
    </xf>
    <xf numFmtId="0" fontId="2" fillId="0" borderId="35" xfId="0" applyFont="1" applyBorder="1" applyAlignment="1">
      <alignment wrapText="1"/>
    </xf>
    <xf numFmtId="0" fontId="19" fillId="11" borderId="0" xfId="0" applyFont="1" applyFill="1" applyBorder="1" applyAlignment="1">
      <alignment horizontal="left"/>
    </xf>
    <xf numFmtId="0" fontId="18" fillId="11" borderId="0" xfId="0" applyFont="1" applyFill="1" applyBorder="1"/>
    <xf numFmtId="0" fontId="0" fillId="8" borderId="37" xfId="0" applyFill="1" applyBorder="1"/>
    <xf numFmtId="0" fontId="2" fillId="0" borderId="34" xfId="0" applyFont="1" applyFill="1" applyBorder="1"/>
    <xf numFmtId="0" fontId="6" fillId="0" borderId="60" xfId="2" applyFont="1" applyBorder="1" applyAlignment="1" applyProtection="1">
      <alignment horizontal="right" vertical="center"/>
    </xf>
    <xf numFmtId="0" fontId="0" fillId="8" borderId="60" xfId="0" applyFill="1" applyBorder="1" applyAlignment="1">
      <alignment horizontal="right"/>
    </xf>
    <xf numFmtId="0" fontId="6" fillId="0" borderId="65" xfId="2" applyFont="1" applyBorder="1" applyAlignment="1" applyProtection="1">
      <alignment horizontal="right" vertical="center"/>
    </xf>
    <xf numFmtId="0" fontId="6" fillId="0" borderId="14" xfId="2" applyFont="1" applyBorder="1" applyAlignment="1" applyProtection="1">
      <alignment horizontal="right" vertical="center"/>
    </xf>
    <xf numFmtId="0" fontId="6" fillId="0" borderId="64" xfId="2" applyFont="1" applyBorder="1" applyAlignment="1" applyProtection="1">
      <alignment horizontal="right" vertical="center"/>
    </xf>
    <xf numFmtId="0" fontId="0" fillId="0" borderId="0" xfId="0" applyAlignment="1">
      <alignment horizontal="left"/>
    </xf>
    <xf numFmtId="164" fontId="2" fillId="0" borderId="59" xfId="0" applyNumberFormat="1" applyFont="1" applyBorder="1" applyAlignment="1">
      <alignment horizontal="right"/>
    </xf>
    <xf numFmtId="164" fontId="2" fillId="0" borderId="61" xfId="0" applyNumberFormat="1" applyFont="1" applyBorder="1" applyAlignment="1"/>
    <xf numFmtId="164" fontId="2" fillId="0" borderId="61" xfId="0" applyNumberFormat="1" applyFont="1" applyBorder="1"/>
    <xf numFmtId="164" fontId="2" fillId="0" borderId="62" xfId="0" applyNumberFormat="1" applyFont="1" applyBorder="1"/>
    <xf numFmtId="0" fontId="2" fillId="8" borderId="21" xfId="0" applyFont="1" applyFill="1" applyBorder="1" applyAlignment="1">
      <alignment horizontal="center" vertical="center" wrapText="1"/>
    </xf>
    <xf numFmtId="164" fontId="6" fillId="8" borderId="10" xfId="0" applyNumberFormat="1" applyFont="1" applyFill="1" applyBorder="1" applyAlignment="1" applyProtection="1">
      <alignment horizontal="right" vertical="center"/>
    </xf>
    <xf numFmtId="0" fontId="6" fillId="0" borderId="0" xfId="0" applyFont="1" applyFill="1" applyAlignment="1">
      <alignment wrapText="1"/>
    </xf>
    <xf numFmtId="0" fontId="7" fillId="8" borderId="0" xfId="0" applyFont="1" applyFill="1"/>
    <xf numFmtId="0" fontId="6" fillId="8" borderId="0" xfId="0" applyFont="1" applyFill="1" applyAlignment="1">
      <alignment wrapText="1"/>
    </xf>
    <xf numFmtId="0" fontId="12" fillId="6" borderId="1" xfId="0" applyFont="1" applyFill="1" applyBorder="1" applyAlignment="1">
      <alignment horizontal="left" vertical="center"/>
    </xf>
    <xf numFmtId="0" fontId="5" fillId="6" borderId="2" xfId="0" applyFont="1" applyFill="1" applyBorder="1" applyAlignment="1">
      <alignment horizontal="center" vertical="center"/>
    </xf>
    <xf numFmtId="44" fontId="12" fillId="6" borderId="3" xfId="1" applyFont="1" applyFill="1" applyBorder="1" applyAlignment="1">
      <alignment horizontal="right" vertical="center"/>
    </xf>
    <xf numFmtId="0" fontId="5" fillId="3" borderId="34" xfId="0" applyFont="1" applyFill="1" applyBorder="1" applyAlignment="1">
      <alignment vertical="center"/>
    </xf>
    <xf numFmtId="0" fontId="5" fillId="3" borderId="44" xfId="0" applyFont="1" applyFill="1" applyBorder="1" applyAlignment="1">
      <alignment vertical="center"/>
    </xf>
    <xf numFmtId="44" fontId="8" fillId="3" borderId="4" xfId="1" applyFont="1" applyFill="1" applyBorder="1" applyAlignment="1">
      <alignment horizontal="right" vertical="center"/>
    </xf>
    <xf numFmtId="0" fontId="20" fillId="6" borderId="46" xfId="0" applyFont="1" applyFill="1" applyBorder="1" applyAlignment="1" applyProtection="1">
      <alignment horizontal="left" vertical="center"/>
    </xf>
    <xf numFmtId="0" fontId="20" fillId="6" borderId="47" xfId="0" applyFont="1" applyFill="1" applyBorder="1" applyAlignment="1" applyProtection="1">
      <alignment horizontal="center" vertical="center"/>
    </xf>
    <xf numFmtId="0" fontId="6" fillId="0" borderId="0" xfId="0" applyFont="1" applyProtection="1"/>
    <xf numFmtId="0" fontId="5" fillId="0" borderId="0" xfId="0" applyFont="1" applyProtection="1"/>
    <xf numFmtId="44" fontId="6" fillId="0" borderId="0" xfId="0" applyNumberFormat="1" applyFont="1" applyProtection="1"/>
    <xf numFmtId="0" fontId="20" fillId="6" borderId="49" xfId="0" applyFont="1" applyFill="1" applyBorder="1" applyAlignment="1" applyProtection="1">
      <alignment horizontal="left" vertical="center"/>
    </xf>
    <xf numFmtId="0" fontId="20" fillId="9" borderId="49" xfId="0" applyFont="1" applyFill="1" applyBorder="1" applyAlignment="1" applyProtection="1">
      <alignment horizontal="left" vertical="center"/>
    </xf>
    <xf numFmtId="0" fontId="20" fillId="9" borderId="47" xfId="0" applyFont="1" applyFill="1" applyBorder="1" applyAlignment="1" applyProtection="1">
      <alignment horizontal="center" vertical="center"/>
    </xf>
    <xf numFmtId="0" fontId="13" fillId="6" borderId="49" xfId="0" applyFont="1" applyFill="1" applyBorder="1" applyAlignment="1" applyProtection="1">
      <alignment vertical="center" wrapText="1"/>
    </xf>
    <xf numFmtId="0" fontId="20" fillId="6" borderId="50" xfId="0" applyFont="1" applyFill="1" applyBorder="1" applyAlignment="1" applyProtection="1">
      <alignment horizontal="left" vertical="center"/>
    </xf>
    <xf numFmtId="0" fontId="20" fillId="0" borderId="53" xfId="0" applyFont="1" applyFill="1" applyBorder="1" applyAlignment="1" applyProtection="1">
      <alignment horizontal="right" vertical="center"/>
    </xf>
    <xf numFmtId="0" fontId="12" fillId="0" borderId="54" xfId="0" applyFont="1" applyFill="1" applyBorder="1" applyAlignment="1" applyProtection="1">
      <alignment horizontal="center" vertical="center"/>
    </xf>
    <xf numFmtId="44" fontId="12" fillId="0" borderId="54" xfId="1" applyFont="1" applyFill="1" applyBorder="1" applyAlignment="1" applyProtection="1">
      <alignment horizontal="right" vertical="center"/>
    </xf>
    <xf numFmtId="0" fontId="12" fillId="0" borderId="36" xfId="0" applyFont="1" applyFill="1" applyBorder="1" applyAlignment="1" applyProtection="1">
      <alignment horizontal="right" vertical="center"/>
    </xf>
    <xf numFmtId="0" fontId="12" fillId="2" borderId="8" xfId="0" applyFont="1" applyFill="1" applyBorder="1" applyAlignment="1" applyProtection="1">
      <alignment horizontal="right" vertical="center"/>
    </xf>
    <xf numFmtId="0" fontId="20" fillId="0" borderId="0" xfId="0" applyFont="1" applyBorder="1" applyAlignment="1" applyProtection="1">
      <alignment horizontal="center"/>
    </xf>
    <xf numFmtId="0" fontId="20" fillId="0" borderId="0" xfId="0" applyFont="1" applyProtection="1"/>
    <xf numFmtId="0" fontId="12" fillId="0" borderId="0" xfId="0" applyFont="1" applyFill="1" applyBorder="1" applyAlignment="1" applyProtection="1">
      <alignment horizontal="right" vertical="center"/>
    </xf>
    <xf numFmtId="9" fontId="12" fillId="0" borderId="8" xfId="0" applyNumberFormat="1" applyFont="1" applyFill="1" applyBorder="1" applyAlignment="1" applyProtection="1">
      <alignment horizontal="right" vertical="center"/>
    </xf>
    <xf numFmtId="0" fontId="6" fillId="0" borderId="0" xfId="0" applyFont="1" applyFill="1"/>
    <xf numFmtId="0" fontId="12" fillId="9" borderId="8" xfId="0" applyFont="1" applyFill="1" applyBorder="1"/>
    <xf numFmtId="0" fontId="6" fillId="9" borderId="11" xfId="0" applyFont="1" applyFill="1" applyBorder="1" applyAlignment="1">
      <alignment horizontal="center"/>
    </xf>
    <xf numFmtId="0" fontId="6" fillId="9" borderId="12" xfId="0" applyFont="1" applyFill="1" applyBorder="1" applyAlignment="1">
      <alignment horizontal="center"/>
    </xf>
    <xf numFmtId="0" fontId="0" fillId="0" borderId="58" xfId="0" applyBorder="1" applyAlignment="1">
      <alignment horizontal="center"/>
    </xf>
    <xf numFmtId="0" fontId="0" fillId="0" borderId="66" xfId="0" applyBorder="1" applyAlignment="1">
      <alignment horizontal="right"/>
    </xf>
    <xf numFmtId="0" fontId="0" fillId="0" borderId="36" xfId="0" applyBorder="1" applyAlignment="1">
      <alignment horizontal="right"/>
    </xf>
    <xf numFmtId="0" fontId="0" fillId="0" borderId="67" xfId="0" applyBorder="1" applyAlignment="1">
      <alignment horizontal="center"/>
    </xf>
    <xf numFmtId="0" fontId="0" fillId="0" borderId="68" xfId="0" applyBorder="1" applyAlignment="1">
      <alignment horizontal="right"/>
    </xf>
    <xf numFmtId="0" fontId="0" fillId="0" borderId="69" xfId="0" applyBorder="1" applyAlignment="1">
      <alignment horizontal="center"/>
    </xf>
    <xf numFmtId="0" fontId="0" fillId="0" borderId="70" xfId="0" applyBorder="1" applyAlignment="1">
      <alignment horizontal="right"/>
    </xf>
    <xf numFmtId="0" fontId="0" fillId="5" borderId="15" xfId="0" applyFill="1" applyBorder="1" applyAlignment="1">
      <alignment horizontal="left"/>
    </xf>
    <xf numFmtId="0" fontId="0" fillId="5" borderId="43" xfId="0" applyFill="1" applyBorder="1" applyAlignment="1" applyProtection="1">
      <alignment horizontal="right"/>
      <protection locked="0"/>
    </xf>
    <xf numFmtId="0" fontId="0" fillId="5" borderId="24" xfId="0" applyFill="1" applyBorder="1" applyAlignment="1">
      <alignment horizontal="center"/>
    </xf>
    <xf numFmtId="0" fontId="0" fillId="5" borderId="71" xfId="0" applyFill="1" applyBorder="1" applyAlignment="1" applyProtection="1">
      <alignment horizontal="right"/>
      <protection locked="0"/>
    </xf>
    <xf numFmtId="0" fontId="0" fillId="5" borderId="64" xfId="0" applyFill="1" applyBorder="1" applyAlignment="1">
      <alignment horizontal="center"/>
    </xf>
    <xf numFmtId="0" fontId="0" fillId="5" borderId="72" xfId="0" applyFill="1" applyBorder="1" applyAlignment="1" applyProtection="1">
      <alignment horizontal="right"/>
      <protection locked="0"/>
    </xf>
    <xf numFmtId="0" fontId="0" fillId="0" borderId="35" xfId="0" applyBorder="1" applyAlignment="1">
      <alignment horizontal="left"/>
    </xf>
    <xf numFmtId="164" fontId="2" fillId="5" borderId="63" xfId="0" applyNumberFormat="1" applyFont="1" applyFill="1" applyBorder="1" applyAlignment="1" applyProtection="1">
      <alignment horizontal="right" vertical="center"/>
      <protection locked="0"/>
    </xf>
    <xf numFmtId="0" fontId="2" fillId="0" borderId="2" xfId="0" applyFont="1" applyBorder="1" applyAlignment="1">
      <alignment vertical="center" wrapText="1"/>
    </xf>
    <xf numFmtId="0" fontId="2" fillId="0" borderId="3" xfId="0" applyFont="1" applyBorder="1" applyAlignment="1">
      <alignment vertical="center" wrapText="1"/>
    </xf>
    <xf numFmtId="0" fontId="0" fillId="5" borderId="42" xfId="0" applyFill="1" applyBorder="1" applyAlignment="1">
      <alignment horizontal="left"/>
    </xf>
    <xf numFmtId="0" fontId="0" fillId="5" borderId="0" xfId="0" applyFill="1" applyBorder="1" applyAlignment="1">
      <alignment horizontal="center"/>
    </xf>
    <xf numFmtId="0" fontId="0" fillId="5" borderId="63" xfId="0" applyFill="1" applyBorder="1" applyAlignment="1">
      <alignment horizontal="center"/>
    </xf>
    <xf numFmtId="0" fontId="3" fillId="4" borderId="11" xfId="0" applyFont="1" applyFill="1" applyBorder="1" applyAlignment="1">
      <alignment horizontal="left" vertical="center" wrapText="1"/>
    </xf>
    <xf numFmtId="0" fontId="0" fillId="0" borderId="2" xfId="0" applyFill="1" applyBorder="1" applyAlignment="1">
      <alignment horizontal="left" vertical="center"/>
    </xf>
    <xf numFmtId="0" fontId="0" fillId="0" borderId="42" xfId="0" applyFill="1" applyBorder="1" applyAlignment="1">
      <alignment horizontal="left" vertical="center"/>
    </xf>
    <xf numFmtId="0" fontId="0" fillId="0" borderId="53" xfId="0" applyBorder="1" applyAlignment="1">
      <alignment horizontal="center"/>
    </xf>
    <xf numFmtId="0" fontId="0" fillId="0" borderId="63" xfId="0" applyBorder="1" applyAlignment="1">
      <alignment horizontal="center"/>
    </xf>
    <xf numFmtId="0" fontId="0" fillId="0" borderId="0" xfId="0" applyBorder="1" applyAlignment="1">
      <alignment horizontal="left"/>
    </xf>
    <xf numFmtId="0" fontId="0" fillId="0" borderId="54" xfId="0" applyBorder="1" applyAlignment="1">
      <alignment horizontal="center"/>
    </xf>
    <xf numFmtId="0" fontId="3" fillId="2" borderId="67" xfId="0" applyFont="1" applyFill="1" applyBorder="1" applyAlignment="1">
      <alignment horizontal="right" vertical="center"/>
    </xf>
    <xf numFmtId="164" fontId="3" fillId="2" borderId="4" xfId="0" applyNumberFormat="1" applyFont="1" applyFill="1" applyBorder="1" applyAlignment="1">
      <alignment horizontal="right" vertical="center"/>
    </xf>
    <xf numFmtId="0" fontId="2" fillId="0" borderId="58" xfId="0" applyFont="1" applyFill="1" applyBorder="1" applyAlignment="1">
      <alignment horizontal="left" vertical="center"/>
    </xf>
    <xf numFmtId="0" fontId="2" fillId="0" borderId="53" xfId="0" applyFont="1" applyFill="1" applyBorder="1" applyAlignment="1">
      <alignment horizontal="left" vertical="center"/>
    </xf>
    <xf numFmtId="0" fontId="0" fillId="0" borderId="53" xfId="0" applyFill="1" applyBorder="1" applyAlignment="1">
      <alignment horizontal="left" vertical="center"/>
    </xf>
    <xf numFmtId="0" fontId="0" fillId="0" borderId="58" xfId="0" applyFill="1" applyBorder="1" applyAlignment="1">
      <alignment horizontal="left" vertical="center"/>
    </xf>
    <xf numFmtId="8" fontId="0" fillId="0" borderId="20" xfId="0" applyNumberFormat="1" applyFont="1" applyFill="1" applyBorder="1" applyAlignment="1">
      <alignment horizontal="right"/>
    </xf>
    <xf numFmtId="0" fontId="0" fillId="0" borderId="8" xfId="0" applyFill="1" applyBorder="1" applyAlignment="1">
      <alignment horizontal="left" vertical="center"/>
    </xf>
    <xf numFmtId="0" fontId="0" fillId="0" borderId="11" xfId="0" applyBorder="1" applyAlignment="1">
      <alignment vertical="center"/>
    </xf>
    <xf numFmtId="164" fontId="0" fillId="0" borderId="11" xfId="0" applyNumberFormat="1" applyFill="1" applyBorder="1" applyAlignment="1">
      <alignment horizontal="left" vertical="center"/>
    </xf>
    <xf numFmtId="164" fontId="0" fillId="0" borderId="9" xfId="0" applyNumberFormat="1" applyFill="1" applyBorder="1" applyAlignment="1">
      <alignment horizontal="right" vertical="center"/>
    </xf>
    <xf numFmtId="166" fontId="9" fillId="0" borderId="26" xfId="0" applyNumberFormat="1" applyFont="1" applyBorder="1" applyAlignment="1">
      <alignment horizontal="center" vertical="center"/>
    </xf>
    <xf numFmtId="167" fontId="14" fillId="8" borderId="7" xfId="1" applyNumberFormat="1" applyFont="1" applyFill="1" applyBorder="1" applyAlignment="1" applyProtection="1">
      <alignment horizontal="center" vertical="center"/>
    </xf>
    <xf numFmtId="0" fontId="0" fillId="11" borderId="1" xfId="0" applyFill="1" applyBorder="1" applyAlignment="1">
      <alignment horizontal="center" vertical="center"/>
    </xf>
    <xf numFmtId="0" fontId="0" fillId="11" borderId="2" xfId="0" applyFill="1" applyBorder="1" applyAlignment="1">
      <alignment horizontal="center" vertical="center"/>
    </xf>
    <xf numFmtId="0" fontId="0" fillId="11" borderId="64" xfId="0" applyFill="1" applyBorder="1" applyAlignment="1">
      <alignment horizontal="center" vertical="center"/>
    </xf>
    <xf numFmtId="0" fontId="0" fillId="11" borderId="63" xfId="0" applyFill="1" applyBorder="1" applyAlignment="1">
      <alignment horizontal="center" vertical="center"/>
    </xf>
    <xf numFmtId="0" fontId="11" fillId="0" borderId="0" xfId="0" applyFont="1" applyAlignment="1">
      <alignment vertical="center"/>
    </xf>
    <xf numFmtId="0" fontId="0" fillId="0" borderId="0" xfId="0" applyAlignment="1">
      <alignment horizontal="left" vertical="center"/>
    </xf>
    <xf numFmtId="0" fontId="0" fillId="0" borderId="35" xfId="0" applyBorder="1" applyAlignment="1">
      <alignment horizontal="left" vertical="center"/>
    </xf>
    <xf numFmtId="0" fontId="7" fillId="8" borderId="0" xfId="0" applyFont="1" applyFill="1" applyAlignment="1">
      <alignment horizontal="left"/>
    </xf>
    <xf numFmtId="0" fontId="13" fillId="6" borderId="8" xfId="0" applyFont="1" applyFill="1" applyBorder="1" applyAlignment="1">
      <alignment horizontal="left" vertical="top" wrapText="1"/>
    </xf>
    <xf numFmtId="0" fontId="13" fillId="6" borderId="11" xfId="0" applyFont="1" applyFill="1" applyBorder="1" applyAlignment="1">
      <alignment horizontal="left" vertical="top" wrapText="1"/>
    </xf>
    <xf numFmtId="0" fontId="13" fillId="6" borderId="12" xfId="0" applyFont="1" applyFill="1" applyBorder="1" applyAlignment="1">
      <alignment horizontal="left" vertical="top" wrapText="1"/>
    </xf>
    <xf numFmtId="0" fontId="5" fillId="8" borderId="19"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2" fillId="2" borderId="19" xfId="0" applyFont="1" applyFill="1" applyBorder="1" applyAlignment="1">
      <alignment horizontal="center" vertical="center"/>
    </xf>
    <xf numFmtId="0" fontId="0" fillId="0" borderId="20" xfId="0" applyBorder="1" applyAlignment="1">
      <alignment horizontal="center" vertical="center"/>
    </xf>
    <xf numFmtId="7" fontId="5" fillId="8" borderId="55" xfId="0" applyNumberFormat="1" applyFont="1" applyFill="1" applyBorder="1" applyAlignment="1">
      <alignment horizontal="center" vertical="center"/>
    </xf>
    <xf numFmtId="7" fontId="5" fillId="8" borderId="44" xfId="0" applyNumberFormat="1" applyFont="1" applyFill="1" applyBorder="1" applyAlignment="1">
      <alignment horizontal="center" vertical="center"/>
    </xf>
    <xf numFmtId="0" fontId="0" fillId="3" borderId="1" xfId="0" applyFill="1" applyBorder="1" applyAlignment="1">
      <alignment horizontal="left" vertical="center"/>
    </xf>
    <xf numFmtId="0" fontId="0" fillId="3" borderId="3" xfId="0" applyFill="1" applyBorder="1" applyAlignment="1">
      <alignment horizontal="left" vertical="center"/>
    </xf>
    <xf numFmtId="7" fontId="5" fillId="8" borderId="22" xfId="0" applyNumberFormat="1" applyFont="1" applyFill="1" applyBorder="1" applyAlignment="1">
      <alignment horizontal="center" vertical="center"/>
    </xf>
    <xf numFmtId="0" fontId="5" fillId="8" borderId="23" xfId="0" applyFont="1" applyFill="1" applyBorder="1" applyAlignment="1">
      <alignment horizontal="center" vertical="center"/>
    </xf>
    <xf numFmtId="0" fontId="9" fillId="8" borderId="19" xfId="0" applyFont="1" applyFill="1" applyBorder="1" applyAlignment="1">
      <alignment horizontal="center" vertical="center" wrapText="1"/>
    </xf>
    <xf numFmtId="0" fontId="9" fillId="8" borderId="22" xfId="0" applyFont="1" applyFill="1" applyBorder="1" applyAlignment="1">
      <alignment horizontal="center" vertical="center" wrapText="1"/>
    </xf>
    <xf numFmtId="7" fontId="5" fillId="0" borderId="22" xfId="0" applyNumberFormat="1" applyFont="1" applyFill="1" applyBorder="1" applyAlignment="1">
      <alignment horizontal="center" vertical="center"/>
    </xf>
    <xf numFmtId="0" fontId="5" fillId="0" borderId="23" xfId="0" applyFont="1" applyFill="1" applyBorder="1" applyAlignment="1">
      <alignment horizontal="center" vertical="center"/>
    </xf>
    <xf numFmtId="165" fontId="2" fillId="4" borderId="15" xfId="0" applyNumberFormat="1" applyFont="1" applyFill="1" applyBorder="1" applyAlignment="1">
      <alignment horizontal="center" vertical="center"/>
    </xf>
    <xf numFmtId="0" fontId="0" fillId="4" borderId="42" xfId="0" applyFill="1" applyBorder="1" applyAlignment="1">
      <alignment vertical="center"/>
    </xf>
    <xf numFmtId="0" fontId="0" fillId="4" borderId="43" xfId="0" applyFill="1" applyBorder="1" applyAlignment="1">
      <alignment vertical="center"/>
    </xf>
    <xf numFmtId="0" fontId="2" fillId="13" borderId="1"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0" fillId="7" borderId="1" xfId="0" applyFill="1" applyBorder="1" applyAlignment="1">
      <alignment horizontal="left" vertical="center" wrapText="1"/>
    </xf>
    <xf numFmtId="0" fontId="0" fillId="7" borderId="2" xfId="0" applyFill="1" applyBorder="1" applyAlignment="1">
      <alignment horizontal="left" vertical="center" wrapText="1"/>
    </xf>
    <xf numFmtId="0" fontId="0" fillId="7" borderId="3" xfId="0" applyFill="1" applyBorder="1" applyAlignment="1">
      <alignment horizontal="left" vertical="center" wrapText="1"/>
    </xf>
    <xf numFmtId="165" fontId="5" fillId="4" borderId="1" xfId="0" applyNumberFormat="1" applyFont="1" applyFill="1" applyBorder="1" applyAlignment="1">
      <alignment horizontal="center" vertical="center"/>
    </xf>
    <xf numFmtId="0" fontId="0" fillId="4" borderId="2" xfId="0" applyFill="1" applyBorder="1" applyAlignment="1">
      <alignment vertical="center"/>
    </xf>
    <xf numFmtId="0" fontId="0" fillId="4" borderId="3" xfId="0" applyFill="1" applyBorder="1" applyAlignment="1">
      <alignmen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13" borderId="2" xfId="0" applyFill="1" applyBorder="1" applyAlignment="1">
      <alignment horizontal="center" vertical="center" wrapText="1"/>
    </xf>
    <xf numFmtId="0" fontId="0" fillId="13" borderId="3" xfId="0" applyFill="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2" fillId="4" borderId="15" xfId="0" applyFont="1" applyFill="1" applyBorder="1" applyAlignment="1">
      <alignment horizontal="center" vertical="center" wrapText="1"/>
    </xf>
    <xf numFmtId="0" fontId="0" fillId="0" borderId="42" xfId="0" applyBorder="1" applyAlignment="1"/>
    <xf numFmtId="0" fontId="0" fillId="0" borderId="43" xfId="0" applyBorder="1" applyAlignment="1"/>
    <xf numFmtId="0" fontId="2" fillId="0" borderId="1" xfId="0" applyFont="1"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left" vertical="top"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2" fillId="8" borderId="8" xfId="0" applyFont="1" applyFill="1" applyBorder="1" applyAlignment="1">
      <alignment horizontal="left"/>
    </xf>
    <xf numFmtId="0" fontId="2" fillId="8" borderId="11" xfId="0" applyFont="1" applyFill="1" applyBorder="1" applyAlignment="1">
      <alignment horizontal="left"/>
    </xf>
    <xf numFmtId="0" fontId="2" fillId="8" borderId="12" xfId="0" applyFont="1" applyFill="1" applyBorder="1" applyAlignment="1">
      <alignment horizontal="left"/>
    </xf>
  </cellXfs>
  <cellStyles count="4">
    <cellStyle name="Standard" xfId="0" builtinId="0"/>
    <cellStyle name="Standard 2" xfId="2" xr:uid="{00000000-0005-0000-0000-000001000000}"/>
    <cellStyle name="Währung" xfId="1" builtinId="4"/>
    <cellStyle name="Währung 2" xfId="3" xr:uid="{00000000-0005-0000-0000-000030000000}"/>
  </cellStyles>
  <dxfs count="7">
    <dxf>
      <fill>
        <patternFill>
          <bgColor theme="0"/>
        </patternFill>
      </fill>
      <border>
        <left/>
        <right/>
        <top style="thin">
          <color auto="1"/>
        </top>
        <bottom style="thin">
          <color auto="1"/>
        </bottom>
      </border>
    </dxf>
    <dxf>
      <fill>
        <patternFill>
          <bgColor theme="0"/>
        </patternFill>
      </fill>
      <border>
        <left/>
        <right/>
        <top style="thin">
          <color auto="1"/>
        </top>
        <bottom style="thin">
          <color auto="1"/>
        </bottom>
      </border>
    </dxf>
    <dxf>
      <fill>
        <patternFill>
          <bgColor theme="0"/>
        </patternFill>
      </fill>
      <border>
        <left/>
        <right/>
        <top style="thin">
          <color auto="1"/>
        </top>
        <bottom style="thin">
          <color auto="1"/>
        </bottom>
      </border>
    </dxf>
    <dxf>
      <fill>
        <patternFill>
          <bgColor theme="0"/>
        </patternFill>
      </fill>
      <border>
        <left/>
        <right style="thin">
          <color auto="1"/>
        </right>
        <top style="thin">
          <color auto="1"/>
        </top>
        <bottom style="thin">
          <color auto="1"/>
        </bottom>
      </border>
    </dxf>
    <dxf>
      <fill>
        <patternFill>
          <bgColor theme="0"/>
        </patternFill>
      </fill>
      <border>
        <left/>
        <right style="thin">
          <color auto="1"/>
        </right>
        <top style="thin">
          <color auto="1"/>
        </top>
        <bottom style="thin">
          <color auto="1"/>
        </bottom>
      </border>
    </dxf>
    <dxf>
      <fill>
        <patternFill>
          <bgColor theme="0"/>
        </patternFill>
      </fill>
      <border>
        <left/>
        <right/>
        <top style="thin">
          <color auto="1"/>
        </top>
        <bottom style="thin">
          <color auto="1"/>
        </bottom>
      </border>
    </dxf>
    <dxf>
      <fill>
        <patternFill>
          <bgColor theme="0"/>
        </patternFill>
      </fill>
      <border>
        <left style="thin">
          <color auto="1"/>
        </left>
        <right/>
        <top style="thin">
          <color auto="1"/>
        </top>
        <bottom style="thin">
          <color auto="1"/>
        </bottom>
      </border>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8"/>
  <sheetViews>
    <sheetView view="pageBreakPreview" topLeftCell="A28" zoomScale="90" zoomScaleNormal="100" zoomScaleSheetLayoutView="90" workbookViewId="0">
      <selection activeCell="E52" sqref="E52"/>
    </sheetView>
  </sheetViews>
  <sheetFormatPr baseColWidth="10" defaultColWidth="11.5703125" defaultRowHeight="12.75" x14ac:dyDescent="0.2"/>
  <cols>
    <col min="1" max="1" width="75.28515625" style="24" customWidth="1"/>
    <col min="2" max="2" width="31.5703125" style="24" customWidth="1"/>
    <col min="3" max="3" width="29.5703125" style="24" customWidth="1"/>
    <col min="4" max="16384" width="11.5703125" style="24"/>
  </cols>
  <sheetData>
    <row r="1" spans="1:16" ht="20.25" customHeight="1" x14ac:dyDescent="0.3">
      <c r="A1" s="27" t="s">
        <v>46</v>
      </c>
      <c r="B1" s="172"/>
      <c r="C1" s="172"/>
    </row>
    <row r="2" spans="1:16" ht="20.25" x14ac:dyDescent="0.3">
      <c r="A2" s="27" t="s">
        <v>57</v>
      </c>
      <c r="B2" s="172"/>
      <c r="C2" s="172"/>
    </row>
    <row r="3" spans="1:16" ht="20.25" x14ac:dyDescent="0.3">
      <c r="A3" s="27"/>
      <c r="B3" s="172"/>
      <c r="C3" s="172"/>
    </row>
    <row r="4" spans="1:16" ht="20.25" x14ac:dyDescent="0.3">
      <c r="A4" s="173" t="s">
        <v>97</v>
      </c>
      <c r="B4" s="174"/>
      <c r="C4" s="174"/>
    </row>
    <row r="5" spans="1:16" ht="20.25" x14ac:dyDescent="0.3">
      <c r="A5" s="251" t="s">
        <v>122</v>
      </c>
      <c r="B5" s="251"/>
      <c r="C5" s="251"/>
    </row>
    <row r="7" spans="1:16" ht="15.75" x14ac:dyDescent="0.2">
      <c r="A7" s="175" t="s">
        <v>82</v>
      </c>
      <c r="B7" s="176"/>
      <c r="C7" s="177"/>
    </row>
    <row r="8" spans="1:16" ht="22.15" customHeight="1" thickBot="1" x14ac:dyDescent="0.25">
      <c r="A8" s="178"/>
      <c r="B8" s="179"/>
      <c r="C8" s="180" t="s">
        <v>0</v>
      </c>
    </row>
    <row r="9" spans="1:16" s="183" customFormat="1" ht="15" customHeight="1" x14ac:dyDescent="0.2">
      <c r="A9" s="181"/>
      <c r="B9" s="182"/>
      <c r="C9" s="104"/>
      <c r="G9" s="184"/>
      <c r="H9" s="185"/>
      <c r="I9" s="185"/>
      <c r="J9" s="185"/>
      <c r="K9" s="185"/>
      <c r="L9" s="185"/>
      <c r="N9" s="185"/>
      <c r="P9" s="185"/>
    </row>
    <row r="10" spans="1:16" s="183" customFormat="1" ht="15" customHeight="1" x14ac:dyDescent="0.2">
      <c r="A10" s="186"/>
      <c r="B10" s="182"/>
      <c r="C10" s="105"/>
      <c r="G10" s="184"/>
      <c r="H10" s="185"/>
      <c r="I10" s="185"/>
      <c r="J10" s="185"/>
      <c r="K10" s="185"/>
      <c r="L10" s="185"/>
      <c r="N10" s="185"/>
      <c r="P10" s="185"/>
    </row>
    <row r="11" spans="1:16" s="183" customFormat="1" ht="15" customHeight="1" x14ac:dyDescent="0.2">
      <c r="A11" s="187" t="s">
        <v>94</v>
      </c>
      <c r="B11" s="188"/>
      <c r="C11" s="140">
        <v>65000</v>
      </c>
      <c r="G11" s="184"/>
      <c r="H11" s="185"/>
      <c r="I11" s="185"/>
      <c r="J11" s="185"/>
      <c r="K11" s="185"/>
      <c r="L11" s="185"/>
      <c r="N11" s="185"/>
      <c r="P11" s="185"/>
    </row>
    <row r="12" spans="1:16" s="183" customFormat="1" ht="15" customHeight="1" x14ac:dyDescent="0.2">
      <c r="A12" s="189"/>
      <c r="B12" s="182"/>
      <c r="C12" s="106"/>
      <c r="G12" s="184"/>
      <c r="H12" s="185"/>
      <c r="I12" s="185"/>
      <c r="J12" s="185"/>
      <c r="K12" s="185"/>
      <c r="L12" s="185"/>
      <c r="N12" s="185"/>
      <c r="P12" s="185"/>
    </row>
    <row r="13" spans="1:16" s="183" customFormat="1" ht="15" customHeight="1" thickBot="1" x14ac:dyDescent="0.25">
      <c r="A13" s="190"/>
      <c r="B13" s="64"/>
      <c r="C13" s="65"/>
      <c r="G13" s="184"/>
      <c r="H13" s="185"/>
      <c r="I13" s="185"/>
      <c r="J13" s="185"/>
      <c r="K13" s="185"/>
      <c r="L13" s="185"/>
      <c r="N13" s="185"/>
      <c r="P13" s="185"/>
    </row>
    <row r="14" spans="1:16" ht="15" customHeight="1" thickBot="1" x14ac:dyDescent="0.25">
      <c r="A14" s="191"/>
      <c r="B14" s="192"/>
      <c r="C14" s="193"/>
    </row>
    <row r="15" spans="1:16" ht="15" customHeight="1" thickBot="1" x14ac:dyDescent="0.25">
      <c r="A15" s="194" t="s">
        <v>95</v>
      </c>
      <c r="B15" s="195" t="s">
        <v>1</v>
      </c>
      <c r="C15" s="66">
        <f>SUM(C9:C12)</f>
        <v>65000</v>
      </c>
    </row>
    <row r="16" spans="1:16" ht="15.75" thickBot="1" x14ac:dyDescent="0.25">
      <c r="A16" s="196"/>
      <c r="B16" s="197"/>
      <c r="C16" s="197"/>
    </row>
    <row r="17" spans="1:3" ht="16.5" thickBot="1" x14ac:dyDescent="0.25">
      <c r="A17" s="198" t="s">
        <v>2</v>
      </c>
      <c r="B17" s="199">
        <v>0.19</v>
      </c>
      <c r="C17" s="67">
        <f>ROUND(C15*B17,2)</f>
        <v>12350</v>
      </c>
    </row>
    <row r="18" spans="1:3" ht="15.75" thickBot="1" x14ac:dyDescent="0.25">
      <c r="A18" s="196"/>
      <c r="B18" s="197"/>
      <c r="C18" s="197"/>
    </row>
    <row r="19" spans="1:3" ht="16.5" thickBot="1" x14ac:dyDescent="0.25">
      <c r="A19" s="198" t="s">
        <v>82</v>
      </c>
      <c r="B19" s="195" t="s">
        <v>3</v>
      </c>
      <c r="C19" s="66">
        <f>C15+C17</f>
        <v>77350</v>
      </c>
    </row>
    <row r="20" spans="1:3" s="200" customFormat="1" ht="15.75" x14ac:dyDescent="0.2">
      <c r="A20" s="198"/>
      <c r="B20" s="198"/>
      <c r="C20" s="68"/>
    </row>
    <row r="22" spans="1:3" ht="20.25" x14ac:dyDescent="0.3">
      <c r="A22" s="251" t="s">
        <v>98</v>
      </c>
      <c r="B22" s="251"/>
      <c r="C22" s="251"/>
    </row>
    <row r="23" spans="1:3" ht="20.25" x14ac:dyDescent="0.3">
      <c r="A23" s="251" t="s">
        <v>121</v>
      </c>
      <c r="B23" s="251"/>
      <c r="C23" s="251"/>
    </row>
    <row r="25" spans="1:3" ht="15.75" x14ac:dyDescent="0.2">
      <c r="A25" s="175" t="s">
        <v>82</v>
      </c>
      <c r="B25" s="176"/>
      <c r="C25" s="177"/>
    </row>
    <row r="26" spans="1:3" ht="22.15" customHeight="1" thickBot="1" x14ac:dyDescent="0.25">
      <c r="A26" s="178"/>
      <c r="B26" s="179"/>
      <c r="C26" s="180" t="s">
        <v>0</v>
      </c>
    </row>
    <row r="27" spans="1:3" ht="15.75" x14ac:dyDescent="0.2">
      <c r="A27" s="181"/>
      <c r="B27" s="182"/>
      <c r="C27" s="104"/>
    </row>
    <row r="28" spans="1:3" ht="15.75" x14ac:dyDescent="0.2">
      <c r="A28" s="186"/>
      <c r="B28" s="182"/>
      <c r="C28" s="105"/>
    </row>
    <row r="29" spans="1:3" ht="15.75" x14ac:dyDescent="0.2">
      <c r="A29" s="187" t="s">
        <v>94</v>
      </c>
      <c r="B29" s="188"/>
      <c r="C29" s="140">
        <v>65000</v>
      </c>
    </row>
    <row r="30" spans="1:3" ht="15" x14ac:dyDescent="0.2">
      <c r="A30" s="189"/>
      <c r="B30" s="182"/>
      <c r="C30" s="106"/>
    </row>
    <row r="31" spans="1:3" ht="16.5" thickBot="1" x14ac:dyDescent="0.25">
      <c r="A31" s="190"/>
      <c r="B31" s="64"/>
      <c r="C31" s="65"/>
    </row>
    <row r="32" spans="1:3" ht="16.5" thickBot="1" x14ac:dyDescent="0.25">
      <c r="A32" s="191"/>
      <c r="B32" s="192"/>
      <c r="C32" s="193"/>
    </row>
    <row r="33" spans="1:6" ht="16.5" thickBot="1" x14ac:dyDescent="0.25">
      <c r="A33" s="194" t="s">
        <v>82</v>
      </c>
      <c r="B33" s="195" t="s">
        <v>1</v>
      </c>
      <c r="C33" s="66">
        <f>SUM(C27:C30)</f>
        <v>65000</v>
      </c>
      <c r="F33" s="24" t="s">
        <v>96</v>
      </c>
    </row>
    <row r="34" spans="1:6" ht="15.75" thickBot="1" x14ac:dyDescent="0.25">
      <c r="A34" s="196"/>
      <c r="B34" s="197"/>
      <c r="C34" s="197"/>
    </row>
    <row r="35" spans="1:6" ht="16.5" thickBot="1" x14ac:dyDescent="0.25">
      <c r="A35" s="198" t="s">
        <v>2</v>
      </c>
      <c r="B35" s="199">
        <v>0.19</v>
      </c>
      <c r="C35" s="67">
        <f>ROUND(C33*B35,2)</f>
        <v>12350</v>
      </c>
    </row>
    <row r="36" spans="1:6" ht="15.75" thickBot="1" x14ac:dyDescent="0.25">
      <c r="A36" s="196"/>
      <c r="B36" s="197"/>
      <c r="C36" s="197"/>
    </row>
    <row r="37" spans="1:6" ht="16.5" thickBot="1" x14ac:dyDescent="0.25">
      <c r="A37" s="198" t="s">
        <v>82</v>
      </c>
      <c r="B37" s="195" t="s">
        <v>3</v>
      </c>
      <c r="C37" s="66">
        <f>C33+C35</f>
        <v>77350</v>
      </c>
    </row>
    <row r="38" spans="1:6" s="200" customFormat="1" ht="15.75" x14ac:dyDescent="0.2">
      <c r="A38" s="198"/>
      <c r="B38" s="198"/>
      <c r="C38" s="68"/>
    </row>
    <row r="40" spans="1:6" ht="20.25" x14ac:dyDescent="0.3">
      <c r="A40" s="251" t="s">
        <v>123</v>
      </c>
      <c r="B40" s="251"/>
      <c r="C40" s="251"/>
    </row>
    <row r="41" spans="1:6" ht="20.25" x14ac:dyDescent="0.3">
      <c r="A41" s="251" t="s">
        <v>124</v>
      </c>
      <c r="B41" s="251"/>
      <c r="C41" s="251"/>
    </row>
    <row r="43" spans="1:6" ht="15.75" x14ac:dyDescent="0.2">
      <c r="A43" s="175" t="s">
        <v>82</v>
      </c>
      <c r="B43" s="176"/>
      <c r="C43" s="177"/>
    </row>
    <row r="44" spans="1:6" ht="22.15" customHeight="1" thickBot="1" x14ac:dyDescent="0.25">
      <c r="A44" s="178"/>
      <c r="B44" s="179"/>
      <c r="C44" s="180" t="s">
        <v>0</v>
      </c>
    </row>
    <row r="45" spans="1:6" ht="15.75" x14ac:dyDescent="0.2">
      <c r="A45" s="181"/>
      <c r="B45" s="182"/>
      <c r="C45" s="104"/>
    </row>
    <row r="46" spans="1:6" ht="15.75" x14ac:dyDescent="0.2">
      <c r="A46" s="186"/>
      <c r="B46" s="182"/>
      <c r="C46" s="105"/>
    </row>
    <row r="47" spans="1:6" ht="15.75" x14ac:dyDescent="0.2">
      <c r="A47" s="187" t="s">
        <v>94</v>
      </c>
      <c r="B47" s="188"/>
      <c r="C47" s="140">
        <v>65000</v>
      </c>
    </row>
    <row r="48" spans="1:6" ht="15" x14ac:dyDescent="0.2">
      <c r="A48" s="189"/>
      <c r="B48" s="182"/>
      <c r="C48" s="106"/>
    </row>
    <row r="49" spans="1:6" ht="16.5" thickBot="1" x14ac:dyDescent="0.25">
      <c r="A49" s="190"/>
      <c r="B49" s="64"/>
      <c r="C49" s="65"/>
    </row>
    <row r="50" spans="1:6" ht="16.5" thickBot="1" x14ac:dyDescent="0.25">
      <c r="A50" s="191"/>
      <c r="B50" s="192"/>
      <c r="C50" s="193"/>
    </row>
    <row r="51" spans="1:6" ht="16.5" thickBot="1" x14ac:dyDescent="0.25">
      <c r="A51" s="194" t="s">
        <v>82</v>
      </c>
      <c r="B51" s="195" t="s">
        <v>1</v>
      </c>
      <c r="C51" s="66">
        <f>SUM(C45:C48)</f>
        <v>65000</v>
      </c>
      <c r="F51" s="24" t="s">
        <v>96</v>
      </c>
    </row>
    <row r="52" spans="1:6" ht="15.75" thickBot="1" x14ac:dyDescent="0.25">
      <c r="A52" s="196"/>
      <c r="B52" s="197"/>
      <c r="C52" s="197"/>
    </row>
    <row r="53" spans="1:6" ht="16.5" thickBot="1" x14ac:dyDescent="0.25">
      <c r="A53" s="198" t="s">
        <v>2</v>
      </c>
      <c r="B53" s="199">
        <v>0.19</v>
      </c>
      <c r="C53" s="67">
        <f>ROUND(C51*B53,2)</f>
        <v>12350</v>
      </c>
    </row>
    <row r="54" spans="1:6" ht="15.75" thickBot="1" x14ac:dyDescent="0.25">
      <c r="A54" s="196"/>
      <c r="B54" s="197"/>
      <c r="C54" s="197"/>
    </row>
    <row r="55" spans="1:6" ht="16.5" thickBot="1" x14ac:dyDescent="0.25">
      <c r="A55" s="198" t="s">
        <v>82</v>
      </c>
      <c r="B55" s="195" t="s">
        <v>3</v>
      </c>
      <c r="C55" s="66">
        <f>C51+C53</f>
        <v>77350</v>
      </c>
    </row>
    <row r="56" spans="1:6" ht="13.5" thickBot="1" x14ac:dyDescent="0.25"/>
    <row r="57" spans="1:6" ht="16.5" thickBot="1" x14ac:dyDescent="0.3">
      <c r="A57" s="201" t="s">
        <v>45</v>
      </c>
      <c r="B57" s="202"/>
      <c r="C57" s="203"/>
    </row>
    <row r="58" spans="1:6" ht="219.6" customHeight="1" thickBot="1" x14ac:dyDescent="0.25">
      <c r="A58" s="252" t="s">
        <v>89</v>
      </c>
      <c r="B58" s="253"/>
      <c r="C58" s="254"/>
    </row>
  </sheetData>
  <mergeCells count="6">
    <mergeCell ref="A5:C5"/>
    <mergeCell ref="A58:C58"/>
    <mergeCell ref="A23:C23"/>
    <mergeCell ref="A22:C22"/>
    <mergeCell ref="A40:C40"/>
    <mergeCell ref="A41:C41"/>
  </mergeCells>
  <pageMargins left="0.70866141732283472" right="0.39370078740157483" top="0.78740157480314965" bottom="0.35433070866141736" header="0.31496062992125984" footer="0.31496062992125984"/>
  <pageSetup paperSize="9" scale="45" fitToWidth="0" fitToHeight="0" orientation="landscape" r:id="rId1"/>
  <headerFooter>
    <oddFooter>&amp;RVersion 12.10.2022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62C9B-D569-4E44-984F-76CD3FDE7D89}">
  <dimension ref="A1:H27"/>
  <sheetViews>
    <sheetView view="pageBreakPreview" topLeftCell="A10" zoomScale="115" zoomScaleNormal="100" zoomScaleSheetLayoutView="115" workbookViewId="0">
      <selection activeCell="G22" sqref="G22"/>
    </sheetView>
  </sheetViews>
  <sheetFormatPr baseColWidth="10" defaultRowHeight="12.75" x14ac:dyDescent="0.2"/>
  <cols>
    <col min="1" max="1" width="43.85546875" customWidth="1"/>
    <col min="2" max="2" width="24.140625" customWidth="1"/>
    <col min="3" max="3" width="28.140625" customWidth="1"/>
    <col min="4" max="4" width="27.5703125" customWidth="1"/>
    <col min="5" max="5" width="17.42578125" customWidth="1"/>
    <col min="6" max="6" width="26.7109375" customWidth="1"/>
    <col min="7" max="7" width="18.85546875" customWidth="1"/>
  </cols>
  <sheetData>
    <row r="1" spans="1:8" ht="22.5" customHeight="1" thickBot="1" x14ac:dyDescent="0.25">
      <c r="A1" s="14" t="s">
        <v>72</v>
      </c>
    </row>
    <row r="2" spans="1:8" ht="22.5" customHeight="1" thickBot="1" x14ac:dyDescent="0.25">
      <c r="A2" s="35"/>
      <c r="C2" s="2"/>
      <c r="D2" s="2"/>
    </row>
    <row r="3" spans="1:8" ht="13.5" thickBot="1" x14ac:dyDescent="0.25">
      <c r="A3" s="13"/>
      <c r="B3" s="9"/>
      <c r="C3" s="10"/>
      <c r="D3" s="11"/>
    </row>
    <row r="4" spans="1:8" ht="27.75" customHeight="1" x14ac:dyDescent="0.2">
      <c r="A4" s="92" t="s">
        <v>22</v>
      </c>
      <c r="B4" s="93" t="s">
        <v>23</v>
      </c>
      <c r="C4" s="94" t="s">
        <v>25</v>
      </c>
      <c r="D4" s="95" t="s">
        <v>8</v>
      </c>
    </row>
    <row r="5" spans="1:8" x14ac:dyDescent="0.2">
      <c r="A5" s="96" t="s">
        <v>59</v>
      </c>
      <c r="B5" s="110">
        <v>1</v>
      </c>
      <c r="C5" s="62">
        <v>0</v>
      </c>
      <c r="D5" s="56">
        <f t="shared" ref="D5:D10" si="0">ROUND(C5*B5,2)</f>
        <v>0</v>
      </c>
    </row>
    <row r="6" spans="1:8" x14ac:dyDescent="0.2">
      <c r="A6" s="97" t="s">
        <v>73</v>
      </c>
      <c r="B6" s="110">
        <v>1</v>
      </c>
      <c r="C6" s="63">
        <v>0</v>
      </c>
      <c r="D6" s="56">
        <f t="shared" si="0"/>
        <v>0</v>
      </c>
    </row>
    <row r="7" spans="1:8" x14ac:dyDescent="0.2">
      <c r="A7" s="97" t="s">
        <v>74</v>
      </c>
      <c r="B7" s="111">
        <v>1</v>
      </c>
      <c r="C7" s="63">
        <v>0</v>
      </c>
      <c r="D7" s="56">
        <f t="shared" si="0"/>
        <v>0</v>
      </c>
    </row>
    <row r="8" spans="1:8" x14ac:dyDescent="0.2">
      <c r="A8" s="97" t="s">
        <v>60</v>
      </c>
      <c r="B8" s="111">
        <v>1</v>
      </c>
      <c r="C8" s="63">
        <v>0</v>
      </c>
      <c r="D8" s="56">
        <f t="shared" si="0"/>
        <v>0</v>
      </c>
    </row>
    <row r="9" spans="1:8" x14ac:dyDescent="0.2">
      <c r="A9" s="97" t="s">
        <v>61</v>
      </c>
      <c r="B9" s="111">
        <v>1</v>
      </c>
      <c r="C9" s="63">
        <v>0</v>
      </c>
      <c r="D9" s="56">
        <f t="shared" si="0"/>
        <v>0</v>
      </c>
    </row>
    <row r="10" spans="1:8" x14ac:dyDescent="0.2">
      <c r="A10" s="98" t="s">
        <v>62</v>
      </c>
      <c r="B10" s="111">
        <v>1</v>
      </c>
      <c r="C10" s="63">
        <v>0</v>
      </c>
      <c r="D10" s="56">
        <f t="shared" si="0"/>
        <v>0</v>
      </c>
    </row>
    <row r="11" spans="1:8" x14ac:dyDescent="0.2">
      <c r="A11" s="4" t="s">
        <v>19</v>
      </c>
      <c r="B11" s="12"/>
      <c r="C11" s="26" t="s">
        <v>11</v>
      </c>
      <c r="D11" s="41">
        <f>SUM(D5:D10)</f>
        <v>0</v>
      </c>
    </row>
    <row r="12" spans="1:8" ht="6.75" customHeight="1" x14ac:dyDescent="0.2">
      <c r="A12" s="5"/>
      <c r="B12" s="6"/>
      <c r="C12" s="31"/>
    </row>
    <row r="14" spans="1:8" ht="14.25" customHeight="1" x14ac:dyDescent="0.2"/>
    <row r="15" spans="1:8" ht="13.5" thickBot="1" x14ac:dyDescent="0.25">
      <c r="A15" s="156" t="s">
        <v>90</v>
      </c>
      <c r="B15" s="157"/>
    </row>
    <row r="16" spans="1:8" ht="13.5" thickBot="1" x14ac:dyDescent="0.25">
      <c r="A16" s="297" t="s">
        <v>101</v>
      </c>
      <c r="B16" s="298"/>
      <c r="C16" s="298"/>
      <c r="D16" s="298"/>
      <c r="E16" s="298"/>
      <c r="F16" s="298"/>
      <c r="G16" s="298"/>
      <c r="H16" s="299"/>
    </row>
    <row r="17" spans="1:8" x14ac:dyDescent="0.2">
      <c r="A17" s="112"/>
      <c r="B17" s="162" t="s">
        <v>59</v>
      </c>
      <c r="C17" s="163" t="s">
        <v>73</v>
      </c>
      <c r="D17" s="163" t="s">
        <v>74</v>
      </c>
      <c r="E17" s="163" t="s">
        <v>60</v>
      </c>
      <c r="F17" s="163" t="s">
        <v>61</v>
      </c>
      <c r="G17" s="164" t="s">
        <v>62</v>
      </c>
      <c r="H17" s="115" t="s">
        <v>87</v>
      </c>
    </row>
    <row r="18" spans="1:8" ht="44.45" customHeight="1" x14ac:dyDescent="0.2">
      <c r="A18" s="155" t="s">
        <v>129</v>
      </c>
      <c r="B18" s="160"/>
      <c r="C18" s="113"/>
      <c r="D18" s="113"/>
      <c r="E18" s="113"/>
      <c r="F18" s="113"/>
      <c r="G18" s="114"/>
      <c r="H18" s="166"/>
    </row>
    <row r="19" spans="1:8" x14ac:dyDescent="0.2">
      <c r="A19" s="158" t="s">
        <v>88</v>
      </c>
      <c r="B19" s="161">
        <v>0</v>
      </c>
      <c r="C19" s="116">
        <v>0</v>
      </c>
      <c r="D19" s="116">
        <v>0</v>
      </c>
      <c r="E19" s="116">
        <v>0</v>
      </c>
      <c r="F19" s="116">
        <v>0</v>
      </c>
      <c r="G19" s="117">
        <v>0</v>
      </c>
      <c r="H19" s="167">
        <f>B19*$C$5+C19*$C$6+D19*$C$7+E19*$C$8+F19*$C$9+G19*$C$10</f>
        <v>0</v>
      </c>
    </row>
    <row r="20" spans="1:8" ht="46.5" customHeight="1" x14ac:dyDescent="0.2">
      <c r="A20" s="155" t="s">
        <v>128</v>
      </c>
      <c r="B20" s="160"/>
      <c r="C20" s="113"/>
      <c r="D20" s="113"/>
      <c r="E20" s="113"/>
      <c r="F20" s="113"/>
      <c r="G20" s="114"/>
      <c r="H20" s="166"/>
    </row>
    <row r="21" spans="1:8" x14ac:dyDescent="0.2">
      <c r="A21" s="158" t="s">
        <v>88</v>
      </c>
      <c r="B21" s="161">
        <v>0</v>
      </c>
      <c r="C21" s="116">
        <v>0</v>
      </c>
      <c r="D21" s="116">
        <v>0</v>
      </c>
      <c r="E21" s="116">
        <v>0</v>
      </c>
      <c r="F21" s="116">
        <v>0</v>
      </c>
      <c r="G21" s="117">
        <v>0</v>
      </c>
      <c r="H21" s="168">
        <f t="shared" ref="H21" si="1">B21*$C$5+C21*$C$6+D21*$C$7+E21*$C$8+F21*$C$9+G21*$C$10</f>
        <v>0</v>
      </c>
    </row>
    <row r="22" spans="1:8" s="121" customFormat="1" ht="46.5" customHeight="1" x14ac:dyDescent="0.2">
      <c r="A22" s="155" t="s">
        <v>130</v>
      </c>
      <c r="B22" s="160"/>
      <c r="C22" s="113"/>
      <c r="D22" s="113"/>
      <c r="E22" s="113"/>
      <c r="F22" s="113"/>
      <c r="G22" s="114"/>
      <c r="H22" s="166"/>
    </row>
    <row r="23" spans="1:8" s="121" customFormat="1" x14ac:dyDescent="0.2">
      <c r="A23" s="158" t="s">
        <v>88</v>
      </c>
      <c r="B23" s="161">
        <v>0</v>
      </c>
      <c r="C23" s="116">
        <v>0</v>
      </c>
      <c r="D23" s="116">
        <v>0</v>
      </c>
      <c r="E23" s="116">
        <v>0</v>
      </c>
      <c r="F23" s="116">
        <v>0</v>
      </c>
      <c r="G23" s="117">
        <v>0</v>
      </c>
      <c r="H23" s="168">
        <f t="shared" ref="H23" si="2">B23*$C$5+C23*$C$6+D23*$C$7+E23*$C$8+F23*$C$9+G23*$C$10</f>
        <v>0</v>
      </c>
    </row>
    <row r="24" spans="1:8" ht="13.5" thickBot="1" x14ac:dyDescent="0.25">
      <c r="A24" s="159" t="s">
        <v>102</v>
      </c>
      <c r="B24" s="118">
        <f t="shared" ref="B24:G24" si="3">SUM(B19:B23)</f>
        <v>0</v>
      </c>
      <c r="C24" s="119">
        <f t="shared" si="3"/>
        <v>0</v>
      </c>
      <c r="D24" s="119">
        <f t="shared" si="3"/>
        <v>0</v>
      </c>
      <c r="E24" s="119">
        <f t="shared" si="3"/>
        <v>0</v>
      </c>
      <c r="F24" s="119">
        <f t="shared" si="3"/>
        <v>0</v>
      </c>
      <c r="G24" s="120">
        <f t="shared" si="3"/>
        <v>0</v>
      </c>
      <c r="H24" s="169">
        <f>B24*$C$5+C24*$C$6+D24*$C$7+E24*$C$8+F24*$C$9+G24*$C$10</f>
        <v>0</v>
      </c>
    </row>
    <row r="27" spans="1:8" x14ac:dyDescent="0.2">
      <c r="E27" s="165"/>
    </row>
  </sheetData>
  <mergeCells count="1">
    <mergeCell ref="A16:H16"/>
  </mergeCells>
  <pageMargins left="0.31496062992125984" right="0.31496062992125984" top="0.39370078740157483" bottom="0.39370078740157483"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44"/>
  <sheetViews>
    <sheetView tabSelected="1" zoomScaleNormal="100" zoomScalePageLayoutView="110" workbookViewId="0">
      <selection activeCell="E34" sqref="E34"/>
    </sheetView>
  </sheetViews>
  <sheetFormatPr baseColWidth="10" defaultColWidth="11.28515625" defaultRowHeight="12.75" x14ac:dyDescent="0.2"/>
  <cols>
    <col min="1" max="1" width="38" style="2" bestFit="1" customWidth="1"/>
    <col min="2" max="3" width="18" style="2" customWidth="1"/>
    <col min="4" max="4" width="20.5703125" style="79" customWidth="1"/>
    <col min="5" max="5" width="27.42578125" style="2" customWidth="1"/>
    <col min="6" max="6" width="15" style="2" customWidth="1"/>
    <col min="7" max="8" width="15" customWidth="1"/>
  </cols>
  <sheetData>
    <row r="1" spans="1:8" ht="21" customHeight="1" x14ac:dyDescent="0.2">
      <c r="A1" s="211" t="s">
        <v>108</v>
      </c>
      <c r="B1" s="221"/>
      <c r="C1" s="221"/>
      <c r="D1" s="212"/>
    </row>
    <row r="2" spans="1:8" s="121" customFormat="1" ht="21" customHeight="1" x14ac:dyDescent="0.2">
      <c r="A2" s="213"/>
      <c r="B2" s="222"/>
      <c r="C2" s="222"/>
      <c r="D2" s="214"/>
      <c r="E2" s="2"/>
      <c r="F2" s="2"/>
    </row>
    <row r="3" spans="1:8" s="121" customFormat="1" ht="21" customHeight="1" x14ac:dyDescent="0.2">
      <c r="A3" s="213"/>
      <c r="B3" s="222"/>
      <c r="C3" s="222"/>
      <c r="D3" s="214"/>
      <c r="E3" s="2"/>
      <c r="F3" s="2"/>
    </row>
    <row r="4" spans="1:8" s="121" customFormat="1" ht="21" customHeight="1" x14ac:dyDescent="0.2">
      <c r="A4" s="215"/>
      <c r="B4" s="223"/>
      <c r="C4" s="223"/>
      <c r="D4" s="216"/>
      <c r="E4" s="2"/>
      <c r="F4" s="2"/>
    </row>
    <row r="5" spans="1:8" ht="21" customHeight="1" thickBot="1" x14ac:dyDescent="0.25">
      <c r="A5" s="249"/>
    </row>
    <row r="6" spans="1:8" s="15" customFormat="1" ht="24" customHeight="1" thickBot="1" x14ac:dyDescent="0.25">
      <c r="A6" s="47" t="s">
        <v>42</v>
      </c>
      <c r="B6" s="224"/>
      <c r="C6" s="224"/>
      <c r="D6" s="73"/>
      <c r="E6" s="45"/>
      <c r="F6" s="45"/>
      <c r="G6" s="45"/>
      <c r="H6" s="45"/>
    </row>
    <row r="7" spans="1:8" s="15" customFormat="1" ht="19.5" customHeight="1" x14ac:dyDescent="0.2">
      <c r="A7" s="233"/>
      <c r="B7" s="234"/>
      <c r="C7" s="234"/>
      <c r="D7" s="74" t="s">
        <v>43</v>
      </c>
      <c r="E7" s="44"/>
    </row>
    <row r="8" spans="1:8" s="16" customFormat="1" ht="18.75" customHeight="1" x14ac:dyDescent="0.2">
      <c r="A8" s="49" t="s">
        <v>103</v>
      </c>
      <c r="B8" s="225"/>
      <c r="C8" s="225"/>
      <c r="D8" s="75">
        <f>'POS 1'!D29</f>
        <v>18704.329999999998</v>
      </c>
      <c r="E8" s="43"/>
    </row>
    <row r="9" spans="1:8" s="16" customFormat="1" ht="18.75" customHeight="1" x14ac:dyDescent="0.2">
      <c r="A9" s="49" t="s">
        <v>104</v>
      </c>
      <c r="B9" s="226"/>
      <c r="C9" s="226"/>
      <c r="D9" s="76">
        <f>'POS 2'!D29</f>
        <v>18704.329999999998</v>
      </c>
      <c r="E9" s="43"/>
    </row>
    <row r="10" spans="1:8" s="16" customFormat="1" ht="18.75" customHeight="1" x14ac:dyDescent="0.2">
      <c r="A10" s="49" t="s">
        <v>104</v>
      </c>
      <c r="B10" s="226"/>
      <c r="C10" s="226"/>
      <c r="D10" s="76">
        <f>SUM( 'POS 3'!D29)</f>
        <v>18704.329999999998</v>
      </c>
      <c r="E10" s="43"/>
    </row>
    <row r="11" spans="1:8" s="16" customFormat="1" ht="18.75" customHeight="1" thickBot="1" x14ac:dyDescent="0.25">
      <c r="A11" s="55"/>
      <c r="B11" s="226"/>
      <c r="C11" s="226"/>
      <c r="D11" s="76"/>
      <c r="E11" s="43"/>
    </row>
    <row r="12" spans="1:8" s="16" customFormat="1" ht="18.75" customHeight="1" thickBot="1" x14ac:dyDescent="0.25">
      <c r="A12" s="236" t="s">
        <v>105</v>
      </c>
      <c r="B12" s="235"/>
      <c r="C12" s="235"/>
      <c r="D12" s="237">
        <f>'Besondere Leistungen TA'!H27</f>
        <v>0</v>
      </c>
      <c r="E12" s="43"/>
    </row>
    <row r="13" spans="1:8" s="16" customFormat="1" ht="18.75" customHeight="1" thickBot="1" x14ac:dyDescent="0.25">
      <c r="A13" s="238" t="s">
        <v>106</v>
      </c>
      <c r="B13" s="239"/>
      <c r="C13" s="240"/>
      <c r="D13" s="241">
        <f>Stundensätze!D11</f>
        <v>0</v>
      </c>
      <c r="E13" s="43"/>
    </row>
    <row r="14" spans="1:8" s="17" customFormat="1" ht="21" customHeight="1" thickBot="1" x14ac:dyDescent="0.25">
      <c r="A14" s="231" t="s">
        <v>40</v>
      </c>
      <c r="B14" s="231"/>
      <c r="C14" s="231"/>
      <c r="D14" s="232">
        <f>SUM(D8:D13)</f>
        <v>56112.989999999991</v>
      </c>
    </row>
    <row r="15" spans="1:8" ht="5.25" customHeight="1" thickBot="1" x14ac:dyDescent="0.25">
      <c r="A15" s="46"/>
      <c r="B15" s="1"/>
      <c r="C15" s="1"/>
      <c r="D15" s="77"/>
      <c r="F15"/>
    </row>
    <row r="16" spans="1:8" s="17" customFormat="1" ht="20.25" customHeight="1" thickBot="1" x14ac:dyDescent="0.25">
      <c r="A16" s="81" t="str">
        <f>"Umsatzsteuer:  z. Zt. "&amp;'Anrechenbare Kosten'!B17*100&amp;"%"</f>
        <v>Umsatzsteuer:  z. Zt. 19%</v>
      </c>
      <c r="B16" s="81"/>
      <c r="C16" s="81"/>
      <c r="D16" s="82">
        <f>ROUND(D14*'Anrechenbare Kosten'!B17,2)</f>
        <v>10661.47</v>
      </c>
    </row>
    <row r="17" spans="1:7" ht="5.25" customHeight="1" thickBot="1" x14ac:dyDescent="0.25">
      <c r="A17" s="46"/>
      <c r="B17" s="1"/>
      <c r="C17" s="1"/>
      <c r="D17" s="77"/>
      <c r="F17"/>
    </row>
    <row r="18" spans="1:7" s="17" customFormat="1" ht="20.100000000000001" customHeight="1" thickBot="1" x14ac:dyDescent="0.25">
      <c r="A18" s="48" t="s">
        <v>41</v>
      </c>
      <c r="B18" s="48"/>
      <c r="C18" s="48"/>
      <c r="D18" s="78">
        <f>D16+D14</f>
        <v>66774.459999999992</v>
      </c>
    </row>
    <row r="19" spans="1:7" ht="7.5" customHeight="1" x14ac:dyDescent="0.2">
      <c r="G19" s="2"/>
    </row>
    <row r="20" spans="1:7" x14ac:dyDescent="0.2">
      <c r="A20" s="1"/>
      <c r="B20" s="1"/>
      <c r="C20" s="1"/>
      <c r="D20" s="80"/>
    </row>
    <row r="21" spans="1:7" ht="13.5" thickBot="1" x14ac:dyDescent="0.25"/>
    <row r="22" spans="1:7" x14ac:dyDescent="0.2">
      <c r="A22" s="204"/>
      <c r="B22" s="227"/>
      <c r="C22" s="227"/>
      <c r="D22" s="205"/>
    </row>
    <row r="23" spans="1:7" x14ac:dyDescent="0.2">
      <c r="A23" s="250"/>
      <c r="B23" s="1"/>
      <c r="C23" s="1"/>
      <c r="D23" s="206"/>
    </row>
    <row r="24" spans="1:7" x14ac:dyDescent="0.2">
      <c r="A24" s="46"/>
      <c r="B24" s="1"/>
      <c r="C24" s="1"/>
      <c r="D24" s="206"/>
    </row>
    <row r="25" spans="1:7" x14ac:dyDescent="0.2">
      <c r="A25" s="46"/>
      <c r="B25" s="1"/>
      <c r="C25" s="1"/>
      <c r="D25" s="206"/>
    </row>
    <row r="26" spans="1:7" x14ac:dyDescent="0.2">
      <c r="A26" s="209"/>
      <c r="B26" s="228"/>
      <c r="C26" s="228"/>
      <c r="D26" s="210"/>
    </row>
    <row r="27" spans="1:7" x14ac:dyDescent="0.2">
      <c r="A27" s="217" t="s">
        <v>107</v>
      </c>
      <c r="B27" s="229"/>
      <c r="C27" s="229"/>
      <c r="D27" s="206"/>
    </row>
    <row r="28" spans="1:7" ht="13.5" thickBot="1" x14ac:dyDescent="0.25">
      <c r="A28" s="207"/>
      <c r="B28" s="230"/>
      <c r="C28" s="230"/>
      <c r="D28" s="208"/>
    </row>
    <row r="38" spans="1:6" s="121" customFormat="1" x14ac:dyDescent="0.2">
      <c r="A38" s="2"/>
      <c r="B38" s="2"/>
      <c r="C38" s="2"/>
      <c r="D38" s="79"/>
      <c r="E38" s="2"/>
      <c r="F38" s="2"/>
    </row>
    <row r="39" spans="1:6" s="121" customFormat="1" x14ac:dyDescent="0.2">
      <c r="A39" s="2"/>
      <c r="B39" s="2"/>
      <c r="C39" s="2"/>
      <c r="D39" s="79"/>
      <c r="E39" s="2"/>
      <c r="F39" s="2"/>
    </row>
    <row r="40" spans="1:6" s="121" customFormat="1" x14ac:dyDescent="0.2">
      <c r="A40" s="2"/>
      <c r="B40" s="2"/>
      <c r="C40" s="2"/>
      <c r="D40" s="79"/>
      <c r="E40" s="2"/>
      <c r="F40" s="2"/>
    </row>
    <row r="41" spans="1:6" s="121" customFormat="1" x14ac:dyDescent="0.2">
      <c r="A41" s="2"/>
      <c r="B41" s="2"/>
      <c r="C41" s="2"/>
      <c r="D41" s="79"/>
      <c r="E41" s="2"/>
      <c r="F41" s="2"/>
    </row>
    <row r="42" spans="1:6" s="121" customFormat="1" x14ac:dyDescent="0.2">
      <c r="A42" s="2"/>
      <c r="B42" s="2"/>
      <c r="C42" s="2"/>
      <c r="D42" s="79"/>
      <c r="E42" s="2"/>
      <c r="F42" s="2"/>
    </row>
    <row r="43" spans="1:6" s="121" customFormat="1" x14ac:dyDescent="0.2">
      <c r="A43" s="2"/>
      <c r="B43" s="2"/>
      <c r="C43" s="2"/>
      <c r="D43" s="79"/>
      <c r="E43" s="2"/>
      <c r="F43" s="2"/>
    </row>
    <row r="44" spans="1:6" s="121" customFormat="1" x14ac:dyDescent="0.2">
      <c r="A44" s="2"/>
      <c r="B44" s="2"/>
      <c r="C44" s="2"/>
      <c r="D44" s="79"/>
      <c r="E44" s="2"/>
      <c r="F44" s="2"/>
    </row>
  </sheetData>
  <pageMargins left="0.7" right="0.7" top="0.78740157499999996" bottom="0.78740157499999996" header="0.3" footer="0.3"/>
  <pageSetup paperSize="9" scale="94"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2"/>
  <sheetViews>
    <sheetView zoomScaleNormal="100" workbookViewId="0">
      <selection activeCell="D4" sqref="D4"/>
    </sheetView>
  </sheetViews>
  <sheetFormatPr baseColWidth="10" defaultRowHeight="12.75" x14ac:dyDescent="0.2"/>
  <cols>
    <col min="1" max="1" width="27" customWidth="1"/>
    <col min="2" max="2" width="19.28515625" style="2" customWidth="1"/>
    <col min="3" max="3" width="29.42578125" customWidth="1"/>
    <col min="4" max="4" width="20.42578125" customWidth="1"/>
  </cols>
  <sheetData>
    <row r="1" spans="1:23" ht="36" customHeight="1" x14ac:dyDescent="0.2">
      <c r="A1" s="54" t="s">
        <v>56</v>
      </c>
      <c r="B1" s="255" t="s">
        <v>79</v>
      </c>
      <c r="C1" s="257" t="s">
        <v>118</v>
      </c>
      <c r="D1" s="258"/>
      <c r="K1" s="24"/>
      <c r="L1" s="24"/>
      <c r="M1" s="24"/>
      <c r="N1" s="24"/>
      <c r="O1" s="24"/>
      <c r="P1" s="24"/>
      <c r="Q1" s="24"/>
      <c r="R1" s="24"/>
      <c r="S1" s="24"/>
      <c r="T1" s="24"/>
      <c r="U1" s="24"/>
      <c r="V1" s="24"/>
      <c r="W1" s="24"/>
    </row>
    <row r="2" spans="1:23" ht="30" customHeight="1" thickBot="1" x14ac:dyDescent="0.25">
      <c r="A2" s="170" t="s">
        <v>125</v>
      </c>
      <c r="B2" s="256"/>
      <c r="C2" s="259">
        <f>SUM('Anrechenbare Kosten'!C15)</f>
        <v>65000</v>
      </c>
      <c r="D2" s="260"/>
      <c r="K2" s="24"/>
      <c r="L2" s="24"/>
      <c r="M2" s="24"/>
      <c r="N2" s="24"/>
      <c r="O2" s="24"/>
      <c r="P2" s="24"/>
      <c r="Q2" s="24"/>
      <c r="R2" s="24"/>
      <c r="S2" s="24"/>
      <c r="T2" s="24"/>
      <c r="U2" s="24"/>
      <c r="V2" s="24"/>
      <c r="W2" s="24"/>
    </row>
    <row r="3" spans="1:23" ht="9" customHeight="1" thickBot="1" x14ac:dyDescent="0.25">
      <c r="K3" s="24"/>
      <c r="L3" s="24"/>
      <c r="M3" s="24"/>
      <c r="N3" s="24"/>
      <c r="O3" s="24"/>
      <c r="P3" s="24"/>
      <c r="Q3" s="24"/>
      <c r="R3" s="24"/>
      <c r="S3" s="24"/>
      <c r="T3" s="24"/>
      <c r="U3" s="24"/>
      <c r="V3" s="24"/>
      <c r="W3" s="24"/>
    </row>
    <row r="4" spans="1:23" s="3" customFormat="1" ht="23.25" customHeight="1" thickBot="1" x14ac:dyDescent="0.25">
      <c r="A4" s="3" t="s">
        <v>20</v>
      </c>
      <c r="B4" s="141" t="s">
        <v>75</v>
      </c>
      <c r="C4" s="84" t="s">
        <v>76</v>
      </c>
      <c r="D4" s="171">
        <v>19282.8</v>
      </c>
      <c r="E4"/>
      <c r="K4" s="25"/>
      <c r="L4" s="25"/>
      <c r="M4" s="25"/>
      <c r="N4" s="25"/>
      <c r="O4" s="25"/>
      <c r="P4" s="25"/>
      <c r="Q4" s="25"/>
      <c r="R4" s="25"/>
      <c r="S4" s="25"/>
      <c r="T4" s="25"/>
      <c r="U4" s="25"/>
      <c r="V4" s="25"/>
      <c r="W4" s="25"/>
    </row>
    <row r="5" spans="1:23" ht="9.75" customHeight="1" x14ac:dyDescent="0.2">
      <c r="K5" s="24"/>
      <c r="L5" s="24"/>
      <c r="M5" s="24"/>
      <c r="N5" s="24"/>
      <c r="O5" s="24"/>
      <c r="P5" s="24"/>
      <c r="Q5" s="24"/>
      <c r="R5" s="24"/>
      <c r="S5" s="24"/>
      <c r="T5" s="24"/>
      <c r="U5" s="24"/>
      <c r="V5" s="24"/>
      <c r="W5" s="24"/>
    </row>
    <row r="6" spans="1:23" ht="29.25" customHeight="1" x14ac:dyDescent="0.2">
      <c r="A6" s="32" t="s">
        <v>6</v>
      </c>
      <c r="B6" s="33" t="s">
        <v>21</v>
      </c>
      <c r="C6" s="32" t="s">
        <v>7</v>
      </c>
      <c r="D6" s="34" t="s">
        <v>8</v>
      </c>
      <c r="E6" s="3"/>
      <c r="K6" s="24"/>
      <c r="L6" s="24"/>
      <c r="M6" s="24"/>
      <c r="N6" s="24"/>
      <c r="O6" s="24"/>
      <c r="P6" s="24"/>
      <c r="Q6" s="24"/>
      <c r="R6" s="24"/>
      <c r="S6" s="24"/>
      <c r="T6" s="24"/>
      <c r="U6" s="24"/>
      <c r="V6" s="24"/>
      <c r="W6" s="24"/>
    </row>
    <row r="7" spans="1:23" ht="18" customHeight="1" x14ac:dyDescent="0.2">
      <c r="A7" s="18" t="s">
        <v>29</v>
      </c>
      <c r="B7" s="50">
        <v>0.02</v>
      </c>
      <c r="C7" s="30" t="s">
        <v>31</v>
      </c>
      <c r="D7" s="37">
        <f>ROUND(B7*D4,2)</f>
        <v>385.66</v>
      </c>
      <c r="F7" s="53"/>
      <c r="G7" s="53"/>
      <c r="K7" s="24"/>
      <c r="L7" s="24"/>
      <c r="M7" s="24"/>
      <c r="N7" s="24"/>
      <c r="O7" s="24"/>
      <c r="P7" s="24"/>
      <c r="Q7" s="24"/>
      <c r="R7" s="24"/>
      <c r="S7" s="24"/>
      <c r="T7" s="24"/>
      <c r="U7" s="24"/>
      <c r="V7" s="24"/>
      <c r="W7" s="24"/>
    </row>
    <row r="8" spans="1:23" ht="18" customHeight="1" x14ac:dyDescent="0.2">
      <c r="A8" s="21" t="s">
        <v>30</v>
      </c>
      <c r="B8" s="51">
        <v>0.09</v>
      </c>
      <c r="C8" s="28" t="s">
        <v>33</v>
      </c>
      <c r="D8" s="38">
        <f>ROUND(B8*D4,2)</f>
        <v>1735.45</v>
      </c>
      <c r="F8" s="53"/>
      <c r="G8" s="53"/>
      <c r="K8" s="24"/>
      <c r="L8" s="24"/>
      <c r="M8" s="24"/>
      <c r="N8" s="24"/>
      <c r="Q8" s="24"/>
      <c r="R8" s="24"/>
      <c r="S8" s="24"/>
      <c r="T8" s="24"/>
      <c r="U8" s="24"/>
      <c r="V8" s="24"/>
      <c r="W8" s="24"/>
    </row>
    <row r="9" spans="1:23" ht="18" customHeight="1" x14ac:dyDescent="0.2">
      <c r="A9" s="18" t="s">
        <v>10</v>
      </c>
      <c r="B9" s="50">
        <v>0.17</v>
      </c>
      <c r="C9" s="30" t="s">
        <v>34</v>
      </c>
      <c r="D9" s="37">
        <f>ROUND(B9*D4,2)</f>
        <v>3278.08</v>
      </c>
      <c r="F9" s="53"/>
      <c r="G9" s="53"/>
      <c r="K9" s="24"/>
      <c r="L9" s="24"/>
      <c r="M9" s="24"/>
      <c r="N9" s="24"/>
      <c r="Q9" s="24"/>
      <c r="R9" s="24"/>
      <c r="S9" s="24"/>
      <c r="T9" s="24"/>
      <c r="U9" s="24"/>
      <c r="V9" s="24"/>
      <c r="W9" s="24"/>
    </row>
    <row r="10" spans="1:23" ht="18" customHeight="1" x14ac:dyDescent="0.2">
      <c r="A10" s="21" t="s">
        <v>13</v>
      </c>
      <c r="B10" s="242">
        <v>0</v>
      </c>
      <c r="C10" s="28" t="s">
        <v>31</v>
      </c>
      <c r="D10" s="38">
        <f>ROUND(B10*D4,2)</f>
        <v>0</v>
      </c>
      <c r="F10" s="53"/>
      <c r="G10" s="53"/>
      <c r="K10" s="24"/>
      <c r="L10" s="24"/>
      <c r="M10" s="24"/>
      <c r="N10" s="24"/>
      <c r="Q10" s="24"/>
      <c r="R10" s="24"/>
      <c r="S10" s="24"/>
      <c r="T10" s="24"/>
      <c r="U10" s="24"/>
      <c r="V10" s="24"/>
      <c r="W10" s="24"/>
    </row>
    <row r="11" spans="1:23" ht="18" customHeight="1" x14ac:dyDescent="0.2">
      <c r="A11" s="18" t="s">
        <v>14</v>
      </c>
      <c r="B11" s="50">
        <v>0.22</v>
      </c>
      <c r="C11" s="30" t="s">
        <v>35</v>
      </c>
      <c r="D11" s="37">
        <f>ROUND(B11*D4,2)</f>
        <v>4242.22</v>
      </c>
      <c r="K11" s="24"/>
      <c r="L11" s="24"/>
      <c r="M11" s="24"/>
      <c r="N11" s="24"/>
      <c r="Q11" s="24"/>
      <c r="R11" s="24"/>
      <c r="S11" s="24"/>
      <c r="T11" s="24"/>
      <c r="U11" s="24"/>
      <c r="V11" s="24"/>
      <c r="W11" s="24"/>
    </row>
    <row r="12" spans="1:23" ht="18" customHeight="1" x14ac:dyDescent="0.2">
      <c r="A12" s="22" t="s">
        <v>15</v>
      </c>
      <c r="B12" s="50">
        <v>7.0000000000000007E-2</v>
      </c>
      <c r="C12" s="29" t="s">
        <v>9</v>
      </c>
      <c r="D12" s="39">
        <f>ROUND(B12*D4,2)</f>
        <v>1349.8</v>
      </c>
      <c r="K12" s="24"/>
      <c r="L12" s="24"/>
      <c r="M12" s="24"/>
      <c r="N12" s="24"/>
      <c r="O12" s="24"/>
      <c r="P12" s="24"/>
      <c r="Q12" s="24"/>
      <c r="R12" s="24"/>
      <c r="S12" s="24"/>
      <c r="T12" s="24"/>
      <c r="U12" s="24"/>
      <c r="V12" s="24"/>
      <c r="W12" s="24"/>
    </row>
    <row r="13" spans="1:23" ht="18" customHeight="1" x14ac:dyDescent="0.2">
      <c r="A13" s="18" t="s">
        <v>16</v>
      </c>
      <c r="B13" s="50">
        <v>0.05</v>
      </c>
      <c r="C13" s="30" t="s">
        <v>24</v>
      </c>
      <c r="D13" s="37">
        <f>ROUND(B13*D4,2)</f>
        <v>964.14</v>
      </c>
      <c r="K13" s="24"/>
      <c r="L13" s="24"/>
      <c r="M13" s="24"/>
      <c r="N13" s="24"/>
      <c r="O13" s="24"/>
      <c r="P13" s="24"/>
      <c r="Q13" s="24"/>
      <c r="R13" s="24"/>
      <c r="S13" s="24"/>
      <c r="T13" s="24"/>
      <c r="U13" s="24"/>
      <c r="V13" s="24"/>
      <c r="W13" s="24"/>
    </row>
    <row r="14" spans="1:23" ht="18" customHeight="1" x14ac:dyDescent="0.2">
      <c r="A14" s="18" t="s">
        <v>17</v>
      </c>
      <c r="B14" s="50">
        <v>0.35</v>
      </c>
      <c r="C14" s="30" t="s">
        <v>36</v>
      </c>
      <c r="D14" s="37">
        <f>ROUND(B14*D4,2)</f>
        <v>6748.98</v>
      </c>
      <c r="K14" s="24"/>
      <c r="L14" s="24"/>
      <c r="M14" s="24"/>
      <c r="N14" s="24"/>
      <c r="O14" s="24"/>
      <c r="P14" s="24"/>
      <c r="Q14" s="24"/>
      <c r="R14" s="24"/>
      <c r="S14" s="24"/>
      <c r="T14" s="24"/>
      <c r="U14" s="24"/>
      <c r="V14" s="24"/>
      <c r="W14" s="24"/>
    </row>
    <row r="15" spans="1:23" ht="18" customHeight="1" x14ac:dyDescent="0.2">
      <c r="A15" s="18" t="s">
        <v>18</v>
      </c>
      <c r="B15" s="242">
        <v>0</v>
      </c>
      <c r="C15" s="30" t="s">
        <v>37</v>
      </c>
      <c r="D15" s="37">
        <f>ROUND(B15*D4,2)</f>
        <v>0</v>
      </c>
      <c r="K15" s="24"/>
      <c r="L15" s="24"/>
      <c r="M15" s="24"/>
      <c r="N15" s="24"/>
      <c r="O15" s="24"/>
      <c r="P15" s="24"/>
      <c r="Q15" s="24"/>
      <c r="R15" s="24"/>
      <c r="S15" s="24"/>
      <c r="T15" s="24"/>
      <c r="U15" s="24"/>
      <c r="V15" s="24"/>
      <c r="W15" s="24"/>
    </row>
    <row r="16" spans="1:23" ht="19.5" customHeight="1" x14ac:dyDescent="0.2">
      <c r="A16" s="4" t="s">
        <v>19</v>
      </c>
      <c r="B16" s="52">
        <f>SUM(B7:B15)</f>
        <v>0.97000000000000008</v>
      </c>
      <c r="C16" s="26" t="s">
        <v>11</v>
      </c>
      <c r="D16" s="41">
        <f>SUM(D7:D15)</f>
        <v>18704.329999999998</v>
      </c>
    </row>
    <row r="17" spans="1:6" ht="6.75" customHeight="1" x14ac:dyDescent="0.2">
      <c r="A17" s="5"/>
      <c r="B17" s="5"/>
      <c r="C17" s="6"/>
      <c r="D17" s="31"/>
    </row>
    <row r="18" spans="1:6" ht="40.5" customHeight="1" x14ac:dyDescent="0.2">
      <c r="A18" s="135" t="s">
        <v>91</v>
      </c>
      <c r="B18" s="133">
        <v>0</v>
      </c>
      <c r="C18" s="125" t="s">
        <v>63</v>
      </c>
      <c r="D18" s="126">
        <f>ROUND(D16*B18,2)</f>
        <v>0</v>
      </c>
      <c r="F18" s="248"/>
    </row>
    <row r="19" spans="1:6" ht="6.75" customHeight="1" x14ac:dyDescent="0.2">
      <c r="A19" s="121"/>
      <c r="B19" s="121"/>
      <c r="C19" s="121"/>
      <c r="D19" s="130"/>
    </row>
    <row r="20" spans="1:6" ht="19.5" customHeight="1" x14ac:dyDescent="0.2">
      <c r="A20" s="261" t="s">
        <v>92</v>
      </c>
      <c r="B20" s="262"/>
      <c r="C20" s="127" t="s">
        <v>64</v>
      </c>
      <c r="D20" s="131">
        <f>SUM(D16+D18)</f>
        <v>18704.329999999998</v>
      </c>
    </row>
    <row r="21" spans="1:6" ht="6.75" customHeight="1" x14ac:dyDescent="0.2">
      <c r="A21" s="122"/>
      <c r="B21" s="122"/>
      <c r="C21" s="123"/>
      <c r="D21" s="128"/>
    </row>
    <row r="22" spans="1:6" ht="21.75" customHeight="1" x14ac:dyDescent="0.2">
      <c r="A22" s="124" t="s">
        <v>28</v>
      </c>
      <c r="B22" s="133">
        <v>0</v>
      </c>
      <c r="C22" s="125" t="s">
        <v>12</v>
      </c>
      <c r="D22" s="126">
        <f>ROUND(D20*B22,2)</f>
        <v>0</v>
      </c>
    </row>
    <row r="23" spans="1:6" ht="8.25" customHeight="1" x14ac:dyDescent="0.2">
      <c r="A23" s="122"/>
      <c r="B23" s="122"/>
      <c r="C23" s="123"/>
      <c r="D23" s="128"/>
    </row>
    <row r="24" spans="1:6" ht="19.5" customHeight="1" x14ac:dyDescent="0.2">
      <c r="A24" s="261" t="s">
        <v>93</v>
      </c>
      <c r="B24" s="262"/>
      <c r="C24" s="127" t="s">
        <v>64</v>
      </c>
      <c r="D24" s="131">
        <f>SUM(D20+D22)</f>
        <v>18704.329999999998</v>
      </c>
    </row>
    <row r="25" spans="1:6" ht="6.75" customHeight="1" x14ac:dyDescent="0.2">
      <c r="A25" s="122"/>
      <c r="B25" s="122"/>
      <c r="C25" s="123"/>
      <c r="D25" s="128"/>
    </row>
    <row r="26" spans="1:6" ht="26.25" customHeight="1" x14ac:dyDescent="0.2">
      <c r="A26" s="124" t="s">
        <v>65</v>
      </c>
      <c r="B26" s="133">
        <v>0</v>
      </c>
      <c r="C26" s="125" t="s">
        <v>27</v>
      </c>
      <c r="D26" s="126">
        <f>ROUND(D24*B26,2)</f>
        <v>0</v>
      </c>
    </row>
    <row r="27" spans="1:6" ht="10.5" customHeight="1" x14ac:dyDescent="0.2">
      <c r="A27" s="121"/>
      <c r="B27" s="121"/>
      <c r="C27" s="136"/>
      <c r="D27" s="137"/>
    </row>
    <row r="28" spans="1:6" ht="20.85" customHeight="1" x14ac:dyDescent="0.2">
      <c r="A28" s="134"/>
      <c r="B28" s="121"/>
      <c r="C28" s="138"/>
      <c r="D28" s="139"/>
    </row>
    <row r="29" spans="1:6" ht="13.5" thickBot="1" x14ac:dyDescent="0.25">
      <c r="A29" s="122"/>
      <c r="B29" s="129"/>
      <c r="C29" s="129">
        <v>106000</v>
      </c>
      <c r="D29" s="132">
        <f>D24+D26</f>
        <v>18704.329999999998</v>
      </c>
    </row>
    <row r="32" spans="1:6" s="121" customFormat="1" x14ac:dyDescent="0.2"/>
    <row r="33" spans="2:2" s="121" customFormat="1" x14ac:dyDescent="0.2"/>
    <row r="34" spans="2:2" s="121" customFormat="1" x14ac:dyDescent="0.2"/>
    <row r="35" spans="2:2" s="121" customFormat="1" x14ac:dyDescent="0.2"/>
    <row r="36" spans="2:2" s="121" customFormat="1" x14ac:dyDescent="0.2"/>
    <row r="37" spans="2:2" x14ac:dyDescent="0.2">
      <c r="B37"/>
    </row>
    <row r="38" spans="2:2" x14ac:dyDescent="0.2">
      <c r="B38"/>
    </row>
    <row r="39" spans="2:2" x14ac:dyDescent="0.2">
      <c r="B39"/>
    </row>
    <row r="40" spans="2:2" x14ac:dyDescent="0.2">
      <c r="B40"/>
    </row>
    <row r="41" spans="2:2" x14ac:dyDescent="0.2">
      <c r="B41"/>
    </row>
    <row r="42" spans="2:2" x14ac:dyDescent="0.2">
      <c r="B42"/>
    </row>
  </sheetData>
  <mergeCells count="5">
    <mergeCell ref="B1:B2"/>
    <mergeCell ref="C1:D1"/>
    <mergeCell ref="C2:D2"/>
    <mergeCell ref="A20:B20"/>
    <mergeCell ref="A24:B24"/>
  </mergeCells>
  <dataValidations disablePrompts="1" count="2">
    <dataValidation allowBlank="1" showInputMessage="1" showErrorMessage="1" promptTitle="Honorarsatz" sqref="B4" xr:uid="{9775BD28-6DDE-4D86-8D82-BC1B36D94833}"/>
    <dataValidation type="list" allowBlank="1" showInputMessage="1" showErrorMessage="1" sqref="B1:B2" xr:uid="{8F4402C9-9169-4F88-A574-C44F5924B529}">
      <formula1>$A$49:$A$53</formula1>
    </dataValidation>
  </dataValidations>
  <pageMargins left="0.70866141732283472" right="0.70866141732283472" top="0.78740157480314965" bottom="0.6692913385826772" header="0.31496062992125984" footer="0.31496062992125984"/>
  <pageSetup paperSize="9" scale="95"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7"/>
  <sheetViews>
    <sheetView zoomScaleNormal="100" workbookViewId="0">
      <selection activeCell="G7" sqref="G7"/>
    </sheetView>
  </sheetViews>
  <sheetFormatPr baseColWidth="10" defaultRowHeight="12.75" x14ac:dyDescent="0.2"/>
  <cols>
    <col min="1" max="1" width="26.42578125" customWidth="1"/>
    <col min="2" max="2" width="19.28515625" style="2" customWidth="1"/>
    <col min="3" max="3" width="29.42578125" customWidth="1"/>
    <col min="4" max="4" width="20.42578125" customWidth="1"/>
  </cols>
  <sheetData>
    <row r="1" spans="1:23" ht="36" customHeight="1" x14ac:dyDescent="0.2">
      <c r="A1" s="54" t="s">
        <v>56</v>
      </c>
      <c r="B1" s="255" t="s">
        <v>79</v>
      </c>
      <c r="C1" s="257" t="s">
        <v>118</v>
      </c>
      <c r="D1" s="258"/>
      <c r="K1" s="24"/>
      <c r="L1" s="24"/>
      <c r="M1" s="24"/>
      <c r="N1" s="24"/>
      <c r="O1" s="24"/>
      <c r="P1" s="24"/>
      <c r="Q1" s="24"/>
      <c r="R1" s="24"/>
      <c r="S1" s="24"/>
      <c r="T1" s="24"/>
      <c r="U1" s="24"/>
      <c r="V1" s="24"/>
      <c r="W1" s="24"/>
    </row>
    <row r="2" spans="1:23" ht="30" customHeight="1" thickBot="1" x14ac:dyDescent="0.25">
      <c r="A2" s="170" t="s">
        <v>126</v>
      </c>
      <c r="B2" s="256"/>
      <c r="C2" s="263">
        <f>SUM('Anrechenbare Kosten'!C33)</f>
        <v>65000</v>
      </c>
      <c r="D2" s="264"/>
      <c r="K2" s="24"/>
      <c r="L2" s="24"/>
      <c r="M2" s="24"/>
      <c r="N2" s="24"/>
      <c r="O2" s="24"/>
      <c r="P2" s="24"/>
      <c r="Q2" s="24"/>
      <c r="R2" s="24"/>
      <c r="S2" s="24"/>
      <c r="T2" s="24"/>
      <c r="U2" s="24"/>
      <c r="V2" s="24"/>
      <c r="W2" s="24"/>
    </row>
    <row r="3" spans="1:23" ht="9" customHeight="1" thickBot="1" x14ac:dyDescent="0.25">
      <c r="K3" s="24"/>
      <c r="L3" s="24"/>
      <c r="M3" s="24"/>
      <c r="N3" s="24"/>
      <c r="O3" s="24"/>
      <c r="P3" s="24"/>
      <c r="Q3" s="24"/>
      <c r="R3" s="24"/>
      <c r="S3" s="24"/>
      <c r="T3" s="24"/>
      <c r="U3" s="24"/>
      <c r="V3" s="24"/>
      <c r="W3" s="24"/>
    </row>
    <row r="4" spans="1:23" s="3" customFormat="1" ht="23.25" customHeight="1" thickBot="1" x14ac:dyDescent="0.25">
      <c r="A4" s="3" t="s">
        <v>20</v>
      </c>
      <c r="B4" s="141" t="s">
        <v>75</v>
      </c>
      <c r="C4" s="84" t="s">
        <v>76</v>
      </c>
      <c r="D4" s="171">
        <v>19282.8</v>
      </c>
      <c r="E4"/>
      <c r="K4" s="25"/>
      <c r="L4" s="25"/>
      <c r="M4" s="25"/>
      <c r="N4" s="25"/>
      <c r="O4" s="25"/>
      <c r="P4" s="25"/>
      <c r="Q4" s="25"/>
      <c r="R4" s="25"/>
      <c r="S4" s="25"/>
      <c r="T4" s="25"/>
      <c r="U4" s="25"/>
      <c r="V4" s="25"/>
      <c r="W4" s="25"/>
    </row>
    <row r="5" spans="1:23" ht="11.25" customHeight="1" x14ac:dyDescent="0.2">
      <c r="K5" s="24"/>
      <c r="L5" s="24"/>
      <c r="M5" s="24"/>
      <c r="N5" s="24"/>
      <c r="O5" s="24"/>
      <c r="P5" s="24"/>
      <c r="Q5" s="24"/>
      <c r="R5" s="24"/>
      <c r="S5" s="24"/>
      <c r="T5" s="24"/>
      <c r="U5" s="24"/>
      <c r="V5" s="24"/>
      <c r="W5" s="24"/>
    </row>
    <row r="6" spans="1:23" ht="29.25" customHeight="1" x14ac:dyDescent="0.2">
      <c r="A6" s="32" t="s">
        <v>6</v>
      </c>
      <c r="B6" s="33" t="s">
        <v>21</v>
      </c>
      <c r="C6" s="32" t="s">
        <v>7</v>
      </c>
      <c r="D6" s="34" t="s">
        <v>8</v>
      </c>
      <c r="E6" s="3"/>
      <c r="K6" s="24"/>
      <c r="L6" s="24"/>
      <c r="M6" s="24"/>
      <c r="N6" s="24"/>
      <c r="O6" s="24"/>
      <c r="P6" s="24"/>
      <c r="Q6" s="24"/>
      <c r="R6" s="24"/>
      <c r="S6" s="24"/>
      <c r="T6" s="24"/>
      <c r="U6" s="24"/>
      <c r="V6" s="24"/>
      <c r="W6" s="24"/>
    </row>
    <row r="7" spans="1:23" ht="18" customHeight="1" x14ac:dyDescent="0.2">
      <c r="A7" s="18" t="s">
        <v>29</v>
      </c>
      <c r="B7" s="50">
        <v>0.02</v>
      </c>
      <c r="C7" s="30" t="s">
        <v>31</v>
      </c>
      <c r="D7" s="37">
        <f>ROUND(B7*D4,2)</f>
        <v>385.66</v>
      </c>
      <c r="F7" s="53"/>
      <c r="G7" s="53" t="s">
        <v>44</v>
      </c>
      <c r="K7" s="24"/>
      <c r="L7" s="24"/>
      <c r="M7" s="24"/>
      <c r="N7" s="24"/>
      <c r="O7" s="24"/>
      <c r="P7" s="24"/>
      <c r="Q7" s="24"/>
      <c r="R7" s="24"/>
      <c r="S7" s="24"/>
      <c r="T7" s="24"/>
      <c r="U7" s="24"/>
      <c r="V7" s="24"/>
      <c r="W7" s="24"/>
    </row>
    <row r="8" spans="1:23" ht="18" customHeight="1" x14ac:dyDescent="0.2">
      <c r="A8" s="21" t="s">
        <v>30</v>
      </c>
      <c r="B8" s="50">
        <v>0.09</v>
      </c>
      <c r="C8" s="28" t="s">
        <v>33</v>
      </c>
      <c r="D8" s="38">
        <f>ROUND(B8*D4,2)</f>
        <v>1735.45</v>
      </c>
      <c r="F8" s="53"/>
      <c r="G8" s="53"/>
      <c r="K8" s="24"/>
      <c r="L8" s="24"/>
      <c r="M8" s="24"/>
      <c r="N8" s="24"/>
      <c r="Q8" s="24"/>
      <c r="R8" s="24"/>
      <c r="S8" s="24"/>
      <c r="T8" s="24"/>
      <c r="U8" s="24"/>
      <c r="V8" s="24"/>
      <c r="W8" s="24"/>
    </row>
    <row r="9" spans="1:23" ht="18" customHeight="1" x14ac:dyDescent="0.2">
      <c r="A9" s="18" t="s">
        <v>10</v>
      </c>
      <c r="B9" s="50">
        <v>0.17</v>
      </c>
      <c r="C9" s="30" t="s">
        <v>34</v>
      </c>
      <c r="D9" s="37">
        <f>ROUND(B9*D4,2)</f>
        <v>3278.08</v>
      </c>
      <c r="F9" s="53"/>
      <c r="G9" s="53"/>
      <c r="K9" s="24"/>
      <c r="L9" s="24"/>
      <c r="M9" s="24"/>
      <c r="N9" s="24"/>
      <c r="Q9" s="24"/>
      <c r="R9" s="24"/>
      <c r="S9" s="24"/>
      <c r="T9" s="24"/>
      <c r="U9" s="24"/>
      <c r="V9" s="24"/>
      <c r="W9" s="24"/>
    </row>
    <row r="10" spans="1:23" ht="18" customHeight="1" x14ac:dyDescent="0.2">
      <c r="A10" s="21" t="s">
        <v>13</v>
      </c>
      <c r="B10" s="242">
        <v>0</v>
      </c>
      <c r="C10" s="28" t="s">
        <v>31</v>
      </c>
      <c r="D10" s="38">
        <f>ROUND(B10*D4,2)</f>
        <v>0</v>
      </c>
      <c r="F10" s="53"/>
      <c r="G10" s="53"/>
      <c r="K10" s="24"/>
      <c r="L10" s="24"/>
      <c r="M10" s="24"/>
      <c r="N10" s="24"/>
      <c r="Q10" s="24"/>
      <c r="R10" s="24"/>
      <c r="S10" s="24"/>
      <c r="T10" s="24"/>
      <c r="U10" s="24"/>
      <c r="V10" s="24"/>
      <c r="W10" s="24"/>
    </row>
    <row r="11" spans="1:23" ht="18" customHeight="1" x14ac:dyDescent="0.2">
      <c r="A11" s="18" t="s">
        <v>14</v>
      </c>
      <c r="B11" s="50">
        <v>0.22</v>
      </c>
      <c r="C11" s="30" t="s">
        <v>35</v>
      </c>
      <c r="D11" s="37">
        <f>ROUND(B11*D4,2)</f>
        <v>4242.22</v>
      </c>
      <c r="K11" s="24"/>
      <c r="L11" s="24"/>
      <c r="M11" s="24"/>
      <c r="N11" s="24"/>
      <c r="Q11" s="24"/>
      <c r="R11" s="24"/>
      <c r="S11" s="24"/>
      <c r="T11" s="24"/>
      <c r="U11" s="24"/>
      <c r="V11" s="24"/>
      <c r="W11" s="24"/>
    </row>
    <row r="12" spans="1:23" ht="18" customHeight="1" x14ac:dyDescent="0.2">
      <c r="A12" s="22" t="s">
        <v>15</v>
      </c>
      <c r="B12" s="50">
        <v>7.0000000000000007E-2</v>
      </c>
      <c r="C12" s="29" t="s">
        <v>9</v>
      </c>
      <c r="D12" s="39">
        <f>ROUND(B12*D4,2)</f>
        <v>1349.8</v>
      </c>
      <c r="K12" s="24"/>
      <c r="L12" s="24"/>
      <c r="M12" s="24"/>
      <c r="N12" s="24"/>
      <c r="O12" s="24"/>
      <c r="P12" s="24"/>
      <c r="Q12" s="24"/>
      <c r="R12" s="24"/>
      <c r="S12" s="24"/>
      <c r="T12" s="24"/>
      <c r="U12" s="24"/>
      <c r="V12" s="24"/>
      <c r="W12" s="24"/>
    </row>
    <row r="13" spans="1:23" ht="18" customHeight="1" x14ac:dyDescent="0.2">
      <c r="A13" s="18" t="s">
        <v>16</v>
      </c>
      <c r="B13" s="50">
        <v>0.05</v>
      </c>
      <c r="C13" s="30" t="s">
        <v>24</v>
      </c>
      <c r="D13" s="37">
        <f>ROUND(B13*D4,2)</f>
        <v>964.14</v>
      </c>
      <c r="K13" s="24"/>
      <c r="L13" s="24"/>
      <c r="M13" s="24"/>
      <c r="N13" s="24"/>
      <c r="O13" s="24"/>
      <c r="P13" s="24"/>
      <c r="Q13" s="24"/>
      <c r="R13" s="24"/>
      <c r="S13" s="24"/>
      <c r="T13" s="24"/>
      <c r="U13" s="24"/>
      <c r="V13" s="24"/>
      <c r="W13" s="24"/>
    </row>
    <row r="14" spans="1:23" ht="18" customHeight="1" x14ac:dyDescent="0.2">
      <c r="A14" s="18" t="s">
        <v>17</v>
      </c>
      <c r="B14" s="50">
        <v>0.35</v>
      </c>
      <c r="C14" s="30" t="s">
        <v>36</v>
      </c>
      <c r="D14" s="37">
        <f>ROUND(B14*D4,2)</f>
        <v>6748.98</v>
      </c>
      <c r="K14" s="24"/>
      <c r="L14" s="24"/>
      <c r="M14" s="24"/>
      <c r="N14" s="24"/>
      <c r="O14" s="24"/>
      <c r="P14" s="24"/>
      <c r="Q14" s="24"/>
      <c r="R14" s="24"/>
      <c r="S14" s="24"/>
      <c r="T14" s="24"/>
      <c r="U14" s="24"/>
      <c r="V14" s="24"/>
      <c r="W14" s="24"/>
    </row>
    <row r="15" spans="1:23" ht="18" customHeight="1" x14ac:dyDescent="0.2">
      <c r="A15" s="18" t="s">
        <v>18</v>
      </c>
      <c r="B15" s="242">
        <v>0</v>
      </c>
      <c r="C15" s="30" t="s">
        <v>37</v>
      </c>
      <c r="D15" s="37">
        <f>ROUND(B15*D4,2)</f>
        <v>0</v>
      </c>
      <c r="K15" s="24"/>
      <c r="L15" s="24"/>
      <c r="M15" s="24"/>
      <c r="N15" s="24"/>
      <c r="O15" s="24"/>
      <c r="P15" s="24"/>
      <c r="Q15" s="24"/>
      <c r="R15" s="24"/>
      <c r="S15" s="24"/>
      <c r="T15" s="24"/>
      <c r="U15" s="24"/>
      <c r="V15" s="24"/>
      <c r="W15" s="24"/>
    </row>
    <row r="16" spans="1:23" ht="19.5" customHeight="1" x14ac:dyDescent="0.2">
      <c r="A16" s="4" t="s">
        <v>19</v>
      </c>
      <c r="B16" s="52">
        <f>SUM(B7:B15)</f>
        <v>0.97000000000000008</v>
      </c>
      <c r="C16" s="26" t="s">
        <v>11</v>
      </c>
      <c r="D16" s="41">
        <f>SUM(D7:D15)</f>
        <v>18704.329999999998</v>
      </c>
    </row>
    <row r="17" spans="1:6" ht="6.75" customHeight="1" x14ac:dyDescent="0.2">
      <c r="A17" s="5"/>
      <c r="B17" s="5"/>
      <c r="C17" s="6"/>
      <c r="D17" s="31"/>
    </row>
    <row r="18" spans="1:6" ht="36" customHeight="1" x14ac:dyDescent="0.2">
      <c r="A18" s="135" t="s">
        <v>91</v>
      </c>
      <c r="B18" s="133">
        <v>0</v>
      </c>
      <c r="C18" s="125" t="s">
        <v>63</v>
      </c>
      <c r="D18" s="126">
        <f>ROUND(D16*B18,2)</f>
        <v>0</v>
      </c>
      <c r="F18" s="248"/>
    </row>
    <row r="19" spans="1:6" ht="6.75" customHeight="1" x14ac:dyDescent="0.2">
      <c r="A19" s="121"/>
      <c r="B19" s="121"/>
      <c r="C19" s="121"/>
      <c r="D19" s="130"/>
    </row>
    <row r="20" spans="1:6" ht="19.5" customHeight="1" x14ac:dyDescent="0.2">
      <c r="A20" s="261" t="s">
        <v>92</v>
      </c>
      <c r="B20" s="262"/>
      <c r="C20" s="127" t="s">
        <v>64</v>
      </c>
      <c r="D20" s="131">
        <f>SUM(D16+D18)</f>
        <v>18704.329999999998</v>
      </c>
    </row>
    <row r="21" spans="1:6" ht="6.75" customHeight="1" x14ac:dyDescent="0.2">
      <c r="A21" s="122"/>
      <c r="B21" s="122"/>
      <c r="C21" s="123"/>
      <c r="D21" s="128"/>
    </row>
    <row r="22" spans="1:6" ht="21.75" customHeight="1" x14ac:dyDescent="0.2">
      <c r="A22" s="124" t="s">
        <v>28</v>
      </c>
      <c r="B22" s="133">
        <v>0</v>
      </c>
      <c r="C22" s="125" t="s">
        <v>12</v>
      </c>
      <c r="D22" s="126">
        <f>ROUND(D20*B22,2)</f>
        <v>0</v>
      </c>
    </row>
    <row r="23" spans="1:6" ht="9.75" customHeight="1" x14ac:dyDescent="0.2">
      <c r="A23" s="122"/>
      <c r="B23" s="122"/>
      <c r="C23" s="123"/>
      <c r="D23" s="128"/>
    </row>
    <row r="24" spans="1:6" ht="19.5" customHeight="1" x14ac:dyDescent="0.2">
      <c r="A24" s="261" t="s">
        <v>93</v>
      </c>
      <c r="B24" s="262"/>
      <c r="C24" s="127" t="s">
        <v>64</v>
      </c>
      <c r="D24" s="131">
        <f>SUM(D20+D22)</f>
        <v>18704.329999999998</v>
      </c>
    </row>
    <row r="25" spans="1:6" ht="6.75" customHeight="1" x14ac:dyDescent="0.2">
      <c r="A25" s="122"/>
      <c r="B25" s="122"/>
      <c r="C25" s="123"/>
      <c r="D25" s="128"/>
    </row>
    <row r="26" spans="1:6" ht="26.25" customHeight="1" x14ac:dyDescent="0.2">
      <c r="A26" s="124" t="s">
        <v>65</v>
      </c>
      <c r="B26" s="133">
        <v>0</v>
      </c>
      <c r="C26" s="125" t="s">
        <v>27</v>
      </c>
      <c r="D26" s="126">
        <f>ROUND(D24*B26,2)</f>
        <v>0</v>
      </c>
    </row>
    <row r="27" spans="1:6" ht="7.5" customHeight="1" x14ac:dyDescent="0.2">
      <c r="A27" s="121"/>
      <c r="B27" s="121"/>
      <c r="C27" s="136"/>
      <c r="D27" s="137"/>
    </row>
    <row r="28" spans="1:6" ht="20.85" customHeight="1" x14ac:dyDescent="0.2">
      <c r="A28" s="134"/>
      <c r="B28" s="121"/>
      <c r="C28" s="138"/>
      <c r="D28" s="139"/>
    </row>
    <row r="29" spans="1:6" ht="13.5" thickBot="1" x14ac:dyDescent="0.25">
      <c r="A29" s="122"/>
      <c r="B29" s="129"/>
      <c r="C29" s="129"/>
      <c r="D29" s="132">
        <f>D24+D26</f>
        <v>18704.329999999998</v>
      </c>
    </row>
    <row r="33" spans="2:2" x14ac:dyDescent="0.2">
      <c r="B33"/>
    </row>
    <row r="34" spans="2:2" x14ac:dyDescent="0.2">
      <c r="B34"/>
    </row>
    <row r="35" spans="2:2" s="121" customFormat="1" x14ac:dyDescent="0.2">
      <c r="B35" s="2"/>
    </row>
    <row r="36" spans="2:2" s="121" customFormat="1" x14ac:dyDescent="0.2">
      <c r="B36" s="2"/>
    </row>
    <row r="37" spans="2:2" s="121" customFormat="1" x14ac:dyDescent="0.2"/>
    <row r="38" spans="2:2" s="121" customFormat="1" x14ac:dyDescent="0.2"/>
    <row r="39" spans="2:2" s="121" customFormat="1" x14ac:dyDescent="0.2"/>
    <row r="40" spans="2:2" s="121" customFormat="1" x14ac:dyDescent="0.2"/>
    <row r="41" spans="2:2" s="121" customFormat="1" x14ac:dyDescent="0.2"/>
    <row r="42" spans="2:2" x14ac:dyDescent="0.2">
      <c r="B42"/>
    </row>
    <row r="43" spans="2:2" x14ac:dyDescent="0.2">
      <c r="B43"/>
    </row>
    <row r="44" spans="2:2" x14ac:dyDescent="0.2">
      <c r="B44"/>
    </row>
    <row r="45" spans="2:2" x14ac:dyDescent="0.2">
      <c r="B45"/>
    </row>
    <row r="46" spans="2:2" x14ac:dyDescent="0.2">
      <c r="B46"/>
    </row>
    <row r="47" spans="2:2" x14ac:dyDescent="0.2">
      <c r="B47"/>
    </row>
  </sheetData>
  <mergeCells count="5">
    <mergeCell ref="B1:B2"/>
    <mergeCell ref="C1:D1"/>
    <mergeCell ref="C2:D2"/>
    <mergeCell ref="A24:B24"/>
    <mergeCell ref="A20:B20"/>
  </mergeCells>
  <dataValidations disablePrompts="1" count="2">
    <dataValidation allowBlank="1" showInputMessage="1" showErrorMessage="1" promptTitle="Honorarsatz" sqref="B4" xr:uid="{7E51BC1B-AA5C-42B4-A4B4-BC364AF49FA8}"/>
    <dataValidation type="list" allowBlank="1" showInputMessage="1" showErrorMessage="1" sqref="B1:B2" xr:uid="{7BA4EB8A-D4C6-4DAD-A0F9-E5646BD6EF97}">
      <formula1>$A$54:$A$58</formula1>
    </dataValidation>
  </dataValidations>
  <pageMargins left="0.70866141732283472" right="0.70866141732283472" top="0.78740157480314965" bottom="0.6692913385826772"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4"/>
  <sheetViews>
    <sheetView topLeftCell="A10" zoomScaleNormal="100" workbookViewId="0">
      <selection activeCell="D29" sqref="A1:D29"/>
    </sheetView>
  </sheetViews>
  <sheetFormatPr baseColWidth="10" defaultRowHeight="12.75" x14ac:dyDescent="0.2"/>
  <cols>
    <col min="1" max="1" width="26.42578125" customWidth="1"/>
    <col min="2" max="2" width="19.28515625" style="2" customWidth="1"/>
    <col min="3" max="3" width="29.42578125" customWidth="1"/>
    <col min="4" max="4" width="20.42578125" customWidth="1"/>
  </cols>
  <sheetData>
    <row r="1" spans="1:23" ht="36" customHeight="1" x14ac:dyDescent="0.2">
      <c r="A1" s="54" t="s">
        <v>56</v>
      </c>
      <c r="B1" s="265" t="s">
        <v>4</v>
      </c>
      <c r="C1" s="257" t="s">
        <v>5</v>
      </c>
      <c r="D1" s="258"/>
      <c r="K1" s="24"/>
      <c r="L1" s="24"/>
      <c r="M1" s="24"/>
      <c r="N1" s="24"/>
      <c r="O1" s="24"/>
      <c r="P1" s="24"/>
      <c r="Q1" s="24"/>
      <c r="R1" s="24"/>
      <c r="S1" s="24"/>
      <c r="T1" s="24"/>
      <c r="U1" s="24"/>
      <c r="V1" s="24"/>
      <c r="W1" s="24"/>
    </row>
    <row r="2" spans="1:23" ht="30" customHeight="1" thickBot="1" x14ac:dyDescent="0.25">
      <c r="A2" s="57">
        <v>5</v>
      </c>
      <c r="B2" s="266"/>
      <c r="C2" s="267" t="e">
        <f>'Anrechenbare Kosten'!#REF!+'Anrechenbare Kosten'!#REF!</f>
        <v>#REF!</v>
      </c>
      <c r="D2" s="268"/>
      <c r="K2" s="24"/>
      <c r="L2" s="24"/>
      <c r="M2" s="24"/>
      <c r="N2" s="24"/>
      <c r="O2" s="24"/>
      <c r="P2" s="24"/>
      <c r="Q2" s="24"/>
      <c r="R2" s="24"/>
      <c r="S2" s="24"/>
      <c r="T2" s="24"/>
      <c r="U2" s="24"/>
      <c r="V2" s="24"/>
      <c r="W2" s="24"/>
    </row>
    <row r="3" spans="1:23" ht="9" customHeight="1" thickBot="1" x14ac:dyDescent="0.25">
      <c r="K3" s="24"/>
      <c r="L3" s="24"/>
      <c r="M3" s="24"/>
      <c r="N3" s="24"/>
      <c r="O3" s="24"/>
      <c r="P3" s="24"/>
      <c r="Q3" s="24"/>
      <c r="R3" s="24"/>
      <c r="S3" s="24"/>
      <c r="T3" s="24"/>
      <c r="U3" s="24"/>
      <c r="V3" s="24"/>
      <c r="W3" s="24"/>
    </row>
    <row r="4" spans="1:23" s="3" customFormat="1" ht="23.25" customHeight="1" thickBot="1" x14ac:dyDescent="0.25">
      <c r="A4" s="3" t="s">
        <v>20</v>
      </c>
      <c r="B4" s="83" t="s">
        <v>75</v>
      </c>
      <c r="C4" s="84" t="s">
        <v>76</v>
      </c>
      <c r="D4" s="99">
        <v>0</v>
      </c>
      <c r="E4"/>
      <c r="K4" s="25"/>
      <c r="L4" s="25"/>
      <c r="M4" s="25"/>
      <c r="N4" s="25"/>
      <c r="O4" s="25"/>
      <c r="P4" s="25"/>
      <c r="Q4" s="25"/>
      <c r="R4" s="25"/>
      <c r="S4" s="25"/>
      <c r="T4" s="25"/>
      <c r="U4" s="25"/>
      <c r="V4" s="25"/>
      <c r="W4" s="25"/>
    </row>
    <row r="5" spans="1:23" ht="8.25" customHeight="1" x14ac:dyDescent="0.2">
      <c r="K5" s="24"/>
      <c r="L5" s="24"/>
      <c r="M5" s="24"/>
      <c r="N5" s="24"/>
      <c r="O5" s="24"/>
      <c r="P5" s="24"/>
      <c r="Q5" s="24"/>
      <c r="R5" s="24"/>
      <c r="S5" s="24"/>
      <c r="T5" s="24"/>
      <c r="U5" s="24"/>
      <c r="V5" s="24"/>
      <c r="W5" s="24"/>
    </row>
    <row r="6" spans="1:23" ht="29.25" customHeight="1" x14ac:dyDescent="0.2">
      <c r="A6" s="32" t="s">
        <v>6</v>
      </c>
      <c r="B6" s="33" t="s">
        <v>21</v>
      </c>
      <c r="C6" s="32" t="s">
        <v>7</v>
      </c>
      <c r="D6" s="34" t="s">
        <v>8</v>
      </c>
      <c r="E6" s="3"/>
      <c r="K6" s="24"/>
      <c r="L6" s="24"/>
      <c r="M6" s="24"/>
      <c r="N6" s="24"/>
      <c r="O6" s="24"/>
      <c r="P6" s="24"/>
      <c r="Q6" s="24"/>
      <c r="R6" s="24"/>
      <c r="S6" s="24"/>
      <c r="T6" s="24"/>
      <c r="U6" s="24"/>
      <c r="V6" s="24"/>
      <c r="W6" s="24"/>
    </row>
    <row r="7" spans="1:23" ht="18" customHeight="1" x14ac:dyDescent="0.2">
      <c r="A7" s="18" t="s">
        <v>29</v>
      </c>
      <c r="B7" s="50">
        <v>0.02</v>
      </c>
      <c r="C7" s="30" t="s">
        <v>31</v>
      </c>
      <c r="D7" s="37">
        <f>ROUND(B7*D4,2)</f>
        <v>0</v>
      </c>
      <c r="F7" s="53"/>
      <c r="G7" s="53"/>
      <c r="K7" s="24"/>
      <c r="L7" s="24"/>
      <c r="M7" s="24"/>
      <c r="N7" s="24"/>
      <c r="O7" s="24"/>
      <c r="P7" s="24"/>
      <c r="Q7" s="24"/>
      <c r="R7" s="24"/>
      <c r="S7" s="24"/>
      <c r="T7" s="24"/>
      <c r="U7" s="24"/>
      <c r="V7" s="24"/>
      <c r="W7" s="24"/>
    </row>
    <row r="8" spans="1:23" ht="18" customHeight="1" x14ac:dyDescent="0.2">
      <c r="A8" s="21" t="s">
        <v>30</v>
      </c>
      <c r="B8" s="51">
        <v>0.09</v>
      </c>
      <c r="C8" s="28" t="s">
        <v>33</v>
      </c>
      <c r="D8" s="38">
        <f>ROUND(B8*D4,2)</f>
        <v>0</v>
      </c>
      <c r="F8" s="53"/>
      <c r="G8" s="53"/>
      <c r="K8" s="24"/>
      <c r="L8" s="24"/>
      <c r="M8" s="24"/>
      <c r="N8" s="24"/>
      <c r="Q8" s="24"/>
      <c r="R8" s="24"/>
      <c r="S8" s="24"/>
      <c r="T8" s="24"/>
      <c r="U8" s="24"/>
      <c r="V8" s="24"/>
      <c r="W8" s="24"/>
    </row>
    <row r="9" spans="1:23" ht="18" customHeight="1" x14ac:dyDescent="0.2">
      <c r="A9" s="18" t="s">
        <v>10</v>
      </c>
      <c r="B9" s="50">
        <v>0.17</v>
      </c>
      <c r="C9" s="30" t="s">
        <v>34</v>
      </c>
      <c r="D9" s="37">
        <f>ROUND(B9*D4,2)</f>
        <v>0</v>
      </c>
      <c r="F9" s="53"/>
      <c r="G9" s="53"/>
      <c r="K9" s="24"/>
      <c r="L9" s="24"/>
      <c r="M9" s="24"/>
      <c r="N9" s="24"/>
      <c r="Q9" s="24"/>
      <c r="R9" s="24"/>
      <c r="S9" s="24"/>
      <c r="T9" s="24"/>
      <c r="U9" s="24"/>
      <c r="V9" s="24"/>
      <c r="W9" s="24"/>
    </row>
    <row r="10" spans="1:23" ht="18" customHeight="1" x14ac:dyDescent="0.2">
      <c r="A10" s="21" t="s">
        <v>13</v>
      </c>
      <c r="B10" s="51">
        <v>0.02</v>
      </c>
      <c r="C10" s="28" t="s">
        <v>31</v>
      </c>
      <c r="D10" s="38">
        <f>ROUND(B10*D4,2)</f>
        <v>0</v>
      </c>
      <c r="F10" s="53"/>
      <c r="G10" s="53"/>
      <c r="K10" s="24"/>
      <c r="L10" s="24"/>
      <c r="M10" s="24"/>
      <c r="N10" s="24"/>
      <c r="Q10" s="24"/>
      <c r="R10" s="24"/>
      <c r="S10" s="24"/>
      <c r="T10" s="24"/>
      <c r="U10" s="24"/>
      <c r="V10" s="24"/>
      <c r="W10" s="24"/>
    </row>
    <row r="11" spans="1:23" ht="18" customHeight="1" x14ac:dyDescent="0.2">
      <c r="A11" s="18" t="s">
        <v>14</v>
      </c>
      <c r="B11" s="50">
        <v>0.22</v>
      </c>
      <c r="C11" s="30" t="s">
        <v>35</v>
      </c>
      <c r="D11" s="37">
        <f>ROUND(B11*D4,2)</f>
        <v>0</v>
      </c>
      <c r="K11" s="24"/>
      <c r="L11" s="24"/>
      <c r="M11" s="24"/>
      <c r="N11" s="24"/>
      <c r="Q11" s="24"/>
      <c r="R11" s="24"/>
      <c r="S11" s="24"/>
      <c r="T11" s="24"/>
      <c r="U11" s="24"/>
      <c r="V11" s="24"/>
      <c r="W11" s="24"/>
    </row>
    <row r="12" spans="1:23" ht="18" customHeight="1" x14ac:dyDescent="0.2">
      <c r="A12" s="22" t="s">
        <v>15</v>
      </c>
      <c r="B12" s="100"/>
      <c r="C12" s="29" t="s">
        <v>9</v>
      </c>
      <c r="D12" s="39">
        <f>ROUND(B12*D4,2)</f>
        <v>0</v>
      </c>
      <c r="K12" s="24"/>
      <c r="L12" s="24"/>
      <c r="M12" s="24"/>
      <c r="N12" s="24"/>
      <c r="O12" s="24"/>
      <c r="P12" s="24"/>
      <c r="Q12" s="24"/>
      <c r="R12" s="24"/>
      <c r="S12" s="24"/>
      <c r="T12" s="24"/>
      <c r="U12" s="24"/>
      <c r="V12" s="24"/>
      <c r="W12" s="24"/>
    </row>
    <row r="13" spans="1:23" ht="18" customHeight="1" x14ac:dyDescent="0.2">
      <c r="A13" s="18" t="s">
        <v>16</v>
      </c>
      <c r="B13" s="101"/>
      <c r="C13" s="30" t="s">
        <v>24</v>
      </c>
      <c r="D13" s="37">
        <f>ROUND(B13*D4,2)</f>
        <v>0</v>
      </c>
      <c r="K13" s="24"/>
      <c r="L13" s="24"/>
      <c r="M13" s="24"/>
      <c r="N13" s="24"/>
      <c r="O13" s="24"/>
      <c r="P13" s="24"/>
      <c r="Q13" s="24"/>
      <c r="R13" s="24"/>
      <c r="S13" s="24"/>
      <c r="T13" s="24"/>
      <c r="U13" s="24"/>
      <c r="V13" s="24"/>
      <c r="W13" s="24"/>
    </row>
    <row r="14" spans="1:23" ht="18" customHeight="1" x14ac:dyDescent="0.2">
      <c r="A14" s="18" t="s">
        <v>17</v>
      </c>
      <c r="B14" s="50">
        <v>0.35</v>
      </c>
      <c r="C14" s="30" t="s">
        <v>36</v>
      </c>
      <c r="D14" s="37">
        <f>ROUND(B14*D4,2)</f>
        <v>0</v>
      </c>
      <c r="K14" s="24"/>
      <c r="L14" s="24"/>
      <c r="M14" s="24"/>
      <c r="N14" s="24"/>
      <c r="O14" s="24"/>
      <c r="P14" s="24"/>
      <c r="Q14" s="24"/>
      <c r="R14" s="24"/>
      <c r="S14" s="24"/>
      <c r="T14" s="24"/>
      <c r="U14" s="24"/>
      <c r="V14" s="24"/>
      <c r="W14" s="24"/>
    </row>
    <row r="15" spans="1:23" ht="18" customHeight="1" x14ac:dyDescent="0.2">
      <c r="A15" s="18" t="s">
        <v>18</v>
      </c>
      <c r="B15" s="50">
        <v>0.01</v>
      </c>
      <c r="C15" s="30" t="s">
        <v>37</v>
      </c>
      <c r="D15" s="37">
        <f>ROUND(B15*D4,2)</f>
        <v>0</v>
      </c>
      <c r="K15" s="24"/>
      <c r="L15" s="24"/>
      <c r="M15" s="24"/>
      <c r="N15" s="24"/>
      <c r="O15" s="24"/>
      <c r="P15" s="24"/>
      <c r="Q15" s="24"/>
      <c r="R15" s="24"/>
      <c r="S15" s="24"/>
      <c r="T15" s="24"/>
      <c r="U15" s="24"/>
      <c r="V15" s="24"/>
      <c r="W15" s="24"/>
    </row>
    <row r="16" spans="1:23" ht="19.5" customHeight="1" x14ac:dyDescent="0.2">
      <c r="A16" s="4" t="s">
        <v>19</v>
      </c>
      <c r="B16" s="52">
        <f>SUM(B7:B15)</f>
        <v>0.88</v>
      </c>
      <c r="C16" s="26" t="s">
        <v>11</v>
      </c>
      <c r="D16" s="41">
        <f>SUM(D7:D15)</f>
        <v>0</v>
      </c>
    </row>
    <row r="17" spans="1:4" ht="6.75" customHeight="1" x14ac:dyDescent="0.2">
      <c r="A17" s="5"/>
      <c r="B17" s="5"/>
      <c r="C17" s="6"/>
      <c r="D17" s="31"/>
    </row>
    <row r="18" spans="1:4" ht="38.25" customHeight="1" x14ac:dyDescent="0.2">
      <c r="A18" s="135" t="s">
        <v>91</v>
      </c>
      <c r="B18" s="133">
        <v>0</v>
      </c>
      <c r="C18" s="125" t="s">
        <v>63</v>
      </c>
      <c r="D18" s="126">
        <f>ROUND(D16*B18,2)</f>
        <v>0</v>
      </c>
    </row>
    <row r="19" spans="1:4" ht="6.75" customHeight="1" x14ac:dyDescent="0.2">
      <c r="A19" s="121"/>
      <c r="B19" s="121"/>
      <c r="C19" s="121"/>
      <c r="D19" s="130"/>
    </row>
    <row r="20" spans="1:4" ht="19.5" customHeight="1" x14ac:dyDescent="0.2">
      <c r="A20" s="261" t="s">
        <v>92</v>
      </c>
      <c r="B20" s="262"/>
      <c r="C20" s="127" t="s">
        <v>64</v>
      </c>
      <c r="D20" s="131">
        <f>SUM(D16+D18)</f>
        <v>0</v>
      </c>
    </row>
    <row r="21" spans="1:4" ht="6.75" customHeight="1" x14ac:dyDescent="0.2">
      <c r="A21" s="122"/>
      <c r="B21" s="122"/>
      <c r="C21" s="123"/>
      <c r="D21" s="128"/>
    </row>
    <row r="22" spans="1:4" ht="21.75" customHeight="1" x14ac:dyDescent="0.2">
      <c r="A22" s="124" t="s">
        <v>28</v>
      </c>
      <c r="B22" s="133">
        <v>0</v>
      </c>
      <c r="C22" s="125" t="s">
        <v>12</v>
      </c>
      <c r="D22" s="126">
        <f>ROUND(D20*B22,2)</f>
        <v>0</v>
      </c>
    </row>
    <row r="23" spans="1:4" ht="8.25" customHeight="1" x14ac:dyDescent="0.2">
      <c r="A23" s="122"/>
      <c r="B23" s="122"/>
      <c r="C23" s="123"/>
      <c r="D23" s="128"/>
    </row>
    <row r="24" spans="1:4" ht="19.5" customHeight="1" x14ac:dyDescent="0.2">
      <c r="A24" s="261" t="s">
        <v>93</v>
      </c>
      <c r="B24" s="262"/>
      <c r="C24" s="127" t="s">
        <v>64</v>
      </c>
      <c r="D24" s="131">
        <f>SUM(D20+D22)</f>
        <v>0</v>
      </c>
    </row>
    <row r="25" spans="1:4" ht="6.75" customHeight="1" x14ac:dyDescent="0.2">
      <c r="A25" s="122"/>
      <c r="B25" s="122"/>
      <c r="C25" s="123"/>
      <c r="D25" s="128"/>
    </row>
    <row r="26" spans="1:4" ht="26.25" customHeight="1" x14ac:dyDescent="0.2">
      <c r="A26" s="124" t="s">
        <v>65</v>
      </c>
      <c r="B26" s="133">
        <v>0</v>
      </c>
      <c r="C26" s="125" t="s">
        <v>27</v>
      </c>
      <c r="D26" s="126">
        <f>ROUND(D24*B26,2)</f>
        <v>0</v>
      </c>
    </row>
    <row r="27" spans="1:4" ht="10.5" customHeight="1" x14ac:dyDescent="0.2">
      <c r="A27" s="121"/>
      <c r="B27" s="121"/>
      <c r="C27" s="136"/>
      <c r="D27" s="137"/>
    </row>
    <row r="28" spans="1:4" ht="20.85" customHeight="1" x14ac:dyDescent="0.2">
      <c r="A28" s="134"/>
      <c r="B28" s="121"/>
      <c r="C28" s="138"/>
      <c r="D28" s="139"/>
    </row>
    <row r="29" spans="1:4" ht="13.5" thickBot="1" x14ac:dyDescent="0.25">
      <c r="A29" s="122"/>
      <c r="B29" s="129"/>
      <c r="C29" s="129" t="s">
        <v>39</v>
      </c>
      <c r="D29" s="132">
        <f>D24+D26</f>
        <v>0</v>
      </c>
    </row>
    <row r="33" spans="2:2" x14ac:dyDescent="0.2">
      <c r="B33"/>
    </row>
    <row r="34" spans="2:2" x14ac:dyDescent="0.2">
      <c r="B34"/>
    </row>
    <row r="35" spans="2:2" x14ac:dyDescent="0.2">
      <c r="B35"/>
    </row>
    <row r="36" spans="2:2" x14ac:dyDescent="0.2">
      <c r="B36"/>
    </row>
    <row r="37" spans="2:2" x14ac:dyDescent="0.2">
      <c r="B37"/>
    </row>
    <row r="38" spans="2:2" x14ac:dyDescent="0.2">
      <c r="B38"/>
    </row>
    <row r="39" spans="2:2" x14ac:dyDescent="0.2">
      <c r="B39"/>
    </row>
    <row r="40" spans="2:2" x14ac:dyDescent="0.2">
      <c r="B40"/>
    </row>
    <row r="41" spans="2:2" x14ac:dyDescent="0.2">
      <c r="B41"/>
    </row>
    <row r="42" spans="2:2" x14ac:dyDescent="0.2">
      <c r="B42"/>
    </row>
    <row r="43" spans="2:2" x14ac:dyDescent="0.2">
      <c r="B43"/>
    </row>
    <row r="50" spans="1:1" x14ac:dyDescent="0.2">
      <c r="A50" t="s">
        <v>78</v>
      </c>
    </row>
    <row r="51" spans="1:1" x14ac:dyDescent="0.2">
      <c r="A51" t="s">
        <v>79</v>
      </c>
    </row>
    <row r="52" spans="1:1" x14ac:dyDescent="0.2">
      <c r="A52" t="s">
        <v>4</v>
      </c>
    </row>
    <row r="53" spans="1:1" x14ac:dyDescent="0.2">
      <c r="A53" t="s">
        <v>80</v>
      </c>
    </row>
    <row r="54" spans="1:1" x14ac:dyDescent="0.2">
      <c r="A54" t="s">
        <v>81</v>
      </c>
    </row>
  </sheetData>
  <mergeCells count="5">
    <mergeCell ref="B1:B2"/>
    <mergeCell ref="C1:D1"/>
    <mergeCell ref="C2:D2"/>
    <mergeCell ref="A20:B20"/>
    <mergeCell ref="A24:B24"/>
  </mergeCells>
  <dataValidations count="2">
    <dataValidation allowBlank="1" showInputMessage="1" showErrorMessage="1" promptTitle="Honorarsatz" sqref="B4" xr:uid="{DCCF3578-D6E2-43B6-A5C5-AB2AF854FD53}"/>
    <dataValidation type="list" allowBlank="1" showInputMessage="1" showErrorMessage="1" sqref="B1:B2" xr:uid="{1421B1E9-AEC4-42DC-BA00-D23E22646AF7}">
      <formula1>$A$50:$A$54</formula1>
    </dataValidation>
  </dataValidations>
  <pageMargins left="0.70866141732283472" right="0.70866141732283472" top="0.78740157480314965" bottom="0.6692913385826772" header="0.31496062992125984" footer="0.31496062992125984"/>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4"/>
  <sheetViews>
    <sheetView topLeftCell="A22" zoomScaleNormal="100" workbookViewId="0">
      <selection activeCell="D29" sqref="A1:D29"/>
    </sheetView>
  </sheetViews>
  <sheetFormatPr baseColWidth="10" defaultRowHeight="12.75" x14ac:dyDescent="0.2"/>
  <cols>
    <col min="1" max="1" width="26.5703125" customWidth="1"/>
    <col min="2" max="2" width="19.28515625" style="2" customWidth="1"/>
    <col min="3" max="3" width="29.42578125" customWidth="1"/>
    <col min="4" max="4" width="20.42578125" customWidth="1"/>
  </cols>
  <sheetData>
    <row r="1" spans="1:23" ht="36" customHeight="1" x14ac:dyDescent="0.2">
      <c r="A1" s="54" t="s">
        <v>56</v>
      </c>
      <c r="B1" s="265" t="s">
        <v>4</v>
      </c>
      <c r="C1" s="257" t="s">
        <v>5</v>
      </c>
      <c r="D1" s="258"/>
      <c r="K1" s="24"/>
      <c r="L1" s="24"/>
      <c r="M1" s="24"/>
      <c r="N1" s="24"/>
      <c r="O1" s="24"/>
      <c r="P1" s="24"/>
      <c r="Q1" s="24"/>
      <c r="R1" s="24"/>
      <c r="S1" s="24"/>
      <c r="T1" s="24"/>
      <c r="U1" s="24"/>
      <c r="V1" s="24"/>
      <c r="W1" s="24"/>
    </row>
    <row r="2" spans="1:23" ht="30" customHeight="1" thickBot="1" x14ac:dyDescent="0.25">
      <c r="A2" s="57">
        <v>6</v>
      </c>
      <c r="B2" s="266"/>
      <c r="C2" s="267" t="e">
        <f>'Anrechenbare Kosten'!#REF!+'Anrechenbare Kosten'!#REF!</f>
        <v>#REF!</v>
      </c>
      <c r="D2" s="268"/>
      <c r="K2" s="24"/>
      <c r="L2" s="24"/>
      <c r="M2" s="24"/>
      <c r="N2" s="24"/>
      <c r="O2" s="24"/>
      <c r="P2" s="24"/>
      <c r="Q2" s="24"/>
      <c r="R2" s="24"/>
      <c r="S2" s="24"/>
      <c r="T2" s="24"/>
      <c r="U2" s="24"/>
      <c r="V2" s="24"/>
      <c r="W2" s="24"/>
    </row>
    <row r="3" spans="1:23" ht="9" customHeight="1" thickBot="1" x14ac:dyDescent="0.25">
      <c r="K3" s="24"/>
      <c r="L3" s="24"/>
      <c r="M3" s="24"/>
      <c r="N3" s="24"/>
      <c r="O3" s="24"/>
      <c r="P3" s="24"/>
      <c r="Q3" s="24"/>
      <c r="R3" s="24"/>
      <c r="S3" s="24"/>
      <c r="T3" s="24"/>
      <c r="U3" s="24"/>
      <c r="V3" s="24"/>
      <c r="W3" s="24"/>
    </row>
    <row r="4" spans="1:23" s="3" customFormat="1" ht="23.25" customHeight="1" thickBot="1" x14ac:dyDescent="0.25">
      <c r="A4" s="3" t="s">
        <v>20</v>
      </c>
      <c r="B4" s="83" t="s">
        <v>75</v>
      </c>
      <c r="C4" s="84" t="s">
        <v>76</v>
      </c>
      <c r="D4" s="99">
        <v>0</v>
      </c>
      <c r="E4"/>
      <c r="K4" s="25"/>
      <c r="L4" s="25"/>
      <c r="M4" s="25"/>
      <c r="N4" s="25"/>
      <c r="O4" s="25"/>
      <c r="P4" s="25"/>
      <c r="Q4" s="25"/>
      <c r="R4" s="25"/>
      <c r="S4" s="25"/>
      <c r="T4" s="25"/>
      <c r="U4" s="25"/>
      <c r="V4" s="25"/>
      <c r="W4" s="25"/>
    </row>
    <row r="5" spans="1:23" ht="8.25" customHeight="1" x14ac:dyDescent="0.2">
      <c r="K5" s="24"/>
      <c r="L5" s="24"/>
      <c r="M5" s="24"/>
      <c r="N5" s="24"/>
      <c r="O5" s="24"/>
      <c r="P5" s="24"/>
      <c r="Q5" s="24"/>
      <c r="R5" s="24"/>
      <c r="S5" s="24"/>
      <c r="T5" s="24"/>
      <c r="U5" s="24"/>
      <c r="V5" s="24"/>
      <c r="W5" s="24"/>
    </row>
    <row r="6" spans="1:23" ht="29.25" customHeight="1" x14ac:dyDescent="0.2">
      <c r="A6" s="32" t="s">
        <v>6</v>
      </c>
      <c r="B6" s="33" t="s">
        <v>21</v>
      </c>
      <c r="C6" s="32" t="s">
        <v>7</v>
      </c>
      <c r="D6" s="34" t="s">
        <v>8</v>
      </c>
      <c r="E6" s="3"/>
      <c r="K6" s="24"/>
      <c r="L6" s="24"/>
      <c r="M6" s="24"/>
      <c r="N6" s="24"/>
      <c r="O6" s="24"/>
      <c r="P6" s="24"/>
      <c r="Q6" s="24"/>
      <c r="R6" s="24"/>
      <c r="S6" s="24"/>
      <c r="T6" s="24"/>
      <c r="U6" s="24"/>
      <c r="V6" s="24"/>
      <c r="W6" s="24"/>
    </row>
    <row r="7" spans="1:23" ht="18" customHeight="1" x14ac:dyDescent="0.2">
      <c r="A7" s="18" t="s">
        <v>29</v>
      </c>
      <c r="B7" s="50">
        <v>0.02</v>
      </c>
      <c r="C7" s="30" t="s">
        <v>31</v>
      </c>
      <c r="D7" s="37">
        <f>ROUND(B7*D4,2)</f>
        <v>0</v>
      </c>
      <c r="F7" s="53"/>
      <c r="G7" s="53"/>
      <c r="K7" s="24"/>
      <c r="L7" s="24"/>
      <c r="M7" s="24"/>
      <c r="N7" s="24"/>
      <c r="O7" s="24"/>
      <c r="P7" s="24"/>
      <c r="Q7" s="24"/>
      <c r="R7" s="24"/>
      <c r="S7" s="24"/>
      <c r="T7" s="24"/>
      <c r="U7" s="24"/>
      <c r="V7" s="24"/>
      <c r="W7" s="24"/>
    </row>
    <row r="8" spans="1:23" ht="18" customHeight="1" x14ac:dyDescent="0.2">
      <c r="A8" s="21" t="s">
        <v>30</v>
      </c>
      <c r="B8" s="51">
        <v>0.09</v>
      </c>
      <c r="C8" s="28" t="s">
        <v>33</v>
      </c>
      <c r="D8" s="38">
        <f>ROUND(B8*D4,2)</f>
        <v>0</v>
      </c>
      <c r="F8" s="53"/>
      <c r="G8" s="53"/>
      <c r="K8" s="24"/>
      <c r="L8" s="24"/>
      <c r="M8" s="24"/>
      <c r="N8" s="24"/>
      <c r="Q8" s="24"/>
      <c r="R8" s="24"/>
      <c r="S8" s="24"/>
      <c r="T8" s="24"/>
      <c r="U8" s="24"/>
      <c r="V8" s="24"/>
      <c r="W8" s="24"/>
    </row>
    <row r="9" spans="1:23" ht="18" customHeight="1" x14ac:dyDescent="0.2">
      <c r="A9" s="18" t="s">
        <v>10</v>
      </c>
      <c r="B9" s="50">
        <v>0.17</v>
      </c>
      <c r="C9" s="30" t="s">
        <v>34</v>
      </c>
      <c r="D9" s="37">
        <f>ROUND(B9*D4,2)</f>
        <v>0</v>
      </c>
      <c r="F9" s="53"/>
      <c r="G9" s="53"/>
      <c r="K9" s="24"/>
      <c r="L9" s="24"/>
      <c r="M9" s="24"/>
      <c r="N9" s="24"/>
      <c r="Q9" s="24"/>
      <c r="R9" s="24"/>
      <c r="S9" s="24"/>
      <c r="T9" s="24"/>
      <c r="U9" s="24"/>
      <c r="V9" s="24"/>
      <c r="W9" s="24"/>
    </row>
    <row r="10" spans="1:23" ht="18" customHeight="1" x14ac:dyDescent="0.2">
      <c r="A10" s="21" t="s">
        <v>13</v>
      </c>
      <c r="B10" s="51">
        <v>0.02</v>
      </c>
      <c r="C10" s="28" t="s">
        <v>31</v>
      </c>
      <c r="D10" s="38">
        <f>ROUND(B10*D4,2)</f>
        <v>0</v>
      </c>
      <c r="F10" s="53"/>
      <c r="G10" s="53"/>
      <c r="K10" s="24"/>
      <c r="L10" s="24"/>
      <c r="M10" s="24"/>
      <c r="N10" s="24"/>
      <c r="Q10" s="24"/>
      <c r="R10" s="24"/>
      <c r="S10" s="24"/>
      <c r="T10" s="24"/>
      <c r="U10" s="24"/>
      <c r="V10" s="24"/>
      <c r="W10" s="24"/>
    </row>
    <row r="11" spans="1:23" ht="18" customHeight="1" x14ac:dyDescent="0.2">
      <c r="A11" s="18" t="s">
        <v>14</v>
      </c>
      <c r="B11" s="50">
        <v>0.22</v>
      </c>
      <c r="C11" s="30" t="s">
        <v>35</v>
      </c>
      <c r="D11" s="37">
        <f>ROUND(B11*D4,2)</f>
        <v>0</v>
      </c>
      <c r="K11" s="24"/>
      <c r="L11" s="24"/>
      <c r="M11" s="24"/>
      <c r="N11" s="24"/>
      <c r="Q11" s="24"/>
      <c r="R11" s="24"/>
      <c r="S11" s="24"/>
      <c r="T11" s="24"/>
      <c r="U11" s="24"/>
      <c r="V11" s="24"/>
      <c r="W11" s="24"/>
    </row>
    <row r="12" spans="1:23" ht="18" customHeight="1" x14ac:dyDescent="0.2">
      <c r="A12" s="22" t="s">
        <v>15</v>
      </c>
      <c r="B12" s="100"/>
      <c r="C12" s="29" t="s">
        <v>9</v>
      </c>
      <c r="D12" s="39">
        <f>ROUND(B12*D4,2)</f>
        <v>0</v>
      </c>
      <c r="K12" s="24"/>
      <c r="L12" s="24"/>
      <c r="M12" s="24"/>
      <c r="N12" s="24"/>
      <c r="O12" s="24"/>
      <c r="P12" s="24"/>
      <c r="Q12" s="24"/>
      <c r="R12" s="24"/>
      <c r="S12" s="24"/>
      <c r="T12" s="24"/>
      <c r="U12" s="24"/>
      <c r="V12" s="24"/>
      <c r="W12" s="24"/>
    </row>
    <row r="13" spans="1:23" ht="18" customHeight="1" x14ac:dyDescent="0.2">
      <c r="A13" s="18" t="s">
        <v>16</v>
      </c>
      <c r="B13" s="101"/>
      <c r="C13" s="30" t="s">
        <v>24</v>
      </c>
      <c r="D13" s="37">
        <f>ROUND(B13*D4,2)</f>
        <v>0</v>
      </c>
      <c r="K13" s="24"/>
      <c r="L13" s="24"/>
      <c r="M13" s="24"/>
      <c r="N13" s="24"/>
      <c r="O13" s="24"/>
      <c r="P13" s="24"/>
      <c r="Q13" s="24"/>
      <c r="R13" s="24"/>
      <c r="S13" s="24"/>
      <c r="T13" s="24"/>
      <c r="U13" s="24"/>
      <c r="V13" s="24"/>
      <c r="W13" s="24"/>
    </row>
    <row r="14" spans="1:23" ht="18" customHeight="1" x14ac:dyDescent="0.2">
      <c r="A14" s="18" t="s">
        <v>17</v>
      </c>
      <c r="B14" s="50">
        <v>0.35</v>
      </c>
      <c r="C14" s="30" t="s">
        <v>36</v>
      </c>
      <c r="D14" s="37">
        <f>ROUND(B14*D4,2)</f>
        <v>0</v>
      </c>
      <c r="K14" s="24"/>
      <c r="L14" s="24"/>
      <c r="M14" s="24"/>
      <c r="N14" s="24"/>
      <c r="O14" s="24"/>
      <c r="P14" s="24"/>
      <c r="Q14" s="24"/>
      <c r="R14" s="24"/>
      <c r="S14" s="24"/>
      <c r="T14" s="24"/>
      <c r="U14" s="24"/>
      <c r="V14" s="24"/>
      <c r="W14" s="24"/>
    </row>
    <row r="15" spans="1:23" ht="18" customHeight="1" x14ac:dyDescent="0.2">
      <c r="A15" s="18" t="s">
        <v>18</v>
      </c>
      <c r="B15" s="50">
        <v>0.01</v>
      </c>
      <c r="C15" s="30" t="s">
        <v>37</v>
      </c>
      <c r="D15" s="37">
        <f>ROUND(B15*D4,2)</f>
        <v>0</v>
      </c>
      <c r="K15" s="24"/>
      <c r="L15" s="24"/>
      <c r="M15" s="24"/>
      <c r="N15" s="24"/>
      <c r="O15" s="24"/>
      <c r="P15" s="24"/>
      <c r="Q15" s="24"/>
      <c r="R15" s="24"/>
      <c r="S15" s="24"/>
      <c r="T15" s="24"/>
      <c r="U15" s="24"/>
      <c r="V15" s="24"/>
      <c r="W15" s="24"/>
    </row>
    <row r="16" spans="1:23" ht="19.5" customHeight="1" x14ac:dyDescent="0.2">
      <c r="A16" s="4" t="s">
        <v>19</v>
      </c>
      <c r="B16" s="52">
        <f>SUM(B7:B15)</f>
        <v>0.88</v>
      </c>
      <c r="C16" s="26" t="s">
        <v>11</v>
      </c>
      <c r="D16" s="41">
        <f>SUM(D7:D15)</f>
        <v>0</v>
      </c>
    </row>
    <row r="17" spans="1:4" ht="6.75" customHeight="1" x14ac:dyDescent="0.2">
      <c r="A17" s="5"/>
      <c r="B17" s="5"/>
      <c r="C17" s="6"/>
      <c r="D17" s="31"/>
    </row>
    <row r="18" spans="1:4" ht="42.75" customHeight="1" x14ac:dyDescent="0.2">
      <c r="A18" s="135" t="s">
        <v>91</v>
      </c>
      <c r="B18" s="133">
        <v>0</v>
      </c>
      <c r="C18" s="125" t="s">
        <v>63</v>
      </c>
      <c r="D18" s="126">
        <f>ROUND(D16*B18,2)</f>
        <v>0</v>
      </c>
    </row>
    <row r="19" spans="1:4" ht="6.75" customHeight="1" x14ac:dyDescent="0.2">
      <c r="A19" s="121"/>
      <c r="B19" s="121"/>
      <c r="C19" s="121"/>
      <c r="D19" s="130"/>
    </row>
    <row r="20" spans="1:4" ht="19.5" customHeight="1" x14ac:dyDescent="0.2">
      <c r="A20" s="261" t="s">
        <v>92</v>
      </c>
      <c r="B20" s="262"/>
      <c r="C20" s="127" t="s">
        <v>64</v>
      </c>
      <c r="D20" s="131">
        <f>SUM(D16+D18)</f>
        <v>0</v>
      </c>
    </row>
    <row r="21" spans="1:4" ht="6.75" customHeight="1" x14ac:dyDescent="0.2">
      <c r="A21" s="122"/>
      <c r="B21" s="122"/>
      <c r="C21" s="123"/>
      <c r="D21" s="128"/>
    </row>
    <row r="22" spans="1:4" ht="21.75" customHeight="1" x14ac:dyDescent="0.2">
      <c r="A22" s="124" t="s">
        <v>28</v>
      </c>
      <c r="B22" s="133">
        <v>0</v>
      </c>
      <c r="C22" s="125" t="s">
        <v>12</v>
      </c>
      <c r="D22" s="126">
        <f>ROUND(D20*B22,2)</f>
        <v>0</v>
      </c>
    </row>
    <row r="23" spans="1:4" ht="8.25" customHeight="1" x14ac:dyDescent="0.2">
      <c r="A23" s="122"/>
      <c r="B23" s="122"/>
      <c r="C23" s="123"/>
      <c r="D23" s="128"/>
    </row>
    <row r="24" spans="1:4" ht="19.5" customHeight="1" x14ac:dyDescent="0.2">
      <c r="A24" s="261" t="s">
        <v>93</v>
      </c>
      <c r="B24" s="262"/>
      <c r="C24" s="127" t="s">
        <v>64</v>
      </c>
      <c r="D24" s="131">
        <f>SUM(D20+D22)</f>
        <v>0</v>
      </c>
    </row>
    <row r="25" spans="1:4" ht="6.75" customHeight="1" x14ac:dyDescent="0.2">
      <c r="A25" s="122"/>
      <c r="B25" s="122"/>
      <c r="C25" s="123"/>
      <c r="D25" s="128"/>
    </row>
    <row r="26" spans="1:4" ht="26.25" customHeight="1" x14ac:dyDescent="0.2">
      <c r="A26" s="124" t="s">
        <v>65</v>
      </c>
      <c r="B26" s="133">
        <v>0</v>
      </c>
      <c r="C26" s="125" t="s">
        <v>27</v>
      </c>
      <c r="D26" s="126">
        <f>ROUND(D24*B26,2)</f>
        <v>0</v>
      </c>
    </row>
    <row r="27" spans="1:4" ht="12" customHeight="1" x14ac:dyDescent="0.2">
      <c r="A27" s="121"/>
      <c r="B27" s="121"/>
      <c r="C27" s="136"/>
      <c r="D27" s="137"/>
    </row>
    <row r="28" spans="1:4" ht="20.85" customHeight="1" x14ac:dyDescent="0.2">
      <c r="A28" s="134"/>
      <c r="B28" s="121"/>
      <c r="C28" s="138"/>
      <c r="D28" s="139"/>
    </row>
    <row r="29" spans="1:4" ht="13.5" thickBot="1" x14ac:dyDescent="0.25">
      <c r="A29" s="122"/>
      <c r="B29" s="129"/>
      <c r="C29" s="129" t="s">
        <v>39</v>
      </c>
      <c r="D29" s="132">
        <f>D24+D26</f>
        <v>0</v>
      </c>
    </row>
    <row r="33" spans="2:2" x14ac:dyDescent="0.2">
      <c r="B33"/>
    </row>
    <row r="34" spans="2:2" x14ac:dyDescent="0.2">
      <c r="B34"/>
    </row>
    <row r="35" spans="2:2" x14ac:dyDescent="0.2">
      <c r="B35"/>
    </row>
    <row r="36" spans="2:2" x14ac:dyDescent="0.2">
      <c r="B36"/>
    </row>
    <row r="37" spans="2:2" x14ac:dyDescent="0.2">
      <c r="B37"/>
    </row>
    <row r="38" spans="2:2" x14ac:dyDescent="0.2">
      <c r="B38"/>
    </row>
    <row r="39" spans="2:2" x14ac:dyDescent="0.2">
      <c r="B39"/>
    </row>
    <row r="40" spans="2:2" x14ac:dyDescent="0.2">
      <c r="B40"/>
    </row>
    <row r="41" spans="2:2" x14ac:dyDescent="0.2">
      <c r="B41"/>
    </row>
    <row r="42" spans="2:2" x14ac:dyDescent="0.2">
      <c r="B42"/>
    </row>
    <row r="43" spans="2:2" x14ac:dyDescent="0.2">
      <c r="B43"/>
    </row>
    <row r="50" spans="1:1" x14ac:dyDescent="0.2">
      <c r="A50" t="s">
        <v>78</v>
      </c>
    </row>
    <row r="51" spans="1:1" x14ac:dyDescent="0.2">
      <c r="A51" t="s">
        <v>79</v>
      </c>
    </row>
    <row r="52" spans="1:1" x14ac:dyDescent="0.2">
      <c r="A52" t="s">
        <v>4</v>
      </c>
    </row>
    <row r="53" spans="1:1" x14ac:dyDescent="0.2">
      <c r="A53" t="s">
        <v>80</v>
      </c>
    </row>
    <row r="54" spans="1:1" x14ac:dyDescent="0.2">
      <c r="A54" t="s">
        <v>81</v>
      </c>
    </row>
  </sheetData>
  <mergeCells count="5">
    <mergeCell ref="B1:B2"/>
    <mergeCell ref="C1:D1"/>
    <mergeCell ref="C2:D2"/>
    <mergeCell ref="A20:B20"/>
    <mergeCell ref="A24:B24"/>
  </mergeCells>
  <dataValidations count="2">
    <dataValidation allowBlank="1" showInputMessage="1" showErrorMessage="1" promptTitle="Honorarsatz" sqref="B4" xr:uid="{0B8FE542-80DD-4BD7-A781-E566B1F0ED39}"/>
    <dataValidation type="list" allowBlank="1" showInputMessage="1" showErrorMessage="1" sqref="B1:B2" xr:uid="{A2949333-CC55-4282-A3B5-0134D76F3B3A}">
      <formula1>$A$50:$A$54</formula1>
    </dataValidation>
  </dataValidations>
  <pageMargins left="0.70866141732283472" right="0.70866141732283472" top="0.78740157480314965" bottom="0.6692913385826772"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4"/>
  <sheetViews>
    <sheetView topLeftCell="A22" zoomScaleNormal="100" workbookViewId="0"/>
  </sheetViews>
  <sheetFormatPr baseColWidth="10" defaultRowHeight="12.75" x14ac:dyDescent="0.2"/>
  <cols>
    <col min="1" max="1" width="26.28515625" customWidth="1"/>
    <col min="2" max="2" width="19.28515625" style="2" customWidth="1"/>
    <col min="3" max="3" width="29.42578125" customWidth="1"/>
    <col min="4" max="4" width="20.42578125" customWidth="1"/>
  </cols>
  <sheetData>
    <row r="1" spans="1:23" ht="36" customHeight="1" x14ac:dyDescent="0.2">
      <c r="A1" s="54" t="s">
        <v>83</v>
      </c>
      <c r="B1" s="107" t="s">
        <v>4</v>
      </c>
      <c r="C1" s="257" t="s">
        <v>5</v>
      </c>
      <c r="D1" s="258"/>
      <c r="F1" t="s">
        <v>86</v>
      </c>
      <c r="K1" s="24"/>
      <c r="L1" s="24"/>
      <c r="M1" s="24"/>
      <c r="N1" s="24"/>
      <c r="O1" s="24"/>
      <c r="P1" s="24"/>
      <c r="Q1" s="24"/>
      <c r="R1" s="24"/>
      <c r="S1" s="24"/>
      <c r="T1" s="24"/>
      <c r="U1" s="24"/>
      <c r="V1" s="24"/>
      <c r="W1" s="24"/>
    </row>
    <row r="2" spans="1:23" ht="41.25" customHeight="1" thickBot="1" x14ac:dyDescent="0.25">
      <c r="A2" s="108" t="s">
        <v>84</v>
      </c>
      <c r="B2" s="109" t="s">
        <v>85</v>
      </c>
      <c r="C2" s="267" t="e">
        <f>'Anrechenbare Kosten'!#REF!+'Anrechenbare Kosten'!#REF!</f>
        <v>#REF!</v>
      </c>
      <c r="D2" s="268"/>
      <c r="K2" s="24"/>
      <c r="L2" s="24"/>
      <c r="M2" s="24"/>
      <c r="N2" s="24"/>
      <c r="O2" s="24"/>
      <c r="P2" s="24"/>
      <c r="Q2" s="24"/>
      <c r="R2" s="24"/>
      <c r="S2" s="24"/>
      <c r="T2" s="24"/>
      <c r="U2" s="24"/>
      <c r="V2" s="24"/>
      <c r="W2" s="24"/>
    </row>
    <row r="3" spans="1:23" ht="9" customHeight="1" thickBot="1" x14ac:dyDescent="0.25">
      <c r="K3" s="24"/>
      <c r="L3" s="24"/>
      <c r="M3" s="24"/>
      <c r="N3" s="24"/>
      <c r="O3" s="24"/>
      <c r="P3" s="24"/>
      <c r="Q3" s="24"/>
      <c r="R3" s="24"/>
      <c r="S3" s="24"/>
      <c r="T3" s="24"/>
      <c r="U3" s="24"/>
      <c r="V3" s="24"/>
      <c r="W3" s="24"/>
    </row>
    <row r="4" spans="1:23" s="3" customFormat="1" ht="23.25" customHeight="1" thickBot="1" x14ac:dyDescent="0.25">
      <c r="A4" s="3" t="s">
        <v>20</v>
      </c>
      <c r="B4" s="83" t="s">
        <v>75</v>
      </c>
      <c r="C4" s="84" t="s">
        <v>76</v>
      </c>
      <c r="D4" s="99">
        <v>0</v>
      </c>
      <c r="E4"/>
      <c r="K4" s="25"/>
      <c r="L4" s="25"/>
      <c r="M4" s="25"/>
      <c r="N4" s="25"/>
      <c r="O4" s="25"/>
      <c r="P4" s="25"/>
      <c r="Q4" s="25"/>
      <c r="R4" s="25"/>
      <c r="S4" s="25"/>
      <c r="T4" s="25"/>
      <c r="U4" s="25"/>
      <c r="V4" s="25"/>
      <c r="W4" s="25"/>
    </row>
    <row r="5" spans="1:23" ht="8.25" customHeight="1" x14ac:dyDescent="0.2">
      <c r="K5" s="24"/>
      <c r="L5" s="24"/>
      <c r="M5" s="24"/>
      <c r="N5" s="24"/>
      <c r="O5" s="24"/>
      <c r="P5" s="24"/>
      <c r="Q5" s="24"/>
      <c r="R5" s="24"/>
      <c r="S5" s="24"/>
      <c r="T5" s="24"/>
      <c r="U5" s="24"/>
      <c r="V5" s="24"/>
      <c r="W5" s="24"/>
    </row>
    <row r="6" spans="1:23" ht="29.25" customHeight="1" x14ac:dyDescent="0.2">
      <c r="A6" s="32" t="s">
        <v>6</v>
      </c>
      <c r="B6" s="33" t="s">
        <v>21</v>
      </c>
      <c r="C6" s="32" t="s">
        <v>7</v>
      </c>
      <c r="D6" s="34" t="s">
        <v>8</v>
      </c>
      <c r="E6" s="3"/>
      <c r="K6" s="24"/>
      <c r="L6" s="24"/>
      <c r="M6" s="24"/>
      <c r="N6" s="24"/>
      <c r="O6" s="24"/>
      <c r="P6" s="24"/>
      <c r="Q6" s="24"/>
      <c r="R6" s="24"/>
      <c r="S6" s="24"/>
      <c r="T6" s="24"/>
      <c r="U6" s="24"/>
      <c r="V6" s="24"/>
      <c r="W6" s="24"/>
    </row>
    <row r="7" spans="1:23" ht="18" customHeight="1" x14ac:dyDescent="0.2">
      <c r="A7" s="18" t="s">
        <v>29</v>
      </c>
      <c r="B7" s="50">
        <v>0.02</v>
      </c>
      <c r="C7" s="30" t="s">
        <v>31</v>
      </c>
      <c r="D7" s="37">
        <f>ROUND(B7*D4,2)</f>
        <v>0</v>
      </c>
      <c r="F7" s="53"/>
      <c r="G7" s="53"/>
      <c r="K7" s="24"/>
      <c r="L7" s="24"/>
      <c r="M7" s="24"/>
      <c r="N7" s="24"/>
      <c r="O7" s="24"/>
      <c r="P7" s="24"/>
      <c r="Q7" s="24"/>
      <c r="R7" s="24"/>
      <c r="S7" s="24"/>
      <c r="T7" s="24"/>
      <c r="U7" s="24"/>
      <c r="V7" s="24"/>
      <c r="W7" s="24"/>
    </row>
    <row r="8" spans="1:23" ht="18" customHeight="1" x14ac:dyDescent="0.2">
      <c r="A8" s="21" t="s">
        <v>30</v>
      </c>
      <c r="B8" s="51">
        <v>0.09</v>
      </c>
      <c r="C8" s="28" t="s">
        <v>33</v>
      </c>
      <c r="D8" s="38">
        <f>ROUND(B8*D4,2)</f>
        <v>0</v>
      </c>
      <c r="F8" s="53"/>
      <c r="G8" s="53"/>
      <c r="K8" s="24"/>
      <c r="L8" s="24"/>
      <c r="M8" s="24"/>
      <c r="N8" s="24"/>
      <c r="Q8" s="24"/>
      <c r="R8" s="24"/>
      <c r="S8" s="24"/>
      <c r="T8" s="24"/>
      <c r="U8" s="24"/>
      <c r="V8" s="24"/>
      <c r="W8" s="24"/>
    </row>
    <row r="9" spans="1:23" ht="18" customHeight="1" x14ac:dyDescent="0.2">
      <c r="A9" s="18" t="s">
        <v>10</v>
      </c>
      <c r="B9" s="50">
        <v>0.17</v>
      </c>
      <c r="C9" s="30" t="s">
        <v>34</v>
      </c>
      <c r="D9" s="37">
        <f>ROUND(B9*D4,2)</f>
        <v>0</v>
      </c>
      <c r="F9" s="53"/>
      <c r="G9" s="53"/>
      <c r="K9" s="24"/>
      <c r="L9" s="24"/>
      <c r="M9" s="24"/>
      <c r="N9" s="24"/>
      <c r="Q9" s="24"/>
      <c r="R9" s="24"/>
      <c r="S9" s="24"/>
      <c r="T9" s="24"/>
      <c r="U9" s="24"/>
      <c r="V9" s="24"/>
      <c r="W9" s="24"/>
    </row>
    <row r="10" spans="1:23" ht="18" customHeight="1" x14ac:dyDescent="0.2">
      <c r="A10" s="21" t="s">
        <v>13</v>
      </c>
      <c r="B10" s="51">
        <v>0.02</v>
      </c>
      <c r="C10" s="28" t="s">
        <v>31</v>
      </c>
      <c r="D10" s="38">
        <f>ROUND(B10*D4,2)</f>
        <v>0</v>
      </c>
      <c r="F10" s="53"/>
      <c r="G10" s="53"/>
      <c r="K10" s="24"/>
      <c r="L10" s="24"/>
      <c r="M10" s="24"/>
      <c r="N10" s="24"/>
      <c r="Q10" s="24"/>
      <c r="R10" s="24"/>
      <c r="S10" s="24"/>
      <c r="T10" s="24"/>
      <c r="U10" s="24"/>
      <c r="V10" s="24"/>
      <c r="W10" s="24"/>
    </row>
    <row r="11" spans="1:23" ht="18" customHeight="1" x14ac:dyDescent="0.2">
      <c r="A11" s="18" t="s">
        <v>14</v>
      </c>
      <c r="B11" s="50">
        <v>0.22</v>
      </c>
      <c r="C11" s="30" t="s">
        <v>35</v>
      </c>
      <c r="D11" s="37">
        <f>ROUND(B11*D4,2)</f>
        <v>0</v>
      </c>
      <c r="K11" s="24"/>
      <c r="L11" s="24"/>
      <c r="M11" s="24"/>
      <c r="N11" s="24"/>
      <c r="Q11" s="24"/>
      <c r="R11" s="24"/>
      <c r="S11" s="24"/>
      <c r="T11" s="24"/>
      <c r="U11" s="24"/>
      <c r="V11" s="24"/>
      <c r="W11" s="24"/>
    </row>
    <row r="12" spans="1:23" ht="18" customHeight="1" x14ac:dyDescent="0.2">
      <c r="A12" s="22" t="s">
        <v>15</v>
      </c>
      <c r="B12" s="100"/>
      <c r="C12" s="29" t="s">
        <v>9</v>
      </c>
      <c r="D12" s="39">
        <f>ROUND(B12*D4,2)</f>
        <v>0</v>
      </c>
      <c r="K12" s="24"/>
      <c r="L12" s="24"/>
      <c r="M12" s="24"/>
      <c r="N12" s="24"/>
      <c r="O12" s="24"/>
      <c r="P12" s="24"/>
      <c r="Q12" s="24"/>
      <c r="R12" s="24"/>
      <c r="S12" s="24"/>
      <c r="T12" s="24"/>
      <c r="U12" s="24"/>
      <c r="V12" s="24"/>
      <c r="W12" s="24"/>
    </row>
    <row r="13" spans="1:23" ht="18" customHeight="1" x14ac:dyDescent="0.2">
      <c r="A13" s="18" t="s">
        <v>16</v>
      </c>
      <c r="B13" s="101"/>
      <c r="C13" s="30" t="s">
        <v>24</v>
      </c>
      <c r="D13" s="37">
        <f>ROUND(B13*D4,2)</f>
        <v>0</v>
      </c>
      <c r="K13" s="24"/>
      <c r="L13" s="24"/>
      <c r="M13" s="24"/>
      <c r="N13" s="24"/>
      <c r="O13" s="24"/>
      <c r="P13" s="24"/>
      <c r="Q13" s="24"/>
      <c r="R13" s="24"/>
      <c r="S13" s="24"/>
      <c r="T13" s="24"/>
      <c r="U13" s="24"/>
      <c r="V13" s="24"/>
      <c r="W13" s="24"/>
    </row>
    <row r="14" spans="1:23" ht="18" customHeight="1" x14ac:dyDescent="0.2">
      <c r="A14" s="18" t="s">
        <v>17</v>
      </c>
      <c r="B14" s="50">
        <v>0.35</v>
      </c>
      <c r="C14" s="30" t="s">
        <v>36</v>
      </c>
      <c r="D14" s="37">
        <f>ROUND(B14*D4,2)</f>
        <v>0</v>
      </c>
      <c r="K14" s="24"/>
      <c r="L14" s="24"/>
      <c r="M14" s="24"/>
      <c r="N14" s="24"/>
      <c r="O14" s="24"/>
      <c r="P14" s="24"/>
      <c r="Q14" s="24"/>
      <c r="R14" s="24"/>
      <c r="S14" s="24"/>
      <c r="T14" s="24"/>
      <c r="U14" s="24"/>
      <c r="V14" s="24"/>
      <c r="W14" s="24"/>
    </row>
    <row r="15" spans="1:23" ht="18" customHeight="1" x14ac:dyDescent="0.2">
      <c r="A15" s="18" t="s">
        <v>18</v>
      </c>
      <c r="B15" s="50">
        <v>0.01</v>
      </c>
      <c r="C15" s="30" t="s">
        <v>37</v>
      </c>
      <c r="D15" s="37">
        <f>ROUND(B15*D4,2)</f>
        <v>0</v>
      </c>
      <c r="K15" s="24"/>
      <c r="L15" s="24"/>
      <c r="M15" s="24"/>
      <c r="N15" s="24"/>
      <c r="O15" s="24"/>
      <c r="P15" s="24"/>
      <c r="Q15" s="24"/>
      <c r="R15" s="24"/>
      <c r="S15" s="24"/>
      <c r="T15" s="24"/>
      <c r="U15" s="24"/>
      <c r="V15" s="24"/>
      <c r="W15" s="24"/>
    </row>
    <row r="16" spans="1:23" ht="19.5" customHeight="1" x14ac:dyDescent="0.2">
      <c r="A16" s="4" t="s">
        <v>19</v>
      </c>
      <c r="B16" s="52">
        <f>SUM(B7:B15)</f>
        <v>0.88</v>
      </c>
      <c r="C16" s="26" t="s">
        <v>11</v>
      </c>
      <c r="D16" s="41">
        <f>SUM(D7:D15)</f>
        <v>0</v>
      </c>
    </row>
    <row r="17" spans="1:4" ht="6.75" customHeight="1" x14ac:dyDescent="0.2">
      <c r="A17" s="5"/>
      <c r="B17" s="5"/>
      <c r="C17" s="6"/>
      <c r="D17" s="31"/>
    </row>
    <row r="18" spans="1:4" ht="40.5" customHeight="1" x14ac:dyDescent="0.2">
      <c r="A18" s="135" t="s">
        <v>91</v>
      </c>
      <c r="B18" s="133">
        <v>0</v>
      </c>
      <c r="C18" s="125" t="s">
        <v>63</v>
      </c>
      <c r="D18" s="126">
        <f>ROUND(D16*B18,2)</f>
        <v>0</v>
      </c>
    </row>
    <row r="19" spans="1:4" ht="6.75" customHeight="1" x14ac:dyDescent="0.2">
      <c r="A19" s="121"/>
      <c r="B19" s="121"/>
      <c r="C19" s="121"/>
      <c r="D19" s="130"/>
    </row>
    <row r="20" spans="1:4" ht="19.5" customHeight="1" x14ac:dyDescent="0.2">
      <c r="A20" s="261" t="s">
        <v>92</v>
      </c>
      <c r="B20" s="262"/>
      <c r="C20" s="127" t="s">
        <v>64</v>
      </c>
      <c r="D20" s="131">
        <f>SUM(D16+D18)</f>
        <v>0</v>
      </c>
    </row>
    <row r="21" spans="1:4" ht="6.75" customHeight="1" x14ac:dyDescent="0.2">
      <c r="A21" s="122"/>
      <c r="B21" s="122"/>
      <c r="C21" s="123"/>
      <c r="D21" s="128"/>
    </row>
    <row r="22" spans="1:4" ht="21.75" customHeight="1" x14ac:dyDescent="0.2">
      <c r="A22" s="124" t="s">
        <v>28</v>
      </c>
      <c r="B22" s="133">
        <v>0</v>
      </c>
      <c r="C22" s="125" t="s">
        <v>12</v>
      </c>
      <c r="D22" s="126">
        <f>ROUND(D20*B22,2)</f>
        <v>0</v>
      </c>
    </row>
    <row r="23" spans="1:4" ht="8.25" customHeight="1" x14ac:dyDescent="0.2">
      <c r="A23" s="122"/>
      <c r="B23" s="122"/>
      <c r="C23" s="123"/>
      <c r="D23" s="128"/>
    </row>
    <row r="24" spans="1:4" ht="19.5" customHeight="1" x14ac:dyDescent="0.2">
      <c r="A24" s="261" t="s">
        <v>93</v>
      </c>
      <c r="B24" s="262"/>
      <c r="C24" s="127" t="s">
        <v>64</v>
      </c>
      <c r="D24" s="131">
        <f>SUM(D20+D22)</f>
        <v>0</v>
      </c>
    </row>
    <row r="25" spans="1:4" ht="6.75" customHeight="1" x14ac:dyDescent="0.2">
      <c r="A25" s="122"/>
      <c r="B25" s="122"/>
      <c r="C25" s="123"/>
      <c r="D25" s="128"/>
    </row>
    <row r="26" spans="1:4" ht="26.25" customHeight="1" x14ac:dyDescent="0.2">
      <c r="A26" s="124" t="s">
        <v>65</v>
      </c>
      <c r="B26" s="133">
        <v>0</v>
      </c>
      <c r="C26" s="125" t="s">
        <v>27</v>
      </c>
      <c r="D26" s="126">
        <f>ROUND(D24*B26,2)</f>
        <v>0</v>
      </c>
    </row>
    <row r="27" spans="1:4" ht="10.5" customHeight="1" x14ac:dyDescent="0.2">
      <c r="A27" s="121"/>
      <c r="B27" s="121"/>
      <c r="C27" s="136"/>
      <c r="D27" s="137"/>
    </row>
    <row r="28" spans="1:4" ht="20.85" customHeight="1" x14ac:dyDescent="0.2">
      <c r="A28" s="134"/>
      <c r="B28" s="121"/>
      <c r="C28" s="138"/>
      <c r="D28" s="139"/>
    </row>
    <row r="29" spans="1:4" ht="13.5" thickBot="1" x14ac:dyDescent="0.25">
      <c r="A29" s="122"/>
      <c r="B29" s="129"/>
      <c r="C29" s="129" t="s">
        <v>39</v>
      </c>
      <c r="D29" s="132">
        <f>D24+D26</f>
        <v>0</v>
      </c>
    </row>
    <row r="33" spans="2:2" x14ac:dyDescent="0.2">
      <c r="B33"/>
    </row>
    <row r="34" spans="2:2" x14ac:dyDescent="0.2">
      <c r="B34"/>
    </row>
    <row r="35" spans="2:2" x14ac:dyDescent="0.2">
      <c r="B35"/>
    </row>
    <row r="36" spans="2:2" x14ac:dyDescent="0.2">
      <c r="B36"/>
    </row>
    <row r="37" spans="2:2" x14ac:dyDescent="0.2">
      <c r="B37"/>
    </row>
    <row r="38" spans="2:2" x14ac:dyDescent="0.2">
      <c r="B38"/>
    </row>
    <row r="39" spans="2:2" x14ac:dyDescent="0.2">
      <c r="B39"/>
    </row>
    <row r="40" spans="2:2" x14ac:dyDescent="0.2">
      <c r="B40"/>
    </row>
    <row r="41" spans="2:2" x14ac:dyDescent="0.2">
      <c r="B41"/>
    </row>
    <row r="42" spans="2:2" x14ac:dyDescent="0.2">
      <c r="B42"/>
    </row>
    <row r="43" spans="2:2" x14ac:dyDescent="0.2">
      <c r="B43"/>
    </row>
    <row r="50" spans="1:1" x14ac:dyDescent="0.2">
      <c r="A50" t="s">
        <v>78</v>
      </c>
    </row>
    <row r="51" spans="1:1" x14ac:dyDescent="0.2">
      <c r="A51" t="s">
        <v>79</v>
      </c>
    </row>
    <row r="52" spans="1:1" x14ac:dyDescent="0.2">
      <c r="A52" t="s">
        <v>4</v>
      </c>
    </row>
    <row r="53" spans="1:1" x14ac:dyDescent="0.2">
      <c r="A53" t="s">
        <v>80</v>
      </c>
    </row>
    <row r="54" spans="1:1" x14ac:dyDescent="0.2">
      <c r="A54" t="s">
        <v>81</v>
      </c>
    </row>
  </sheetData>
  <mergeCells count="4">
    <mergeCell ref="C1:D1"/>
    <mergeCell ref="C2:D2"/>
    <mergeCell ref="A20:B20"/>
    <mergeCell ref="A24:B24"/>
  </mergeCells>
  <dataValidations count="2">
    <dataValidation allowBlank="1" showInputMessage="1" showErrorMessage="1" promptTitle="Honorarsatz" sqref="B4" xr:uid="{EF4B5E4E-2EE9-4418-816A-4396194BC610}"/>
    <dataValidation type="list" allowBlank="1" showInputMessage="1" showErrorMessage="1" sqref="B1" xr:uid="{A8646B99-2BEA-444F-BE11-33541C1A00F6}">
      <formula1>$A$50:$A$54</formula1>
    </dataValidation>
  </dataValidations>
  <pageMargins left="0.70866141732283472" right="0.70866141732283472" top="0.78740157480314965" bottom="0.47244094488188981" header="0.31496062992125984" footer="0.31496062992125984"/>
  <pageSetup paperSize="9" scale="95"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4"/>
  <sheetViews>
    <sheetView topLeftCell="A22" zoomScaleNormal="100" workbookViewId="0">
      <selection activeCell="D29" sqref="A1:D29"/>
    </sheetView>
  </sheetViews>
  <sheetFormatPr baseColWidth="10" defaultRowHeight="12.75" x14ac:dyDescent="0.2"/>
  <cols>
    <col min="1" max="1" width="25.7109375" customWidth="1"/>
    <col min="2" max="2" width="19.28515625" style="2" customWidth="1"/>
    <col min="3" max="3" width="29.42578125" customWidth="1"/>
    <col min="4" max="4" width="20.42578125" customWidth="1"/>
  </cols>
  <sheetData>
    <row r="1" spans="1:23" ht="36" customHeight="1" x14ac:dyDescent="0.2">
      <c r="A1" s="54" t="s">
        <v>56</v>
      </c>
      <c r="B1" s="265" t="s">
        <v>4</v>
      </c>
      <c r="C1" s="257" t="s">
        <v>5</v>
      </c>
      <c r="D1" s="258"/>
      <c r="K1" s="24"/>
      <c r="L1" s="24"/>
      <c r="M1" s="24"/>
      <c r="N1" s="24"/>
      <c r="O1" s="24"/>
      <c r="P1" s="24"/>
      <c r="Q1" s="24"/>
      <c r="R1" s="24"/>
      <c r="S1" s="24"/>
      <c r="T1" s="24"/>
      <c r="U1" s="24"/>
      <c r="V1" s="24"/>
      <c r="W1" s="24"/>
    </row>
    <row r="2" spans="1:23" ht="30" customHeight="1" thickBot="1" x14ac:dyDescent="0.25">
      <c r="A2" s="57">
        <v>8</v>
      </c>
      <c r="B2" s="266"/>
      <c r="C2" s="267" t="e">
        <f>'Anrechenbare Kosten'!#REF!+'Anrechenbare Kosten'!#REF!</f>
        <v>#REF!</v>
      </c>
      <c r="D2" s="268"/>
      <c r="K2" s="24"/>
      <c r="L2" s="24"/>
      <c r="M2" s="24"/>
      <c r="N2" s="24"/>
      <c r="O2" s="24"/>
      <c r="P2" s="24"/>
      <c r="Q2" s="24"/>
      <c r="R2" s="24"/>
      <c r="S2" s="24"/>
      <c r="T2" s="24"/>
      <c r="U2" s="24"/>
      <c r="V2" s="24"/>
      <c r="W2" s="24"/>
    </row>
    <row r="3" spans="1:23" ht="9" customHeight="1" thickBot="1" x14ac:dyDescent="0.25">
      <c r="K3" s="24"/>
      <c r="L3" s="24"/>
      <c r="M3" s="24"/>
      <c r="N3" s="24"/>
      <c r="O3" s="24"/>
      <c r="P3" s="24"/>
      <c r="Q3" s="24"/>
      <c r="R3" s="24"/>
      <c r="S3" s="24"/>
      <c r="T3" s="24"/>
      <c r="U3" s="24"/>
      <c r="V3" s="24"/>
      <c r="W3" s="24"/>
    </row>
    <row r="4" spans="1:23" s="3" customFormat="1" ht="23.25" customHeight="1" thickBot="1" x14ac:dyDescent="0.25">
      <c r="A4" s="3" t="s">
        <v>20</v>
      </c>
      <c r="B4" s="83" t="s">
        <v>75</v>
      </c>
      <c r="C4" s="84" t="s">
        <v>76</v>
      </c>
      <c r="D4" s="99">
        <v>0</v>
      </c>
      <c r="E4"/>
      <c r="K4" s="25"/>
      <c r="L4" s="25"/>
      <c r="M4" s="25"/>
      <c r="N4" s="25"/>
      <c r="O4" s="25"/>
      <c r="P4" s="25"/>
      <c r="Q4" s="25"/>
      <c r="R4" s="25"/>
      <c r="S4" s="25"/>
      <c r="T4" s="25"/>
      <c r="U4" s="25"/>
      <c r="V4" s="25"/>
      <c r="W4" s="25"/>
    </row>
    <row r="5" spans="1:23" ht="8.25" customHeight="1" x14ac:dyDescent="0.2">
      <c r="K5" s="24"/>
      <c r="L5" s="24"/>
      <c r="M5" s="24"/>
      <c r="N5" s="24"/>
      <c r="O5" s="24"/>
      <c r="P5" s="24"/>
      <c r="Q5" s="24"/>
      <c r="R5" s="24"/>
      <c r="S5" s="24"/>
      <c r="T5" s="24"/>
      <c r="U5" s="24"/>
      <c r="V5" s="24"/>
      <c r="W5" s="24"/>
    </row>
    <row r="6" spans="1:23" ht="29.25" customHeight="1" x14ac:dyDescent="0.2">
      <c r="A6" s="32" t="s">
        <v>6</v>
      </c>
      <c r="B6" s="33" t="s">
        <v>21</v>
      </c>
      <c r="C6" s="32" t="s">
        <v>7</v>
      </c>
      <c r="D6" s="34" t="s">
        <v>8</v>
      </c>
      <c r="E6" s="3"/>
      <c r="K6" s="24"/>
      <c r="L6" s="24"/>
      <c r="M6" s="24"/>
      <c r="N6" s="24"/>
      <c r="O6" s="24"/>
      <c r="P6" s="24"/>
      <c r="Q6" s="24"/>
      <c r="R6" s="24"/>
      <c r="S6" s="24"/>
      <c r="T6" s="24"/>
      <c r="U6" s="24"/>
      <c r="V6" s="24"/>
      <c r="W6" s="24"/>
    </row>
    <row r="7" spans="1:23" ht="18" customHeight="1" x14ac:dyDescent="0.2">
      <c r="A7" s="18" t="s">
        <v>29</v>
      </c>
      <c r="B7" s="50">
        <v>0.02</v>
      </c>
      <c r="C7" s="30" t="s">
        <v>31</v>
      </c>
      <c r="D7" s="37">
        <f>ROUND(B7*D4,2)</f>
        <v>0</v>
      </c>
      <c r="F7" s="53"/>
      <c r="G7" s="53"/>
      <c r="K7" s="24"/>
      <c r="L7" s="24"/>
      <c r="M7" s="24"/>
      <c r="N7" s="24"/>
      <c r="O7" s="24"/>
      <c r="P7" s="24"/>
      <c r="Q7" s="24"/>
      <c r="R7" s="24"/>
      <c r="S7" s="24"/>
      <c r="T7" s="24"/>
      <c r="U7" s="24"/>
      <c r="V7" s="24"/>
      <c r="W7" s="24"/>
    </row>
    <row r="8" spans="1:23" ht="18" customHeight="1" x14ac:dyDescent="0.2">
      <c r="A8" s="21" t="s">
        <v>30</v>
      </c>
      <c r="B8" s="51">
        <v>0.09</v>
      </c>
      <c r="C8" s="28" t="s">
        <v>33</v>
      </c>
      <c r="D8" s="38">
        <f>ROUND(B8*D4,2)</f>
        <v>0</v>
      </c>
      <c r="F8" s="53">
        <v>1</v>
      </c>
      <c r="G8" s="53"/>
      <c r="K8" s="24"/>
      <c r="L8" s="24"/>
      <c r="M8" s="24"/>
      <c r="N8" s="24"/>
      <c r="Q8" s="24"/>
      <c r="R8" s="24"/>
      <c r="S8" s="24"/>
      <c r="T8" s="24"/>
      <c r="U8" s="24"/>
      <c r="V8" s="24"/>
      <c r="W8" s="24"/>
    </row>
    <row r="9" spans="1:23" ht="18" customHeight="1" x14ac:dyDescent="0.2">
      <c r="A9" s="18" t="s">
        <v>10</v>
      </c>
      <c r="B9" s="50">
        <v>0.17</v>
      </c>
      <c r="C9" s="30" t="s">
        <v>34</v>
      </c>
      <c r="D9" s="37">
        <f>ROUND(B9*D4,2)</f>
        <v>0</v>
      </c>
      <c r="F9" s="53">
        <v>2</v>
      </c>
      <c r="G9" s="53"/>
      <c r="K9" s="24"/>
      <c r="L9" s="24"/>
      <c r="M9" s="24"/>
      <c r="N9" s="24"/>
      <c r="Q9" s="24"/>
      <c r="R9" s="24"/>
      <c r="S9" s="24"/>
      <c r="T9" s="24"/>
      <c r="U9" s="24"/>
      <c r="V9" s="24"/>
      <c r="W9" s="24"/>
    </row>
    <row r="10" spans="1:23" ht="18" customHeight="1" x14ac:dyDescent="0.2">
      <c r="A10" s="21" t="s">
        <v>13</v>
      </c>
      <c r="B10" s="51">
        <v>0.02</v>
      </c>
      <c r="C10" s="28" t="s">
        <v>31</v>
      </c>
      <c r="D10" s="38">
        <f>ROUND(B10*D4,2)</f>
        <v>0</v>
      </c>
      <c r="F10" s="53">
        <v>3</v>
      </c>
      <c r="G10" s="53"/>
      <c r="K10" s="24"/>
      <c r="L10" s="24"/>
      <c r="M10" s="24"/>
      <c r="N10" s="24"/>
      <c r="Q10" s="24"/>
      <c r="R10" s="24"/>
      <c r="S10" s="24"/>
      <c r="T10" s="24"/>
      <c r="U10" s="24"/>
      <c r="V10" s="24"/>
      <c r="W10" s="24"/>
    </row>
    <row r="11" spans="1:23" ht="18" customHeight="1" x14ac:dyDescent="0.2">
      <c r="A11" s="18" t="s">
        <v>14</v>
      </c>
      <c r="B11" s="50">
        <v>0.22</v>
      </c>
      <c r="C11" s="30" t="s">
        <v>35</v>
      </c>
      <c r="D11" s="37">
        <f>ROUND(B11*D4,2)</f>
        <v>0</v>
      </c>
      <c r="K11" s="24"/>
      <c r="L11" s="24"/>
      <c r="M11" s="24"/>
      <c r="N11" s="24"/>
      <c r="Q11" s="24"/>
      <c r="R11" s="24"/>
      <c r="S11" s="24"/>
      <c r="T11" s="24"/>
      <c r="U11" s="24"/>
      <c r="V11" s="24"/>
      <c r="W11" s="24"/>
    </row>
    <row r="12" spans="1:23" ht="18" customHeight="1" x14ac:dyDescent="0.2">
      <c r="A12" s="22" t="s">
        <v>15</v>
      </c>
      <c r="B12" s="100"/>
      <c r="C12" s="29" t="s">
        <v>9</v>
      </c>
      <c r="D12" s="39">
        <f>ROUND(B12*D4,2)</f>
        <v>0</v>
      </c>
      <c r="K12" s="24"/>
      <c r="L12" s="24"/>
      <c r="M12" s="24"/>
      <c r="N12" s="24"/>
      <c r="O12" s="24"/>
      <c r="P12" s="24"/>
      <c r="Q12" s="24"/>
      <c r="R12" s="24"/>
      <c r="S12" s="24"/>
      <c r="T12" s="24"/>
      <c r="U12" s="24"/>
      <c r="V12" s="24"/>
      <c r="W12" s="24"/>
    </row>
    <row r="13" spans="1:23" ht="18" customHeight="1" x14ac:dyDescent="0.2">
      <c r="A13" s="18" t="s">
        <v>16</v>
      </c>
      <c r="B13" s="101"/>
      <c r="C13" s="30" t="s">
        <v>24</v>
      </c>
      <c r="D13" s="37">
        <f>ROUND(B13*D4,2)</f>
        <v>0</v>
      </c>
      <c r="K13" s="24"/>
      <c r="L13" s="24"/>
      <c r="M13" s="24"/>
      <c r="N13" s="24"/>
      <c r="O13" s="24"/>
      <c r="P13" s="24"/>
      <c r="Q13" s="24"/>
      <c r="R13" s="24"/>
      <c r="S13" s="24"/>
      <c r="T13" s="24"/>
      <c r="U13" s="24"/>
      <c r="V13" s="24"/>
      <c r="W13" s="24"/>
    </row>
    <row r="14" spans="1:23" ht="18" customHeight="1" x14ac:dyDescent="0.2">
      <c r="A14" s="18" t="s">
        <v>17</v>
      </c>
      <c r="B14" s="50">
        <v>0.35</v>
      </c>
      <c r="C14" s="30" t="s">
        <v>36</v>
      </c>
      <c r="D14" s="37">
        <f>ROUND(B14*D4,2)</f>
        <v>0</v>
      </c>
      <c r="K14" s="24"/>
      <c r="L14" s="24"/>
      <c r="M14" s="24"/>
      <c r="N14" s="24"/>
      <c r="O14" s="24"/>
      <c r="P14" s="24"/>
      <c r="Q14" s="24"/>
      <c r="R14" s="24"/>
      <c r="S14" s="24"/>
      <c r="T14" s="24"/>
      <c r="U14" s="24"/>
      <c r="V14" s="24"/>
      <c r="W14" s="24"/>
    </row>
    <row r="15" spans="1:23" ht="18" customHeight="1" x14ac:dyDescent="0.2">
      <c r="A15" s="18" t="s">
        <v>18</v>
      </c>
      <c r="B15" s="50">
        <v>0.01</v>
      </c>
      <c r="C15" s="30" t="s">
        <v>37</v>
      </c>
      <c r="D15" s="37">
        <f>ROUND(B15*D4,2)</f>
        <v>0</v>
      </c>
      <c r="K15" s="24"/>
      <c r="L15" s="24"/>
      <c r="M15" s="24"/>
      <c r="N15" s="24"/>
      <c r="O15" s="24"/>
      <c r="P15" s="24"/>
      <c r="Q15" s="24"/>
      <c r="R15" s="24"/>
      <c r="S15" s="24"/>
      <c r="T15" s="24"/>
      <c r="U15" s="24"/>
      <c r="V15" s="24"/>
      <c r="W15" s="24"/>
    </row>
    <row r="16" spans="1:23" ht="19.5" customHeight="1" x14ac:dyDescent="0.2">
      <c r="A16" s="4" t="s">
        <v>19</v>
      </c>
      <c r="B16" s="52">
        <f>SUM(B7:B15)</f>
        <v>0.88</v>
      </c>
      <c r="C16" s="26" t="s">
        <v>11</v>
      </c>
      <c r="D16" s="41">
        <f>SUM(D7:D15)</f>
        <v>0</v>
      </c>
    </row>
    <row r="17" spans="1:4" ht="6.75" customHeight="1" x14ac:dyDescent="0.2">
      <c r="A17" s="5"/>
      <c r="B17" s="5"/>
      <c r="C17" s="6"/>
      <c r="D17" s="31"/>
    </row>
    <row r="18" spans="1:4" ht="39.75" customHeight="1" x14ac:dyDescent="0.2">
      <c r="A18" s="135" t="s">
        <v>91</v>
      </c>
      <c r="B18" s="133">
        <v>0</v>
      </c>
      <c r="C18" s="125" t="s">
        <v>63</v>
      </c>
      <c r="D18" s="126">
        <f>ROUND(D16*B18,2)</f>
        <v>0</v>
      </c>
    </row>
    <row r="19" spans="1:4" ht="6.75" customHeight="1" x14ac:dyDescent="0.2">
      <c r="A19" s="121"/>
      <c r="B19" s="121"/>
      <c r="C19" s="121"/>
      <c r="D19" s="130"/>
    </row>
    <row r="20" spans="1:4" ht="19.5" customHeight="1" x14ac:dyDescent="0.2">
      <c r="A20" s="261" t="s">
        <v>92</v>
      </c>
      <c r="B20" s="262"/>
      <c r="C20" s="127" t="s">
        <v>64</v>
      </c>
      <c r="D20" s="131">
        <f>SUM(D16+D18)</f>
        <v>0</v>
      </c>
    </row>
    <row r="21" spans="1:4" ht="6.75" customHeight="1" x14ac:dyDescent="0.2">
      <c r="A21" s="122"/>
      <c r="B21" s="122"/>
      <c r="C21" s="123"/>
      <c r="D21" s="128"/>
    </row>
    <row r="22" spans="1:4" ht="21.75" customHeight="1" x14ac:dyDescent="0.2">
      <c r="A22" s="124" t="s">
        <v>28</v>
      </c>
      <c r="B22" s="133">
        <v>0</v>
      </c>
      <c r="C22" s="125" t="s">
        <v>12</v>
      </c>
      <c r="D22" s="126">
        <f>ROUND(D20*B22,2)</f>
        <v>0</v>
      </c>
    </row>
    <row r="23" spans="1:4" ht="8.25" customHeight="1" x14ac:dyDescent="0.2">
      <c r="A23" s="122"/>
      <c r="B23" s="122"/>
      <c r="C23" s="123"/>
      <c r="D23" s="128"/>
    </row>
    <row r="24" spans="1:4" ht="19.5" customHeight="1" x14ac:dyDescent="0.2">
      <c r="A24" s="261" t="s">
        <v>93</v>
      </c>
      <c r="B24" s="262"/>
      <c r="C24" s="127" t="s">
        <v>64</v>
      </c>
      <c r="D24" s="131">
        <f>SUM(D20+D22)</f>
        <v>0</v>
      </c>
    </row>
    <row r="25" spans="1:4" ht="6.75" customHeight="1" x14ac:dyDescent="0.2">
      <c r="A25" s="122"/>
      <c r="B25" s="122"/>
      <c r="C25" s="123"/>
      <c r="D25" s="128"/>
    </row>
    <row r="26" spans="1:4" ht="26.25" customHeight="1" x14ac:dyDescent="0.2">
      <c r="A26" s="124" t="s">
        <v>65</v>
      </c>
      <c r="B26" s="133">
        <v>0</v>
      </c>
      <c r="C26" s="125" t="s">
        <v>27</v>
      </c>
      <c r="D26" s="126">
        <f>ROUND(D24*B26,2)</f>
        <v>0</v>
      </c>
    </row>
    <row r="27" spans="1:4" ht="10.5" customHeight="1" x14ac:dyDescent="0.2">
      <c r="A27" s="121"/>
      <c r="B27" s="121"/>
      <c r="C27" s="136"/>
      <c r="D27" s="137"/>
    </row>
    <row r="28" spans="1:4" ht="20.85" customHeight="1" x14ac:dyDescent="0.2">
      <c r="A28" s="134"/>
      <c r="B28" s="121"/>
      <c r="C28" s="138"/>
      <c r="D28" s="139"/>
    </row>
    <row r="29" spans="1:4" ht="13.5" thickBot="1" x14ac:dyDescent="0.25">
      <c r="A29" s="122"/>
      <c r="B29" s="129"/>
      <c r="C29" s="129" t="s">
        <v>39</v>
      </c>
      <c r="D29" s="132">
        <f>D24+D26</f>
        <v>0</v>
      </c>
    </row>
    <row r="31" spans="1:4" x14ac:dyDescent="0.2">
      <c r="B31"/>
    </row>
    <row r="32" spans="1:4" x14ac:dyDescent="0.2">
      <c r="B32"/>
    </row>
    <row r="33" spans="2:2" x14ac:dyDescent="0.2">
      <c r="B33"/>
    </row>
    <row r="34" spans="2:2" x14ac:dyDescent="0.2">
      <c r="B34"/>
    </row>
    <row r="35" spans="2:2" x14ac:dyDescent="0.2">
      <c r="B35"/>
    </row>
    <row r="36" spans="2:2" x14ac:dyDescent="0.2">
      <c r="B36"/>
    </row>
    <row r="37" spans="2:2" x14ac:dyDescent="0.2">
      <c r="B37"/>
    </row>
    <row r="38" spans="2:2" x14ac:dyDescent="0.2">
      <c r="B38"/>
    </row>
    <row r="39" spans="2:2" x14ac:dyDescent="0.2">
      <c r="B39"/>
    </row>
    <row r="40" spans="2:2" x14ac:dyDescent="0.2">
      <c r="B40"/>
    </row>
    <row r="41" spans="2:2" x14ac:dyDescent="0.2">
      <c r="B41"/>
    </row>
    <row r="50" spans="1:1" x14ac:dyDescent="0.2">
      <c r="A50" t="s">
        <v>78</v>
      </c>
    </row>
    <row r="51" spans="1:1" x14ac:dyDescent="0.2">
      <c r="A51" t="s">
        <v>79</v>
      </c>
    </row>
    <row r="52" spans="1:1" x14ac:dyDescent="0.2">
      <c r="A52" t="s">
        <v>4</v>
      </c>
    </row>
    <row r="53" spans="1:1" x14ac:dyDescent="0.2">
      <c r="A53" t="s">
        <v>80</v>
      </c>
    </row>
    <row r="54" spans="1:1" x14ac:dyDescent="0.2">
      <c r="A54" t="s">
        <v>81</v>
      </c>
    </row>
  </sheetData>
  <mergeCells count="5">
    <mergeCell ref="B1:B2"/>
    <mergeCell ref="C1:D1"/>
    <mergeCell ref="C2:D2"/>
    <mergeCell ref="A20:B20"/>
    <mergeCell ref="A24:B24"/>
  </mergeCells>
  <dataValidations count="2">
    <dataValidation allowBlank="1" showInputMessage="1" showErrorMessage="1" promptTitle="Honorarsatz" sqref="B4" xr:uid="{15873429-C10D-439C-B289-172E81D3C467}"/>
    <dataValidation type="list" allowBlank="1" showInputMessage="1" showErrorMessage="1" sqref="B1:B2" xr:uid="{1F5C663D-B404-4F9E-A5D6-2B17FAF0CBEF}">
      <formula1>$A$50:$A$54</formula1>
    </dataValidation>
  </dataValidations>
  <pageMargins left="0.70866141732283472" right="0.70866141732283472" top="0.78740157480314965" bottom="0.6692913385826772"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72326-CECF-43AB-BF56-AC5F7C48B454}">
  <dimension ref="A1:W47"/>
  <sheetViews>
    <sheetView topLeftCell="A7" zoomScaleNormal="100" workbookViewId="0">
      <selection activeCell="G10" sqref="G10:G11"/>
    </sheetView>
  </sheetViews>
  <sheetFormatPr baseColWidth="10" defaultRowHeight="12.75" x14ac:dyDescent="0.2"/>
  <cols>
    <col min="1" max="1" width="26.42578125" style="121" customWidth="1"/>
    <col min="2" max="2" width="19.28515625" style="2" customWidth="1"/>
    <col min="3" max="3" width="29.42578125" style="121" customWidth="1"/>
    <col min="4" max="4" width="20.42578125" style="121" customWidth="1"/>
    <col min="5" max="16384" width="11.42578125" style="121"/>
  </cols>
  <sheetData>
    <row r="1" spans="1:23" ht="36" customHeight="1" x14ac:dyDescent="0.2">
      <c r="A1" s="54" t="s">
        <v>56</v>
      </c>
      <c r="B1" s="255" t="s">
        <v>79</v>
      </c>
      <c r="C1" s="257" t="s">
        <v>118</v>
      </c>
      <c r="D1" s="258"/>
      <c r="K1" s="24"/>
      <c r="L1" s="24"/>
      <c r="M1" s="24"/>
      <c r="N1" s="24"/>
      <c r="O1" s="24"/>
      <c r="P1" s="24"/>
      <c r="Q1" s="24"/>
      <c r="R1" s="24"/>
      <c r="S1" s="24"/>
      <c r="T1" s="24"/>
      <c r="U1" s="24"/>
      <c r="V1" s="24"/>
      <c r="W1" s="24"/>
    </row>
    <row r="2" spans="1:23" ht="30" customHeight="1" thickBot="1" x14ac:dyDescent="0.25">
      <c r="A2" s="170" t="s">
        <v>127</v>
      </c>
      <c r="B2" s="256"/>
      <c r="C2" s="263">
        <f>SUM('Anrechenbare Kosten'!C33)</f>
        <v>65000</v>
      </c>
      <c r="D2" s="264"/>
      <c r="K2" s="24"/>
      <c r="L2" s="24"/>
      <c r="M2" s="24"/>
      <c r="N2" s="24"/>
      <c r="O2" s="24"/>
      <c r="P2" s="24"/>
      <c r="Q2" s="24"/>
      <c r="R2" s="24"/>
      <c r="S2" s="24"/>
      <c r="T2" s="24"/>
      <c r="U2" s="24"/>
      <c r="V2" s="24"/>
      <c r="W2" s="24"/>
    </row>
    <row r="3" spans="1:23" ht="9" customHeight="1" thickBot="1" x14ac:dyDescent="0.25">
      <c r="K3" s="24"/>
      <c r="L3" s="24"/>
      <c r="M3" s="24"/>
      <c r="N3" s="24"/>
      <c r="O3" s="24"/>
      <c r="P3" s="24"/>
      <c r="Q3" s="24"/>
      <c r="R3" s="24"/>
      <c r="S3" s="24"/>
      <c r="T3" s="24"/>
      <c r="U3" s="24"/>
      <c r="V3" s="24"/>
      <c r="W3" s="24"/>
    </row>
    <row r="4" spans="1:23" s="3" customFormat="1" ht="23.25" customHeight="1" thickBot="1" x14ac:dyDescent="0.25">
      <c r="A4" s="3" t="s">
        <v>20</v>
      </c>
      <c r="B4" s="141" t="s">
        <v>75</v>
      </c>
      <c r="C4" s="84" t="s">
        <v>76</v>
      </c>
      <c r="D4" s="171">
        <v>19282.8</v>
      </c>
      <c r="E4" s="121"/>
      <c r="K4" s="25"/>
      <c r="L4" s="25"/>
      <c r="M4" s="25"/>
      <c r="N4" s="25"/>
      <c r="O4" s="25"/>
      <c r="P4" s="25"/>
      <c r="Q4" s="25"/>
      <c r="R4" s="25"/>
      <c r="S4" s="25"/>
      <c r="T4" s="25"/>
      <c r="U4" s="25"/>
      <c r="V4" s="25"/>
      <c r="W4" s="25"/>
    </row>
    <row r="5" spans="1:23" ht="11.25" customHeight="1" x14ac:dyDescent="0.2">
      <c r="K5" s="24"/>
      <c r="L5" s="24"/>
      <c r="M5" s="24"/>
      <c r="N5" s="24"/>
      <c r="O5" s="24"/>
      <c r="P5" s="24"/>
      <c r="Q5" s="24"/>
      <c r="R5" s="24"/>
      <c r="S5" s="24"/>
      <c r="T5" s="24"/>
      <c r="U5" s="24"/>
      <c r="V5" s="24"/>
      <c r="W5" s="24"/>
    </row>
    <row r="6" spans="1:23" ht="29.25" customHeight="1" x14ac:dyDescent="0.2">
      <c r="A6" s="32" t="s">
        <v>6</v>
      </c>
      <c r="B6" s="33" t="s">
        <v>21</v>
      </c>
      <c r="C6" s="32" t="s">
        <v>7</v>
      </c>
      <c r="D6" s="34" t="s">
        <v>8</v>
      </c>
      <c r="E6" s="3"/>
      <c r="K6" s="24"/>
      <c r="L6" s="24"/>
      <c r="M6" s="24"/>
      <c r="N6" s="24"/>
      <c r="O6" s="24"/>
      <c r="P6" s="24"/>
      <c r="Q6" s="24"/>
      <c r="R6" s="24"/>
      <c r="S6" s="24"/>
      <c r="T6" s="24"/>
      <c r="U6" s="24"/>
      <c r="V6" s="24"/>
      <c r="W6" s="24"/>
    </row>
    <row r="7" spans="1:23" ht="18" customHeight="1" x14ac:dyDescent="0.2">
      <c r="A7" s="18" t="s">
        <v>29</v>
      </c>
      <c r="B7" s="50">
        <v>0.02</v>
      </c>
      <c r="C7" s="30" t="s">
        <v>31</v>
      </c>
      <c r="D7" s="37">
        <f>ROUND(B7*D4,2)</f>
        <v>385.66</v>
      </c>
      <c r="F7" s="53"/>
      <c r="G7" s="53" t="s">
        <v>44</v>
      </c>
      <c r="K7" s="24"/>
      <c r="L7" s="24"/>
      <c r="M7" s="24"/>
      <c r="N7" s="24"/>
      <c r="O7" s="24"/>
      <c r="P7" s="24"/>
      <c r="Q7" s="24"/>
      <c r="R7" s="24"/>
      <c r="S7" s="24"/>
      <c r="T7" s="24"/>
      <c r="U7" s="24"/>
      <c r="V7" s="24"/>
      <c r="W7" s="24"/>
    </row>
    <row r="8" spans="1:23" ht="18" customHeight="1" x14ac:dyDescent="0.2">
      <c r="A8" s="21" t="s">
        <v>30</v>
      </c>
      <c r="B8" s="50">
        <v>0.09</v>
      </c>
      <c r="C8" s="28" t="s">
        <v>33</v>
      </c>
      <c r="D8" s="38">
        <f>ROUND(B8*D4,2)</f>
        <v>1735.45</v>
      </c>
      <c r="F8" s="53"/>
      <c r="G8" s="53"/>
      <c r="K8" s="24"/>
      <c r="L8" s="24"/>
      <c r="M8" s="24"/>
      <c r="N8" s="24"/>
      <c r="Q8" s="24"/>
      <c r="R8" s="24"/>
      <c r="S8" s="24"/>
      <c r="T8" s="24"/>
      <c r="U8" s="24"/>
      <c r="V8" s="24"/>
      <c r="W8" s="24"/>
    </row>
    <row r="9" spans="1:23" ht="18" customHeight="1" x14ac:dyDescent="0.2">
      <c r="A9" s="18" t="s">
        <v>10</v>
      </c>
      <c r="B9" s="50">
        <v>0.17</v>
      </c>
      <c r="C9" s="30" t="s">
        <v>34</v>
      </c>
      <c r="D9" s="37">
        <f>ROUND(B9*D4,2)</f>
        <v>3278.08</v>
      </c>
      <c r="F9" s="53"/>
      <c r="G9" s="53"/>
      <c r="K9" s="24"/>
      <c r="L9" s="24"/>
      <c r="M9" s="24"/>
      <c r="N9" s="24"/>
      <c r="Q9" s="24"/>
      <c r="R9" s="24"/>
      <c r="S9" s="24"/>
      <c r="T9" s="24"/>
      <c r="U9" s="24"/>
      <c r="V9" s="24"/>
      <c r="W9" s="24"/>
    </row>
    <row r="10" spans="1:23" ht="18" customHeight="1" x14ac:dyDescent="0.2">
      <c r="A10" s="21" t="s">
        <v>13</v>
      </c>
      <c r="B10" s="242">
        <v>0</v>
      </c>
      <c r="C10" s="28" t="s">
        <v>31</v>
      </c>
      <c r="D10" s="38">
        <f>ROUND(B10*D4,2)</f>
        <v>0</v>
      </c>
      <c r="F10" s="53"/>
      <c r="G10" s="53"/>
      <c r="K10" s="24"/>
      <c r="L10" s="24"/>
      <c r="M10" s="24"/>
      <c r="N10" s="24"/>
      <c r="Q10" s="24"/>
      <c r="R10" s="24"/>
      <c r="S10" s="24"/>
      <c r="T10" s="24"/>
      <c r="U10" s="24"/>
      <c r="V10" s="24"/>
      <c r="W10" s="24"/>
    </row>
    <row r="11" spans="1:23" ht="18" customHeight="1" x14ac:dyDescent="0.2">
      <c r="A11" s="18" t="s">
        <v>14</v>
      </c>
      <c r="B11" s="50">
        <v>0.22</v>
      </c>
      <c r="C11" s="30" t="s">
        <v>35</v>
      </c>
      <c r="D11" s="37">
        <f>ROUND(B11*D4,2)</f>
        <v>4242.22</v>
      </c>
      <c r="K11" s="24"/>
      <c r="L11" s="24"/>
      <c r="M11" s="24"/>
      <c r="N11" s="24"/>
      <c r="Q11" s="24"/>
      <c r="R11" s="24"/>
      <c r="S11" s="24"/>
      <c r="T11" s="24"/>
      <c r="U11" s="24"/>
      <c r="V11" s="24"/>
      <c r="W11" s="24"/>
    </row>
    <row r="12" spans="1:23" ht="18" customHeight="1" x14ac:dyDescent="0.2">
      <c r="A12" s="22" t="s">
        <v>15</v>
      </c>
      <c r="B12" s="50">
        <v>7.0000000000000007E-2</v>
      </c>
      <c r="C12" s="29" t="s">
        <v>9</v>
      </c>
      <c r="D12" s="39">
        <f>ROUND(B12*D4,2)</f>
        <v>1349.8</v>
      </c>
      <c r="K12" s="24"/>
      <c r="L12" s="24"/>
      <c r="M12" s="24"/>
      <c r="N12" s="24"/>
      <c r="O12" s="24"/>
      <c r="P12" s="24"/>
      <c r="Q12" s="24"/>
      <c r="R12" s="24"/>
      <c r="S12" s="24"/>
      <c r="T12" s="24"/>
      <c r="U12" s="24"/>
      <c r="V12" s="24"/>
      <c r="W12" s="24"/>
    </row>
    <row r="13" spans="1:23" ht="18" customHeight="1" x14ac:dyDescent="0.2">
      <c r="A13" s="18" t="s">
        <v>16</v>
      </c>
      <c r="B13" s="50">
        <v>0.05</v>
      </c>
      <c r="C13" s="30" t="s">
        <v>24</v>
      </c>
      <c r="D13" s="37">
        <f>ROUND(B13*D4,2)</f>
        <v>964.14</v>
      </c>
      <c r="K13" s="24"/>
      <c r="L13" s="24"/>
      <c r="M13" s="24"/>
      <c r="N13" s="24"/>
      <c r="O13" s="24"/>
      <c r="P13" s="24"/>
      <c r="Q13" s="24"/>
      <c r="R13" s="24"/>
      <c r="S13" s="24"/>
      <c r="T13" s="24"/>
      <c r="U13" s="24"/>
      <c r="V13" s="24"/>
      <c r="W13" s="24"/>
    </row>
    <row r="14" spans="1:23" ht="18" customHeight="1" x14ac:dyDescent="0.2">
      <c r="A14" s="18" t="s">
        <v>17</v>
      </c>
      <c r="B14" s="50">
        <v>0.35</v>
      </c>
      <c r="C14" s="30" t="s">
        <v>36</v>
      </c>
      <c r="D14" s="37">
        <f>ROUND(B14*D4,2)</f>
        <v>6748.98</v>
      </c>
      <c r="K14" s="24"/>
      <c r="L14" s="24"/>
      <c r="M14" s="24"/>
      <c r="N14" s="24"/>
      <c r="O14" s="24"/>
      <c r="P14" s="24"/>
      <c r="Q14" s="24"/>
      <c r="R14" s="24"/>
      <c r="S14" s="24"/>
      <c r="T14" s="24"/>
      <c r="U14" s="24"/>
      <c r="V14" s="24"/>
      <c r="W14" s="24"/>
    </row>
    <row r="15" spans="1:23" ht="18" customHeight="1" x14ac:dyDescent="0.2">
      <c r="A15" s="18" t="s">
        <v>18</v>
      </c>
      <c r="B15" s="242">
        <v>0</v>
      </c>
      <c r="C15" s="30" t="s">
        <v>37</v>
      </c>
      <c r="D15" s="37">
        <f>ROUND(B15*D4,2)</f>
        <v>0</v>
      </c>
      <c r="K15" s="24"/>
      <c r="L15" s="24"/>
      <c r="M15" s="24"/>
      <c r="N15" s="24"/>
      <c r="O15" s="24"/>
      <c r="P15" s="24"/>
      <c r="Q15" s="24"/>
      <c r="R15" s="24"/>
      <c r="S15" s="24"/>
      <c r="T15" s="24"/>
      <c r="U15" s="24"/>
      <c r="V15" s="24"/>
      <c r="W15" s="24"/>
    </row>
    <row r="16" spans="1:23" ht="19.5" customHeight="1" x14ac:dyDescent="0.2">
      <c r="A16" s="4" t="s">
        <v>19</v>
      </c>
      <c r="B16" s="52">
        <f>SUM(B7:B15)</f>
        <v>0.97000000000000008</v>
      </c>
      <c r="C16" s="127" t="s">
        <v>11</v>
      </c>
      <c r="D16" s="131">
        <f>SUM(D7:D15)</f>
        <v>18704.329999999998</v>
      </c>
    </row>
    <row r="17" spans="1:6" ht="6.75" customHeight="1" x14ac:dyDescent="0.2">
      <c r="A17" s="122"/>
      <c r="B17" s="122"/>
      <c r="C17" s="123"/>
      <c r="D17" s="128"/>
    </row>
    <row r="18" spans="1:6" ht="36" customHeight="1" x14ac:dyDescent="0.2">
      <c r="A18" s="135" t="s">
        <v>91</v>
      </c>
      <c r="B18" s="133">
        <v>0</v>
      </c>
      <c r="C18" s="125" t="s">
        <v>63</v>
      </c>
      <c r="D18" s="126">
        <f>ROUND(D16*B18,2)</f>
        <v>0</v>
      </c>
      <c r="F18" s="248"/>
    </row>
    <row r="19" spans="1:6" ht="6.75" customHeight="1" x14ac:dyDescent="0.2">
      <c r="B19" s="121"/>
      <c r="D19" s="130"/>
    </row>
    <row r="20" spans="1:6" ht="19.5" customHeight="1" x14ac:dyDescent="0.2">
      <c r="A20" s="261" t="s">
        <v>92</v>
      </c>
      <c r="B20" s="262"/>
      <c r="C20" s="127" t="s">
        <v>64</v>
      </c>
      <c r="D20" s="131">
        <f>SUM(D16+D18)</f>
        <v>18704.329999999998</v>
      </c>
    </row>
    <row r="21" spans="1:6" ht="6.75" customHeight="1" x14ac:dyDescent="0.2">
      <c r="A21" s="122"/>
      <c r="B21" s="122"/>
      <c r="C21" s="123"/>
      <c r="D21" s="128"/>
    </row>
    <row r="22" spans="1:6" ht="21.75" customHeight="1" x14ac:dyDescent="0.2">
      <c r="A22" s="124" t="s">
        <v>28</v>
      </c>
      <c r="B22" s="133">
        <v>0</v>
      </c>
      <c r="C22" s="125" t="s">
        <v>12</v>
      </c>
      <c r="D22" s="126">
        <f>ROUND(D20*B22,2)</f>
        <v>0</v>
      </c>
    </row>
    <row r="23" spans="1:6" ht="9.75" customHeight="1" x14ac:dyDescent="0.2">
      <c r="A23" s="122"/>
      <c r="B23" s="122"/>
      <c r="C23" s="123"/>
      <c r="D23" s="128"/>
    </row>
    <row r="24" spans="1:6" ht="19.5" customHeight="1" x14ac:dyDescent="0.2">
      <c r="A24" s="261" t="s">
        <v>93</v>
      </c>
      <c r="B24" s="262"/>
      <c r="C24" s="127" t="s">
        <v>64</v>
      </c>
      <c r="D24" s="131">
        <f>SUM(D20+D22)</f>
        <v>18704.329999999998</v>
      </c>
    </row>
    <row r="25" spans="1:6" ht="6.75" customHeight="1" x14ac:dyDescent="0.2">
      <c r="A25" s="122"/>
      <c r="B25" s="122"/>
      <c r="C25" s="123"/>
      <c r="D25" s="128"/>
    </row>
    <row r="26" spans="1:6" ht="26.25" customHeight="1" x14ac:dyDescent="0.2">
      <c r="A26" s="124" t="s">
        <v>65</v>
      </c>
      <c r="B26" s="133">
        <v>0</v>
      </c>
      <c r="C26" s="125" t="s">
        <v>27</v>
      </c>
      <c r="D26" s="126">
        <f>ROUND(D24*B26,2)</f>
        <v>0</v>
      </c>
    </row>
    <row r="27" spans="1:6" ht="7.5" customHeight="1" x14ac:dyDescent="0.2">
      <c r="B27" s="121"/>
      <c r="C27" s="136"/>
      <c r="D27" s="137"/>
    </row>
    <row r="28" spans="1:6" ht="20.85" customHeight="1" x14ac:dyDescent="0.2">
      <c r="A28" s="134"/>
      <c r="B28" s="121"/>
      <c r="C28" s="138"/>
      <c r="D28" s="139"/>
    </row>
    <row r="29" spans="1:6" ht="13.5" thickBot="1" x14ac:dyDescent="0.25">
      <c r="A29" s="122"/>
      <c r="B29" s="129"/>
      <c r="C29" s="129"/>
      <c r="D29" s="132">
        <f>D24+D26</f>
        <v>18704.329999999998</v>
      </c>
    </row>
    <row r="33" spans="2:2" x14ac:dyDescent="0.2">
      <c r="B33" s="121"/>
    </row>
    <row r="34" spans="2:2" x14ac:dyDescent="0.2">
      <c r="B34" s="121"/>
    </row>
    <row r="37" spans="2:2" x14ac:dyDescent="0.2">
      <c r="B37" s="121"/>
    </row>
    <row r="38" spans="2:2" x14ac:dyDescent="0.2">
      <c r="B38" s="121"/>
    </row>
    <row r="39" spans="2:2" x14ac:dyDescent="0.2">
      <c r="B39" s="121"/>
    </row>
    <row r="40" spans="2:2" x14ac:dyDescent="0.2">
      <c r="B40" s="121"/>
    </row>
    <row r="41" spans="2:2" x14ac:dyDescent="0.2">
      <c r="B41" s="121"/>
    </row>
    <row r="42" spans="2:2" x14ac:dyDescent="0.2">
      <c r="B42" s="121"/>
    </row>
    <row r="43" spans="2:2" x14ac:dyDescent="0.2">
      <c r="B43" s="121"/>
    </row>
    <row r="44" spans="2:2" x14ac:dyDescent="0.2">
      <c r="B44" s="121"/>
    </row>
    <row r="45" spans="2:2" x14ac:dyDescent="0.2">
      <c r="B45" s="121"/>
    </row>
    <row r="46" spans="2:2" x14ac:dyDescent="0.2">
      <c r="B46" s="121"/>
    </row>
    <row r="47" spans="2:2" x14ac:dyDescent="0.2">
      <c r="B47" s="121"/>
    </row>
  </sheetData>
  <mergeCells count="5">
    <mergeCell ref="B1:B2"/>
    <mergeCell ref="C1:D1"/>
    <mergeCell ref="C2:D2"/>
    <mergeCell ref="A20:B20"/>
    <mergeCell ref="A24:B24"/>
  </mergeCells>
  <dataValidations count="2">
    <dataValidation type="list" allowBlank="1" showInputMessage="1" showErrorMessage="1" sqref="B1:B2" xr:uid="{D3360D3D-A834-47A5-9E25-F3E8D24FF2B3}">
      <formula1>$A$54:$A$58</formula1>
    </dataValidation>
    <dataValidation allowBlank="1" showInputMessage="1" showErrorMessage="1" promptTitle="Honorarsatz" sqref="B4" xr:uid="{C5B5BFA4-B122-4201-B7EE-96F2FD978AA2}"/>
  </dataValidations>
  <pageMargins left="0.70866141732283472" right="0.70866141732283472" top="0.78740157480314965" bottom="0.6692913385826772"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7"/>
  <sheetViews>
    <sheetView view="pageBreakPreview" topLeftCell="A7" zoomScale="90" zoomScaleNormal="100" zoomScaleSheetLayoutView="90" workbookViewId="0">
      <selection activeCell="J20" sqref="J20"/>
    </sheetView>
  </sheetViews>
  <sheetFormatPr baseColWidth="10" defaultRowHeight="12.75" x14ac:dyDescent="0.2"/>
  <cols>
    <col min="1" max="1" width="19.7109375" customWidth="1"/>
    <col min="2" max="2" width="19.28515625" style="2" customWidth="1"/>
    <col min="3" max="3" width="29.42578125" customWidth="1"/>
    <col min="4" max="4" width="20.42578125" customWidth="1"/>
    <col min="5" max="5" width="23.42578125" customWidth="1"/>
    <col min="6" max="6" width="23.28515625" customWidth="1"/>
    <col min="7" max="7" width="20.42578125" style="90" customWidth="1"/>
    <col min="8" max="8" width="20.42578125" customWidth="1"/>
  </cols>
  <sheetData>
    <row r="1" spans="1:10" ht="36" customHeight="1" x14ac:dyDescent="0.25">
      <c r="A1" s="288" t="s">
        <v>58</v>
      </c>
      <c r="B1" s="289"/>
      <c r="C1" s="289"/>
      <c r="D1" s="290"/>
      <c r="E1" s="69"/>
      <c r="F1" s="142" t="s">
        <v>68</v>
      </c>
      <c r="G1" s="143"/>
      <c r="H1" s="144"/>
    </row>
    <row r="2" spans="1:10" ht="20.100000000000001" customHeight="1" x14ac:dyDescent="0.2">
      <c r="A2" s="291" t="s">
        <v>69</v>
      </c>
      <c r="B2" s="292"/>
      <c r="C2" s="292"/>
      <c r="D2" s="293"/>
      <c r="E2" s="70" t="s">
        <v>119</v>
      </c>
      <c r="F2" s="71" t="s">
        <v>70</v>
      </c>
      <c r="G2" s="86" t="s">
        <v>71</v>
      </c>
      <c r="H2" s="72" t="s">
        <v>8</v>
      </c>
    </row>
    <row r="3" spans="1:10" ht="19.899999999999999" customHeight="1" x14ac:dyDescent="0.2">
      <c r="A3" s="278" t="s">
        <v>47</v>
      </c>
      <c r="B3" s="295"/>
      <c r="C3" s="295"/>
      <c r="D3" s="295"/>
      <c r="E3" s="295"/>
      <c r="F3" s="295"/>
      <c r="G3" s="295"/>
      <c r="H3" s="296"/>
    </row>
    <row r="4" spans="1:10" ht="37.15" customHeight="1" x14ac:dyDescent="0.2">
      <c r="A4" s="294" t="s">
        <v>117</v>
      </c>
      <c r="B4" s="286"/>
      <c r="C4" s="287"/>
      <c r="D4" s="153" t="s">
        <v>66</v>
      </c>
      <c r="E4" s="244">
        <v>1</v>
      </c>
      <c r="F4" s="243" t="s">
        <v>120</v>
      </c>
      <c r="G4" s="85"/>
      <c r="H4" s="61">
        <v>0</v>
      </c>
    </row>
    <row r="5" spans="1:10" ht="19.899999999999999" customHeight="1" x14ac:dyDescent="0.2">
      <c r="A5" s="278" t="s">
        <v>48</v>
      </c>
      <c r="B5" s="279"/>
      <c r="C5" s="279"/>
      <c r="D5" s="279"/>
      <c r="E5" s="270"/>
      <c r="F5" s="270"/>
      <c r="G5" s="270"/>
      <c r="H5" s="280"/>
    </row>
    <row r="6" spans="1:10" s="121" customFormat="1" ht="34.15" customHeight="1" x14ac:dyDescent="0.2">
      <c r="A6" s="281" t="s">
        <v>112</v>
      </c>
      <c r="B6" s="282"/>
      <c r="C6" s="283"/>
      <c r="D6" s="154" t="s">
        <v>66</v>
      </c>
      <c r="E6" s="244">
        <v>0</v>
      </c>
      <c r="F6" s="245" t="s">
        <v>120</v>
      </c>
      <c r="G6" s="147"/>
      <c r="H6" s="145">
        <v>0</v>
      </c>
    </row>
    <row r="7" spans="1:10" s="121" customFormat="1" ht="35.450000000000003" customHeight="1" x14ac:dyDescent="0.2">
      <c r="A7" s="281" t="s">
        <v>111</v>
      </c>
      <c r="B7" s="282"/>
      <c r="C7" s="283"/>
      <c r="D7" s="154" t="s">
        <v>66</v>
      </c>
      <c r="E7" s="246">
        <v>0</v>
      </c>
      <c r="F7" s="247" t="s">
        <v>120</v>
      </c>
      <c r="G7" s="218"/>
      <c r="H7" s="61">
        <v>0</v>
      </c>
    </row>
    <row r="8" spans="1:10" ht="55.15" customHeight="1" x14ac:dyDescent="0.2">
      <c r="A8" s="275" t="s">
        <v>77</v>
      </c>
      <c r="B8" s="276"/>
      <c r="C8" s="277"/>
      <c r="D8" s="153" t="s">
        <v>66</v>
      </c>
      <c r="E8" s="244">
        <v>1</v>
      </c>
      <c r="F8" s="243" t="s">
        <v>120</v>
      </c>
      <c r="G8" s="148"/>
      <c r="H8" s="61">
        <v>0</v>
      </c>
      <c r="J8" s="20"/>
    </row>
    <row r="9" spans="1:10" ht="19.899999999999999" customHeight="1" x14ac:dyDescent="0.2">
      <c r="A9" s="278" t="s">
        <v>49</v>
      </c>
      <c r="B9" s="279"/>
      <c r="C9" s="279"/>
      <c r="D9" s="279"/>
      <c r="E9" s="279"/>
      <c r="F9" s="279"/>
      <c r="G9" s="279"/>
      <c r="H9" s="280"/>
    </row>
    <row r="10" spans="1:10" ht="32.450000000000003" customHeight="1" x14ac:dyDescent="0.2">
      <c r="A10" s="286" t="s">
        <v>113</v>
      </c>
      <c r="B10" s="286"/>
      <c r="C10" s="287"/>
      <c r="D10" s="153" t="s">
        <v>66</v>
      </c>
      <c r="E10" s="244">
        <v>1</v>
      </c>
      <c r="F10" s="243" t="s">
        <v>120</v>
      </c>
      <c r="G10" s="85"/>
      <c r="H10" s="61">
        <v>0</v>
      </c>
    </row>
    <row r="11" spans="1:10" s="121" customFormat="1" ht="36" customHeight="1" x14ac:dyDescent="0.2">
      <c r="A11" s="281" t="s">
        <v>114</v>
      </c>
      <c r="B11" s="282"/>
      <c r="C11" s="283"/>
      <c r="D11" s="153" t="s">
        <v>66</v>
      </c>
      <c r="E11" s="246">
        <v>0</v>
      </c>
      <c r="F11" s="247" t="s">
        <v>120</v>
      </c>
      <c r="G11" s="85"/>
      <c r="H11" s="61">
        <v>0</v>
      </c>
    </row>
    <row r="12" spans="1:10" ht="89.45" customHeight="1" x14ac:dyDescent="0.2">
      <c r="A12" s="275" t="s">
        <v>115</v>
      </c>
      <c r="B12" s="276"/>
      <c r="C12" s="277"/>
      <c r="D12" s="153" t="s">
        <v>66</v>
      </c>
      <c r="E12" s="244">
        <v>1</v>
      </c>
      <c r="F12" s="243" t="s">
        <v>120</v>
      </c>
      <c r="G12" s="85"/>
      <c r="H12" s="61">
        <v>0</v>
      </c>
    </row>
    <row r="13" spans="1:10" ht="19.899999999999999" customHeight="1" x14ac:dyDescent="0.2">
      <c r="A13" s="278" t="s">
        <v>50</v>
      </c>
      <c r="B13" s="279"/>
      <c r="C13" s="279"/>
      <c r="D13" s="279"/>
      <c r="E13" s="279"/>
      <c r="F13" s="279"/>
      <c r="G13" s="279"/>
      <c r="H13" s="280"/>
    </row>
    <row r="14" spans="1:10" ht="30" customHeight="1" x14ac:dyDescent="0.2">
      <c r="A14" s="272" t="s">
        <v>99</v>
      </c>
      <c r="B14" s="273"/>
      <c r="C14" s="273"/>
      <c r="D14" s="273"/>
      <c r="E14" s="273"/>
      <c r="F14" s="273"/>
      <c r="G14" s="273"/>
      <c r="H14" s="274"/>
    </row>
    <row r="15" spans="1:10" ht="19.899999999999999" customHeight="1" x14ac:dyDescent="0.2">
      <c r="A15" s="278" t="s">
        <v>51</v>
      </c>
      <c r="B15" s="279"/>
      <c r="C15" s="279"/>
      <c r="D15" s="279"/>
      <c r="E15" s="279"/>
      <c r="F15" s="279"/>
      <c r="G15" s="279"/>
      <c r="H15" s="280"/>
    </row>
    <row r="16" spans="1:10" ht="24.75" customHeight="1" x14ac:dyDescent="0.2">
      <c r="A16" s="286" t="s">
        <v>116</v>
      </c>
      <c r="B16" s="286"/>
      <c r="C16" s="287"/>
      <c r="D16" s="153" t="s">
        <v>66</v>
      </c>
      <c r="E16" s="219"/>
      <c r="F16" s="219"/>
      <c r="G16" s="219"/>
      <c r="H16" s="220"/>
    </row>
    <row r="17" spans="1:8" ht="19.899999999999999" customHeight="1" x14ac:dyDescent="0.2">
      <c r="A17" s="278" t="s">
        <v>52</v>
      </c>
      <c r="B17" s="279"/>
      <c r="C17" s="279"/>
      <c r="D17" s="279"/>
      <c r="E17" s="279"/>
      <c r="F17" s="279"/>
      <c r="G17" s="279"/>
      <c r="H17" s="280"/>
    </row>
    <row r="18" spans="1:8" ht="30" customHeight="1" x14ac:dyDescent="0.2">
      <c r="A18" s="272" t="s">
        <v>32</v>
      </c>
      <c r="B18" s="284"/>
      <c r="C18" s="284"/>
      <c r="D18" s="284"/>
      <c r="E18" s="284"/>
      <c r="F18" s="284"/>
      <c r="G18" s="284"/>
      <c r="H18" s="285"/>
    </row>
    <row r="19" spans="1:8" ht="19.899999999999999" customHeight="1" x14ac:dyDescent="0.2">
      <c r="A19" s="278" t="s">
        <v>53</v>
      </c>
      <c r="B19" s="279"/>
      <c r="C19" s="279"/>
      <c r="D19" s="279"/>
      <c r="E19" s="279"/>
      <c r="F19" s="279"/>
      <c r="G19" s="279"/>
      <c r="H19" s="280"/>
    </row>
    <row r="20" spans="1:8" ht="18" customHeight="1" x14ac:dyDescent="0.2">
      <c r="A20" s="281" t="s">
        <v>38</v>
      </c>
      <c r="B20" s="282"/>
      <c r="C20" s="283"/>
      <c r="D20" s="153" t="s">
        <v>66</v>
      </c>
      <c r="E20" s="102"/>
      <c r="F20" s="103"/>
      <c r="G20" s="85"/>
      <c r="H20" s="61">
        <v>0</v>
      </c>
    </row>
    <row r="21" spans="1:8" ht="19.899999999999999" customHeight="1" x14ac:dyDescent="0.2">
      <c r="A21" s="278" t="s">
        <v>54</v>
      </c>
      <c r="B21" s="279"/>
      <c r="C21" s="279"/>
      <c r="D21" s="279"/>
      <c r="E21" s="279"/>
      <c r="F21" s="279"/>
      <c r="G21" s="279"/>
      <c r="H21" s="280"/>
    </row>
    <row r="22" spans="1:8" ht="38.25" customHeight="1" x14ac:dyDescent="0.2">
      <c r="A22" s="281" t="s">
        <v>109</v>
      </c>
      <c r="B22" s="282"/>
      <c r="C22" s="282"/>
      <c r="D22" s="152" t="s">
        <v>67</v>
      </c>
      <c r="E22" s="151">
        <v>0</v>
      </c>
      <c r="F22" s="152" t="s">
        <v>100</v>
      </c>
      <c r="G22" s="146">
        <v>0</v>
      </c>
      <c r="H22" s="149">
        <f>E22*G22</f>
        <v>0</v>
      </c>
    </row>
    <row r="23" spans="1:8" s="121" customFormat="1" ht="38.25" customHeight="1" x14ac:dyDescent="0.2">
      <c r="A23" s="281" t="s">
        <v>110</v>
      </c>
      <c r="B23" s="282"/>
      <c r="C23" s="282"/>
      <c r="D23" s="152" t="s">
        <v>67</v>
      </c>
      <c r="E23" s="151">
        <v>0</v>
      </c>
      <c r="F23" s="152" t="s">
        <v>100</v>
      </c>
      <c r="G23" s="145">
        <v>0</v>
      </c>
      <c r="H23" s="150">
        <f>G23*E23</f>
        <v>0</v>
      </c>
    </row>
    <row r="24" spans="1:8" ht="20.100000000000001" customHeight="1" x14ac:dyDescent="0.2">
      <c r="A24" s="269" t="s">
        <v>55</v>
      </c>
      <c r="B24" s="270"/>
      <c r="C24" s="270"/>
      <c r="D24" s="270"/>
      <c r="E24" s="270"/>
      <c r="F24" s="270"/>
      <c r="G24" s="270"/>
      <c r="H24" s="271"/>
    </row>
    <row r="25" spans="1:8" ht="30" customHeight="1" x14ac:dyDescent="0.2">
      <c r="A25" s="272" t="s">
        <v>99</v>
      </c>
      <c r="B25" s="273"/>
      <c r="C25" s="273"/>
      <c r="D25" s="273"/>
      <c r="E25" s="273"/>
      <c r="F25" s="273"/>
      <c r="G25" s="273"/>
      <c r="H25" s="274"/>
    </row>
    <row r="26" spans="1:8" ht="8.25" customHeight="1" x14ac:dyDescent="0.2">
      <c r="D26" s="40"/>
      <c r="E26" s="40"/>
      <c r="F26" s="40"/>
      <c r="G26" s="87"/>
      <c r="H26" s="40"/>
    </row>
    <row r="27" spans="1:8" ht="19.5" customHeight="1" x14ac:dyDescent="0.2">
      <c r="A27" s="58"/>
      <c r="B27" s="59"/>
      <c r="C27" s="26" t="s">
        <v>11</v>
      </c>
      <c r="D27" s="41"/>
      <c r="E27" s="41"/>
      <c r="F27" s="41"/>
      <c r="G27" s="41"/>
      <c r="H27" s="41">
        <f>SUM(H4:H25)</f>
        <v>0</v>
      </c>
    </row>
    <row r="28" spans="1:8" ht="6.75" customHeight="1" x14ac:dyDescent="0.2">
      <c r="A28" s="5"/>
      <c r="B28" s="5"/>
      <c r="C28" s="6"/>
      <c r="D28" s="31"/>
      <c r="E28" s="31"/>
      <c r="F28" s="31"/>
      <c r="G28" s="88"/>
      <c r="H28" s="31"/>
    </row>
    <row r="29" spans="1:8" ht="26.25" customHeight="1" x14ac:dyDescent="0.2">
      <c r="A29" s="7" t="s">
        <v>26</v>
      </c>
      <c r="B29" s="60">
        <v>0</v>
      </c>
      <c r="C29" s="8" t="s">
        <v>27</v>
      </c>
      <c r="D29" s="23"/>
      <c r="E29" s="23"/>
      <c r="F29" s="23"/>
      <c r="G29" s="37"/>
      <c r="H29" s="23">
        <f>ROUND(H27*B29,2)</f>
        <v>0</v>
      </c>
    </row>
    <row r="30" spans="1:8" ht="6" customHeight="1" x14ac:dyDescent="0.2">
      <c r="D30" s="40"/>
      <c r="E30" s="40"/>
      <c r="F30" s="40"/>
      <c r="G30" s="87"/>
      <c r="H30" s="40"/>
    </row>
    <row r="31" spans="1:8" ht="20.85" customHeight="1" thickBot="1" x14ac:dyDescent="0.25">
      <c r="A31" s="5"/>
      <c r="B31" s="36"/>
      <c r="C31" s="36" t="s">
        <v>39</v>
      </c>
      <c r="D31" s="42"/>
      <c r="E31" s="42"/>
      <c r="F31" s="42"/>
      <c r="G31" s="89"/>
      <c r="H31" s="42">
        <f>H27+H29</f>
        <v>0</v>
      </c>
    </row>
    <row r="32" spans="1:8" ht="23.25" customHeight="1" x14ac:dyDescent="0.2">
      <c r="B32" s="19"/>
    </row>
    <row r="33" spans="2:8" ht="23.25" customHeight="1" x14ac:dyDescent="0.2"/>
    <row r="34" spans="2:8" ht="23.25" customHeight="1" x14ac:dyDescent="0.2">
      <c r="C34" s="19"/>
      <c r="D34" s="19"/>
      <c r="E34" s="19"/>
      <c r="F34" s="19"/>
      <c r="G34" s="91"/>
      <c r="H34" s="19"/>
    </row>
    <row r="37" spans="2:8" x14ac:dyDescent="0.2">
      <c r="B37"/>
    </row>
    <row r="38" spans="2:8" x14ac:dyDescent="0.2">
      <c r="B38"/>
    </row>
    <row r="39" spans="2:8" x14ac:dyDescent="0.2">
      <c r="B39"/>
    </row>
    <row r="40" spans="2:8" x14ac:dyDescent="0.2">
      <c r="B40"/>
    </row>
    <row r="41" spans="2:8" x14ac:dyDescent="0.2">
      <c r="B41"/>
    </row>
    <row r="42" spans="2:8" x14ac:dyDescent="0.2">
      <c r="B42"/>
    </row>
    <row r="43" spans="2:8" x14ac:dyDescent="0.2">
      <c r="B43"/>
    </row>
    <row r="44" spans="2:8" x14ac:dyDescent="0.2">
      <c r="B44"/>
    </row>
    <row r="45" spans="2:8" x14ac:dyDescent="0.2">
      <c r="B45"/>
    </row>
    <row r="46" spans="2:8" x14ac:dyDescent="0.2">
      <c r="B46"/>
    </row>
    <row r="47" spans="2:8" x14ac:dyDescent="0.2">
      <c r="B47"/>
    </row>
  </sheetData>
  <mergeCells count="25">
    <mergeCell ref="A1:D1"/>
    <mergeCell ref="A5:H5"/>
    <mergeCell ref="A11:C11"/>
    <mergeCell ref="A9:H9"/>
    <mergeCell ref="A2:D2"/>
    <mergeCell ref="A4:C4"/>
    <mergeCell ref="A3:H3"/>
    <mergeCell ref="A6:C6"/>
    <mergeCell ref="A7:C7"/>
    <mergeCell ref="A10:C10"/>
    <mergeCell ref="A24:H24"/>
    <mergeCell ref="A25:H25"/>
    <mergeCell ref="A8:C8"/>
    <mergeCell ref="A19:H19"/>
    <mergeCell ref="A20:C20"/>
    <mergeCell ref="A21:H21"/>
    <mergeCell ref="A14:H14"/>
    <mergeCell ref="A18:H18"/>
    <mergeCell ref="A17:H17"/>
    <mergeCell ref="A12:C12"/>
    <mergeCell ref="A13:H13"/>
    <mergeCell ref="A15:H15"/>
    <mergeCell ref="A23:C23"/>
    <mergeCell ref="A22:C22"/>
    <mergeCell ref="A16:C16"/>
  </mergeCells>
  <conditionalFormatting sqref="E20">
    <cfRule type="expression" dxfId="6" priority="31">
      <formula>$D20="pauschal"</formula>
    </cfRule>
  </conditionalFormatting>
  <conditionalFormatting sqref="F4 F20">
    <cfRule type="expression" dxfId="5" priority="30">
      <formula>$D4="pauschal"</formula>
    </cfRule>
  </conditionalFormatting>
  <conditionalFormatting sqref="G4 G8 G10:G12 G20 G22:G23">
    <cfRule type="expression" dxfId="4" priority="29">
      <formula>$D4="pauschal"</formula>
    </cfRule>
  </conditionalFormatting>
  <conditionalFormatting sqref="G6:G7">
    <cfRule type="expression" dxfId="3" priority="4">
      <formula>$D6="pauschal"</formula>
    </cfRule>
  </conditionalFormatting>
  <conditionalFormatting sqref="F8">
    <cfRule type="expression" dxfId="2" priority="3">
      <formula>$D8="pauschal"</formula>
    </cfRule>
  </conditionalFormatting>
  <conditionalFormatting sqref="F10">
    <cfRule type="expression" dxfId="1" priority="2">
      <formula>$D10="pauschal"</formula>
    </cfRule>
  </conditionalFormatting>
  <conditionalFormatting sqref="F12">
    <cfRule type="expression" dxfId="0" priority="1">
      <formula>$D12="pauschal"</formula>
    </cfRule>
  </conditionalFormatting>
  <dataValidations count="1">
    <dataValidation type="list" allowBlank="1" showInputMessage="1" showErrorMessage="1" sqref="D10:D12 D20 D22:D23 D4 D6:D8 D16" xr:uid="{9011339E-E271-4B56-8742-7C2CAD114180}">
      <formula1>$A$69:$A$70</formula1>
    </dataValidation>
  </dataValidations>
  <pageMargins left="0.51181102362204722" right="0.11811023622047245" top="0.78740157480314965" bottom="0.6692913385826772" header="0.31496062992125984" footer="0.31496062992125984"/>
  <pageSetup paperSize="9" scale="56" fitToHeight="0"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11</vt:i4>
      </vt:variant>
    </vt:vector>
  </HeadingPairs>
  <TitlesOfParts>
    <vt:vector size="22" baseType="lpstr">
      <vt:lpstr>Anrechenbare Kosten</vt:lpstr>
      <vt:lpstr>POS 1</vt:lpstr>
      <vt:lpstr>POS 2</vt:lpstr>
      <vt:lpstr>Grundl. Anlagengruppe 5</vt:lpstr>
      <vt:lpstr>Grundl. Anlagengruppe 6</vt:lpstr>
      <vt:lpstr>Grundl. Anlagengruppe 7</vt:lpstr>
      <vt:lpstr>Grundl. Anlagengruppe 8</vt:lpstr>
      <vt:lpstr>POS 3</vt:lpstr>
      <vt:lpstr>Besondere Leistungen TA</vt:lpstr>
      <vt:lpstr>Stundensätze</vt:lpstr>
      <vt:lpstr>Zusammenstellung </vt:lpstr>
      <vt:lpstr>'Anrechenbare Kosten'!Druckbereich</vt:lpstr>
      <vt:lpstr>'Besondere Leistungen TA'!Druckbereich</vt:lpstr>
      <vt:lpstr>'Grundl. Anlagengruppe 5'!Druckbereich</vt:lpstr>
      <vt:lpstr>'Grundl. Anlagengruppe 6'!Druckbereich</vt:lpstr>
      <vt:lpstr>'Grundl. Anlagengruppe 7'!Druckbereich</vt:lpstr>
      <vt:lpstr>'Grundl. Anlagengruppe 8'!Druckbereich</vt:lpstr>
      <vt:lpstr>'POS 1'!Druckbereich</vt:lpstr>
      <vt:lpstr>'POS 2'!Druckbereich</vt:lpstr>
      <vt:lpstr>'POS 3'!Druckbereich</vt:lpstr>
      <vt:lpstr>Stundensätze!Druckbereich</vt:lpstr>
      <vt:lpstr>'Zusammenstellung '!Druckbereich</vt:lpstr>
    </vt:vector>
  </TitlesOfParts>
  <Company>BLB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100gurr</dc:creator>
  <cp:lastModifiedBy>Bosse-Oberst Corinna (BLB DO)</cp:lastModifiedBy>
  <cp:lastPrinted>2024-09-09T13:05:30Z</cp:lastPrinted>
  <dcterms:created xsi:type="dcterms:W3CDTF">2011-12-28T09:46:08Z</dcterms:created>
  <dcterms:modified xsi:type="dcterms:W3CDTF">2025-11-20T09:08:36Z</dcterms:modified>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nscale::8a2cb521-77013287-0177-0132a46e-0002::BLB$NOTSET$16552469$2$NOTSET::0::ECMP.blb.nrw.de::8443::nscalealinst1::SSO</vt:lpwstr>
  </property>
</Properties>
</file>