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15ZVM\37\_Akte im BMS\2026-0557-37 RV - Beschaffung von Schutzbekleidung für den Innenangriff\"/>
    </mc:Choice>
  </mc:AlternateContent>
  <xr:revisionPtr revIDLastSave="0" documentId="13_ncr:1_{194A248D-83F1-4597-B55B-A489607DC7C3}" xr6:coauthVersionLast="47" xr6:coauthVersionMax="47" xr10:uidLastSave="{00000000-0000-0000-0000-000000000000}"/>
  <bookViews>
    <workbookView xWindow="28680" yWindow="-120" windowWidth="29040" windowHeight="15720" xr2:uid="{00000000-000D-0000-FFFF-FFFF00000000}"/>
  </bookViews>
  <sheets>
    <sheet name="Leistungsverzeichnis" sheetId="1" r:id="rId1"/>
  </sheets>
  <definedNames>
    <definedName name="_xlnm.Print_Area" localSheetId="0">Leistungsverzeichnis!$A$1:$F$70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50" i="1"/>
  <c r="F67" i="1" l="1"/>
  <c r="G71" i="1" l="1"/>
  <c r="H71" i="1"/>
  <c r="F68" i="1"/>
  <c r="F69" i="1" s="1"/>
  <c r="I75" i="1" l="1"/>
  <c r="I71" i="1"/>
  <c r="F71" i="1" s="1"/>
  <c r="F75" i="1" s="1"/>
  <c r="I79" i="1"/>
  <c r="F79" i="1" l="1"/>
  <c r="F72" i="1"/>
  <c r="F73" i="1" l="1"/>
  <c r="F76" i="1" l="1"/>
  <c r="F77" i="1" l="1"/>
  <c r="F80" i="1" l="1"/>
  <c r="F81" i="1" s="1"/>
</calcChain>
</file>

<file path=xl/sharedStrings.xml><?xml version="1.0" encoding="utf-8"?>
<sst xmlns="http://schemas.openxmlformats.org/spreadsheetml/2006/main" count="132" uniqueCount="113">
  <si>
    <t>Leistungsverzeichnis</t>
  </si>
  <si>
    <t>Bezeichnung</t>
  </si>
  <si>
    <t>Ordnungszahl</t>
  </si>
  <si>
    <t xml:space="preserve">Menge </t>
  </si>
  <si>
    <t>Einheit</t>
  </si>
  <si>
    <t>Einzelpreis</t>
  </si>
  <si>
    <t>Gesamtpreis</t>
  </si>
  <si>
    <t>Nettosumme</t>
  </si>
  <si>
    <t>Brutto Gesamtsumme</t>
  </si>
  <si>
    <t>1.1.1</t>
  </si>
  <si>
    <t>1.1.2</t>
  </si>
  <si>
    <t>1.1.3</t>
  </si>
  <si>
    <t>1.2</t>
  </si>
  <si>
    <t>1.2.1</t>
  </si>
  <si>
    <t>1.2.2</t>
  </si>
  <si>
    <t>1.2.3</t>
  </si>
  <si>
    <t>Vergabenummer:</t>
  </si>
  <si>
    <t>Bezeichnung:</t>
  </si>
  <si>
    <t xml:space="preserve">Lieferzeitpunkt: </t>
  </si>
  <si>
    <t>Ausführungsfrist /</t>
  </si>
  <si>
    <t>19 % MwSt.</t>
  </si>
  <si>
    <t>1.1</t>
  </si>
  <si>
    <t>Jacke</t>
  </si>
  <si>
    <t>Hose</t>
  </si>
  <si>
    <t>1</t>
  </si>
  <si>
    <t>S-Gard Dynamate Plus
oder gleichwertig</t>
  </si>
  <si>
    <t>St.</t>
  </si>
  <si>
    <t>Zertifizierung:
EN 469 x2, y2, z2
EN 1149-5</t>
  </si>
  <si>
    <t>Rahmenbedingungen</t>
  </si>
  <si>
    <t>Farbe: Rot / Schwarzblau</t>
  </si>
  <si>
    <r>
      <rPr>
        <u/>
        <sz val="11"/>
        <color theme="1"/>
        <rFont val="Arial"/>
        <family val="2"/>
      </rPr>
      <t>Innenfutter</t>
    </r>
    <r>
      <rPr>
        <sz val="11"/>
        <color theme="1"/>
        <rFont val="Arial"/>
        <family val="2"/>
      </rPr>
      <t xml:space="preserve">
ZoneDry, 200g/qm +-10g/qm,
93% meta-Aramid,
5% para-Aramid,
2% Antistatikfaser</t>
    </r>
  </si>
  <si>
    <t>1.1.4</t>
  </si>
  <si>
    <t>1.1.5</t>
  </si>
  <si>
    <t>1.1.6</t>
  </si>
  <si>
    <t>1.1.7</t>
  </si>
  <si>
    <t>1.1.8</t>
  </si>
  <si>
    <t>1.1.9</t>
  </si>
  <si>
    <t>1.1.10</t>
  </si>
  <si>
    <t>1.1.11</t>
  </si>
  <si>
    <t>1.1.12</t>
  </si>
  <si>
    <t>1.1.13</t>
  </si>
  <si>
    <t>1.1.14</t>
  </si>
  <si>
    <t>1.1.15</t>
  </si>
  <si>
    <t>1.1.16</t>
  </si>
  <si>
    <t>1.1.17</t>
  </si>
  <si>
    <t>1.2.4</t>
  </si>
  <si>
    <t>1.2.5</t>
  </si>
  <si>
    <t>1.2.6</t>
  </si>
  <si>
    <t>1.2.7</t>
  </si>
  <si>
    <t>1.2.8</t>
  </si>
  <si>
    <t>1.2.9</t>
  </si>
  <si>
    <t>1.2.10</t>
  </si>
  <si>
    <t>1.2.11</t>
  </si>
  <si>
    <t>1.2.12</t>
  </si>
  <si>
    <t>Revisionsöffnung an der Hose, von ca. 45cm.</t>
  </si>
  <si>
    <t>St</t>
  </si>
  <si>
    <t>1.1.18</t>
  </si>
  <si>
    <t>Schutzkleidung nach EN 469 Leistungsstufe 2</t>
  </si>
  <si>
    <t>Die Schutzbekleidung nach EN 469 der Leistungsstufe 2 muss uneingschränkt mit der vorhandenen Schutzbekleidung - Jacke S-Gard Responser 2.0 nach EN 469 Leistungsstufe 1 bauartbeding kombiniert werden dürfen. Die Kombination muss die EN 469 Leistungsstufe 1 uneingeschränkt erreichen.</t>
  </si>
  <si>
    <t>1.2.13</t>
  </si>
  <si>
    <t>1.2.14</t>
  </si>
  <si>
    <t>1.2.15</t>
  </si>
  <si>
    <t>Grundlaufzeit
(1 Jahr)</t>
  </si>
  <si>
    <t>Nach Auftragsvergabe</t>
  </si>
  <si>
    <r>
      <rPr>
        <b/>
        <sz val="10"/>
        <rFont val="Arial"/>
        <family val="2"/>
      </rPr>
      <t>Lieferzeitpunkte</t>
    </r>
    <r>
      <rPr>
        <sz val="10"/>
        <rFont val="Arial"/>
        <family val="2"/>
      </rPr>
      <t xml:space="preserve">
Die im Jahr 2026 bestellte Ware soll innerhalb von 14 Wochen nach Auftragserteilung geliefert werden.
Die Ware für 2027 soll im ersten Quartal geliefert werden.
Bei Inanspruchnahme der Optionszeiträumen soll die Ware jeweils im ersten Quartal des jeweiligen Jahres geliefert werden.</t>
    </r>
  </si>
  <si>
    <t>1.1.19</t>
  </si>
  <si>
    <t>Gleichwertiges Produkt bitte hier benennen:</t>
  </si>
  <si>
    <t>1.2.16</t>
  </si>
  <si>
    <t>Grundlaufzeit + Optionszeitraum 1 (+2%)
+ Optionszeitraum 2 (+4%)
+ Optionszeitraum 3 (+6%)</t>
  </si>
  <si>
    <t>Grundlaufzeit + Optionszeitraum 1 (+2%)</t>
  </si>
  <si>
    <t>Grundlaufzeit + Optionszeitraum 1 (+2%) + Optionszeitraum 2 (+4%)</t>
  </si>
  <si>
    <t>Beschaffung von Schutzkleidung für die Innenbrandbekämpfung</t>
  </si>
  <si>
    <t>Zwei Revisionsöffnungen an der Jacke, wovon eine ca. 45cm aufweist.</t>
  </si>
  <si>
    <t>Verlängertes Rückenteil</t>
  </si>
  <si>
    <t>Die grauen Felder sind Berechnungs Hilfsfelder.</t>
  </si>
  <si>
    <t>1.1.20</t>
  </si>
  <si>
    <t>1.1.21</t>
  </si>
  <si>
    <t>1.1.22</t>
  </si>
  <si>
    <t>1.1.23</t>
  </si>
  <si>
    <t>1.1.24</t>
  </si>
  <si>
    <t>1.1.25</t>
  </si>
  <si>
    <t>1.2.17</t>
  </si>
  <si>
    <t>Von der Größe XXS bis zur Größe 3XL sowie zwei dazugehörige Kurz- und Langgrößen müssen als Einheitspreis bzw. dem Angebotspreis entsprechen.
Maßanfertigungen bzw. darüberhinausgehende Sondergrößen können nach Rücksprache mit einem Aufschlag versehen werden.</t>
  </si>
  <si>
    <r>
      <rPr>
        <b/>
        <sz val="10"/>
        <rFont val="Arial"/>
        <family val="2"/>
      </rPr>
      <t>Schulungen</t>
    </r>
    <r>
      <rPr>
        <sz val="10"/>
        <rFont val="Arial"/>
        <family val="2"/>
      </rPr>
      <t xml:space="preserve">
Mindestens drei Mitarbeitende der Feuerwehr Münster (Fachpersonal mit Vorwissen) sind durch den Hersteller/Konfektionär so zu schulen, dass die Schutzkleidung selbst geprüft und Reparaturen, auch am Obermaterial, der Membrane und den Reflexstreifen, eigenständig und fachgerecht durchgeführt werden können, ohne das Garantieansprüche an den Produkten verfallen. Diese Schulung ist kostenlos zu leisten. Sollten diese Schulungen vom Hersteller/Konfektionär, als regelmäßige Schulung, gefordert sein, sind diese wiedekehrenden Schulungen ebenfalls zu  leisten. Die zur Instandsetzung erforderlichen Materialien sind über den Hersteller/Konfektionär zu beziehen.</t>
    </r>
  </si>
  <si>
    <r>
      <rPr>
        <u/>
        <sz val="11"/>
        <color theme="1"/>
        <rFont val="Arial"/>
        <family val="2"/>
      </rPr>
      <t>Obergewebe</t>
    </r>
    <r>
      <rPr>
        <sz val="11"/>
        <color theme="1"/>
        <rFont val="Arial"/>
        <family val="2"/>
      </rPr>
      <t xml:space="preserve">
Nomex® Advance® Truecolor®, 200g/qm +-10g/qm,
56% meta-Aramid,
43% para-Aramid,
1% Antistatikfaser,
mit Hydro-Tec Ausrüstung</t>
    </r>
  </si>
  <si>
    <r>
      <rPr>
        <u/>
        <sz val="11"/>
        <color theme="1"/>
        <rFont val="Arial"/>
        <family val="2"/>
      </rPr>
      <t>Membran / Nässesperre / Isolation</t>
    </r>
    <r>
      <rPr>
        <sz val="11"/>
        <color theme="1"/>
        <rFont val="Arial"/>
        <family val="2"/>
      </rPr>
      <t xml:space="preserve">
GORE-TEX® Fireblocker mit GORE-TEX CROSSTECH®,
140g/qm +-15g/qm,
100% Aramidvlies auf eine Bikomponentenmembran auf Basis von ePTFE</t>
    </r>
  </si>
  <si>
    <t>Die Hosenträger können bei der Wäsche der Schutzkleidung, an der Hose verbleiben und müssen nicht demontiert werden.</t>
  </si>
  <si>
    <t>Reimprägnierung nach frühestens 40 Wäschen nötig.</t>
  </si>
  <si>
    <t>Der Oberstoff ist spinndüsengefärbt.</t>
  </si>
  <si>
    <t>Panikreißverschluß am Hauptreißverschluß der Jacke.</t>
  </si>
  <si>
    <t>Weitenverstellung mit "Umlenkung" an den Ärmelabschlüssen.</t>
  </si>
  <si>
    <t>Ergonomisch (schräg) geschnittene Ärmelabschlüsse.</t>
  </si>
  <si>
    <t>"Umlaufende" Saugsperren in den Ärmelabschlüssen.</t>
  </si>
  <si>
    <t>ITC-System an verlängerten Strickbündchen mit Daumendurchgriff.</t>
  </si>
  <si>
    <t>Zwei aufgesetzte Fronttaschen.</t>
  </si>
  <si>
    <t>Zwei aufgesetzte Funkgerätetaschen.</t>
  </si>
  <si>
    <t>"Umlaufende" Saugsperre im Jacken Bund.</t>
  </si>
  <si>
    <t>Rutschhemendes Verstärkungsmaterial im Schulterbereich.</t>
  </si>
  <si>
    <t>Rutschhemendes Verstärkungsmaterial im Bereich der Ellenbogen.</t>
  </si>
  <si>
    <t>Rückenbeschriftung mittels Aufdruck
nach Absprache mit Auftraggeber.</t>
  </si>
  <si>
    <t>Segmentierte Reflexstreifen.</t>
  </si>
  <si>
    <t>RFID Transponder &amp; Barcode.</t>
  </si>
  <si>
    <t xml:space="preserve">Beidseitige Bundweitenregulierung / Größenverstellung. </t>
  </si>
  <si>
    <t>Umlaufende Saugsperre im Beinabschluss.</t>
  </si>
  <si>
    <t>Frontreißverschluss.</t>
  </si>
  <si>
    <t>Rutschhemendes Verstärkungsmaterial im Bereich der Knie.</t>
  </si>
  <si>
    <t>Rutschhemendes Verstärkungsmaterial an den Saumkanten.</t>
  </si>
  <si>
    <t>Silikon Anfasslaschen an den Verschlusspatten</t>
  </si>
  <si>
    <r>
      <rPr>
        <b/>
        <sz val="10"/>
        <color theme="1"/>
        <rFont val="Arial"/>
        <family val="2"/>
      </rPr>
      <t>Größenfeststellung</t>
    </r>
    <r>
      <rPr>
        <sz val="10"/>
        <color theme="1"/>
        <rFont val="Arial"/>
        <family val="2"/>
      </rPr>
      <t xml:space="preserve">
Mindestens sechs Termine an drei Feuerwachen zur Größenermittlung bei der Feuerwehr Münster. Feuerwache 1: York-Ring 25, 48159 Münster, Feuerwache 2: Theodor-Scheiwe-Str. 1, 48155 Münster, Feuerwache 3: Hansestr. 23, 48165 Münster. Diese müssen vom Anbieter kostenlos geleistet werden.
Weiterhin ist davon unabhängig ein Anpaßsatz zur Größenermittlung, kostenlos, für ca. 6-8 Wochen zur Verfügung zu stellen.</t>
    </r>
  </si>
  <si>
    <t>2026-0557-37</t>
  </si>
  <si>
    <r>
      <rPr>
        <b/>
        <sz val="10"/>
        <rFont val="Arial"/>
        <family val="2"/>
      </rPr>
      <t>Liefermengen</t>
    </r>
    <r>
      <rPr>
        <sz val="10"/>
        <rFont val="Arial"/>
        <family val="2"/>
      </rPr>
      <t xml:space="preserve">
200 Garnituren pro Jahr. Mit dem Beginn der Rahmenvereinbarung ergibt es die Summe von 400 Garnituren in der Grundlaufzeit (200 St. im Jahr 2026 &amp; 200 St. im Jahr 2027)
Bei jedem genutzten Optionszeitraum, kommen 200 Garnituren dazu.
Durch verschiedene Umstände, kann die Abnahmemenge um bis zu +25% / -25% Variieren. Dies hat der Auftragnehmer zu akzeptieren.</t>
    </r>
  </si>
  <si>
    <r>
      <rPr>
        <b/>
        <sz val="10"/>
        <rFont val="Arial"/>
        <family val="2"/>
      </rPr>
      <t>Laufzeit und Optionszeitraum</t>
    </r>
    <r>
      <rPr>
        <sz val="10"/>
        <rFont val="Arial"/>
        <family val="2"/>
      </rPr>
      <t xml:space="preserve">
Die Rahmenvereinbarung beginnt mit dem 01.11.2026 und endet am </t>
    </r>
    <r>
      <rPr>
        <u/>
        <sz val="10"/>
        <rFont val="Arial"/>
        <family val="2"/>
      </rPr>
      <t xml:space="preserve">31.10.2027 </t>
    </r>
    <r>
      <rPr>
        <sz val="10"/>
        <rFont val="Arial"/>
        <family val="2"/>
      </rPr>
      <t xml:space="preserve">(Grundlaufzeit).
In beiderseitigem Einvernehmen kann die Rahmenvereinbarung bis zu dreimal, um je 12 Monate verlängert werden, (Optionszeitraum 1: bis 31.10.2028), (Optionszeitraum 2: bis 31.10.2029) &amp; (Optionszeitraum 3: bis 31.10.2030).
In diesem Fall haben sich die beiden Vertragspartner bis spätestens 6 Monate vor Ablauf der Grundlaufzeit bzw. der Optionszeiträume, über die beabsichtigte Ausübung des Optionsrechts in Kenntnis zu setzen.
Ein Anspruch des Auftragnehmers oder der Auftraggeberin, auf eine Verlängerung der Laufzeit, besteht nicht.
</t>
    </r>
    <r>
      <rPr>
        <b/>
        <sz val="10"/>
        <rFont val="Arial"/>
        <family val="2"/>
      </rPr>
      <t>Kündigung</t>
    </r>
    <r>
      <rPr>
        <sz val="10"/>
        <rFont val="Arial"/>
        <family val="2"/>
      </rPr>
      <t xml:space="preserve">
Die Laufzeit kann von beiden Parteien aus wichtigem Grund fristlos gekündigt werden. 
Die Kündigung bedarf der Schriftform. Der Kündigungszeitraum beläuft sich auf ein halbes Jahr zum Laufzeitende.
</t>
    </r>
    <r>
      <rPr>
        <b/>
        <sz val="10"/>
        <rFont val="Arial"/>
        <family val="2"/>
      </rPr>
      <t xml:space="preserve">Preisanpassung </t>
    </r>
    <r>
      <rPr>
        <sz val="10"/>
        <rFont val="Arial"/>
        <family val="2"/>
      </rPr>
      <t xml:space="preserve">
Bei Vertragsverlängerung tritt automatsch eine Preisanpassung von 2% zugunsten des Auftragnehmers in Kraft.</t>
    </r>
  </si>
  <si>
    <t>Stand: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</si>
</sst>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407]_-;\-* #,##0.00\ [$€-407]_-;_-* &quot;-&quot;??\ [$€-407]_-;_-@_-"/>
    <numFmt numFmtId="165" formatCode="#,##0.00\ &quot;€&quot;"/>
  </numFmts>
  <fonts count="14" x14ac:knownFonts="1">
    <font>
      <sz val="11"/>
      <color theme="1"/>
      <name val="Arial"/>
      <family val="2"/>
    </font>
    <font>
      <sz val="11"/>
      <color theme="1"/>
      <name val="Arial"/>
      <family val="2"/>
    </font>
    <font>
      <b/>
      <sz val="11"/>
      <color theme="1"/>
      <name val="Arial"/>
      <family val="2"/>
    </font>
    <font>
      <sz val="11"/>
      <color theme="0"/>
      <name val="Arial"/>
      <family val="2"/>
    </font>
    <font>
      <b/>
      <sz val="11"/>
      <color theme="0"/>
      <name val="Arial"/>
      <family val="2"/>
    </font>
    <font>
      <b/>
      <sz val="12"/>
      <color theme="0"/>
      <name val="Arial"/>
      <family val="2"/>
    </font>
    <font>
      <sz val="10"/>
      <name val="Arial"/>
      <family val="2"/>
    </font>
    <font>
      <b/>
      <sz val="10"/>
      <name val="Arial"/>
      <family val="2"/>
    </font>
    <font>
      <u/>
      <sz val="10"/>
      <name val="Arial"/>
      <family val="2"/>
    </font>
    <font>
      <u/>
      <sz val="11"/>
      <color theme="1"/>
      <name val="Arial"/>
      <family val="2"/>
    </font>
    <font>
      <sz val="8"/>
      <name val="Arial"/>
      <family val="2"/>
    </font>
    <font>
      <sz val="10"/>
      <color theme="1"/>
      <name val="Arial"/>
      <family val="2"/>
    </font>
    <font>
      <b/>
      <sz val="10"/>
      <color theme="1"/>
      <name val="Arial"/>
      <family val="2"/>
    </font>
    <font>
      <sz val="11"/>
      <color theme="0" tint="-0.14999847407452621"/>
      <name val="Arial"/>
      <family val="2"/>
    </font>
  </fonts>
  <fills count="7">
    <fill>
      <patternFill patternType="none"/>
    </fill>
    <fill>
      <patternFill patternType="gray125"/>
    </fill>
    <fill>
      <patternFill patternType="solid">
        <fgColor theme="6"/>
      </patternFill>
    </fill>
    <fill>
      <patternFill patternType="solid">
        <fgColor rgb="FFA3AE44"/>
        <bgColor indexed="64"/>
      </patternFill>
    </fill>
    <fill>
      <patternFill patternType="solid">
        <fgColor rgb="FFD9DEAA"/>
        <bgColor indexed="64"/>
      </patternFill>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2" borderId="0" applyNumberFormat="0" applyBorder="0" applyAlignment="0" applyProtection="0"/>
  </cellStyleXfs>
  <cellXfs count="102">
    <xf numFmtId="0" fontId="0" fillId="0" borderId="0" xfId="0"/>
    <xf numFmtId="49" fontId="0" fillId="0" borderId="0" xfId="0" applyNumberFormat="1" applyAlignment="1">
      <alignment horizontal="center"/>
    </xf>
    <xf numFmtId="49" fontId="5" fillId="3" borderId="0" xfId="2" applyNumberFormat="1" applyFont="1" applyFill="1" applyProtection="1"/>
    <xf numFmtId="49" fontId="3" fillId="3" borderId="0" xfId="2" applyNumberFormat="1" applyFill="1" applyProtection="1"/>
    <xf numFmtId="0" fontId="3" fillId="3" borderId="0" xfId="2" applyFill="1" applyAlignment="1" applyProtection="1">
      <alignment horizontal="center"/>
    </xf>
    <xf numFmtId="49" fontId="5" fillId="0" borderId="0" xfId="2" applyNumberFormat="1" applyFont="1" applyFill="1" applyProtection="1"/>
    <xf numFmtId="49" fontId="3" fillId="0" borderId="0" xfId="2" applyNumberFormat="1" applyFill="1" applyProtection="1"/>
    <xf numFmtId="0" fontId="3" fillId="0" borderId="0" xfId="2" applyFill="1" applyAlignment="1" applyProtection="1">
      <alignment horizontal="center"/>
    </xf>
    <xf numFmtId="164" fontId="3" fillId="0" borderId="0" xfId="2" applyNumberFormat="1" applyFill="1" applyAlignment="1" applyProtection="1">
      <alignment horizontal="right"/>
    </xf>
    <xf numFmtId="14" fontId="3" fillId="0" borderId="0" xfId="2" applyNumberFormat="1" applyFill="1" applyProtection="1"/>
    <xf numFmtId="49" fontId="2" fillId="0" borderId="0" xfId="0" applyNumberFormat="1" applyFont="1"/>
    <xf numFmtId="49" fontId="0" fillId="0" borderId="0" xfId="0" applyNumberFormat="1"/>
    <xf numFmtId="0" fontId="0" fillId="0" borderId="0" xfId="0" applyAlignment="1">
      <alignment horizontal="center"/>
    </xf>
    <xf numFmtId="164" fontId="0" fillId="0" borderId="0" xfId="0" applyNumberFormat="1"/>
    <xf numFmtId="164" fontId="0" fillId="0" borderId="0" xfId="1" applyNumberFormat="1" applyFont="1" applyProtection="1"/>
    <xf numFmtId="0" fontId="6" fillId="0" borderId="0" xfId="0" applyFont="1" applyAlignment="1">
      <alignment vertical="center" wrapText="1"/>
    </xf>
    <xf numFmtId="0" fontId="11" fillId="5" borderId="0" xfId="0" applyFont="1" applyFill="1" applyAlignment="1">
      <alignment vertical="center" wrapText="1"/>
    </xf>
    <xf numFmtId="0" fontId="6" fillId="5" borderId="0" xfId="0" applyFont="1" applyFill="1" applyAlignment="1">
      <alignment vertical="center" wrapText="1"/>
    </xf>
    <xf numFmtId="0" fontId="0" fillId="5" borderId="0" xfId="0" applyFill="1"/>
    <xf numFmtId="49" fontId="2" fillId="0" borderId="2" xfId="0" applyNumberFormat="1" applyFont="1" applyBorder="1" applyAlignment="1">
      <alignment horizontal="center"/>
    </xf>
    <xf numFmtId="0" fontId="2" fillId="0" borderId="2" xfId="0" applyFont="1" applyBorder="1" applyAlignment="1">
      <alignment horizontal="center"/>
    </xf>
    <xf numFmtId="164" fontId="2" fillId="0" borderId="2" xfId="0" applyNumberFormat="1" applyFont="1" applyBorder="1" applyAlignment="1">
      <alignment horizontal="center"/>
    </xf>
    <xf numFmtId="164" fontId="2" fillId="0" borderId="2" xfId="1" applyNumberFormat="1" applyFont="1" applyFill="1" applyBorder="1" applyAlignment="1" applyProtection="1">
      <alignment horizontal="center"/>
    </xf>
    <xf numFmtId="49" fontId="0" fillId="4" borderId="14" xfId="0" applyNumberFormat="1" applyFill="1" applyBorder="1" applyAlignment="1">
      <alignment vertical="top"/>
    </xf>
    <xf numFmtId="49" fontId="0" fillId="4" borderId="6" xfId="0" applyNumberFormat="1" applyFill="1" applyBorder="1" applyAlignment="1">
      <alignment vertical="top"/>
    </xf>
    <xf numFmtId="49" fontId="0" fillId="0" borderId="6" xfId="0" applyNumberFormat="1" applyBorder="1" applyAlignment="1">
      <alignment vertical="top"/>
    </xf>
    <xf numFmtId="49" fontId="0" fillId="0" borderId="1" xfId="0" applyNumberFormat="1" applyBorder="1" applyAlignment="1">
      <alignment wrapText="1"/>
    </xf>
    <xf numFmtId="4" fontId="0" fillId="5" borderId="1" xfId="0" applyNumberFormat="1" applyFill="1" applyBorder="1" applyAlignment="1">
      <alignment horizontal="center" vertical="center"/>
    </xf>
    <xf numFmtId="0" fontId="0" fillId="0" borderId="1" xfId="0" applyBorder="1" applyAlignment="1">
      <alignment horizontal="center" vertical="center"/>
    </xf>
    <xf numFmtId="165" fontId="1" fillId="0" borderId="15" xfId="1" applyNumberFormat="1" applyFont="1" applyBorder="1" applyAlignment="1" applyProtection="1">
      <alignment vertical="center"/>
    </xf>
    <xf numFmtId="49" fontId="0" fillId="0" borderId="1" xfId="0" applyNumberFormat="1" applyBorder="1"/>
    <xf numFmtId="4" fontId="0" fillId="4" borderId="24" xfId="0" applyNumberFormat="1" applyFill="1" applyBorder="1" applyAlignment="1">
      <alignment horizontal="center"/>
    </xf>
    <xf numFmtId="4" fontId="0" fillId="4" borderId="0" xfId="0" applyNumberFormat="1" applyFill="1" applyAlignment="1">
      <alignment horizontal="center"/>
    </xf>
    <xf numFmtId="4" fontId="0" fillId="4" borderId="25" xfId="0" applyNumberFormat="1" applyFill="1" applyBorder="1" applyAlignment="1">
      <alignment horizontal="center"/>
    </xf>
    <xf numFmtId="0" fontId="0" fillId="0" borderId="1" xfId="0" applyBorder="1" applyAlignment="1">
      <alignment vertical="center" wrapText="1"/>
    </xf>
    <xf numFmtId="0" fontId="0" fillId="5" borderId="1" xfId="0" applyFill="1" applyBorder="1" applyAlignment="1">
      <alignment vertical="center" wrapText="1"/>
    </xf>
    <xf numFmtId="0" fontId="0" fillId="5" borderId="0" xfId="0" applyFill="1" applyAlignment="1">
      <alignment horizontal="left" vertical="center" wrapText="1"/>
    </xf>
    <xf numFmtId="44" fontId="0" fillId="0" borderId="0" xfId="0" applyNumberFormat="1"/>
    <xf numFmtId="49" fontId="0" fillId="0" borderId="29" xfId="0" applyNumberFormat="1" applyBorder="1" applyAlignment="1">
      <alignment vertical="top"/>
    </xf>
    <xf numFmtId="0" fontId="0" fillId="5" borderId="30" xfId="0" applyFill="1" applyBorder="1" applyAlignment="1">
      <alignment vertical="center" wrapText="1"/>
    </xf>
    <xf numFmtId="49" fontId="0" fillId="0" borderId="7" xfId="0" applyNumberFormat="1" applyBorder="1" applyAlignment="1">
      <alignment vertical="top"/>
    </xf>
    <xf numFmtId="0" fontId="0" fillId="0" borderId="3" xfId="0" applyBorder="1" applyAlignment="1">
      <alignment vertical="center" wrapText="1"/>
    </xf>
    <xf numFmtId="164" fontId="0" fillId="4" borderId="32" xfId="1" applyNumberFormat="1" applyFont="1" applyFill="1" applyBorder="1" applyProtection="1"/>
    <xf numFmtId="164" fontId="0" fillId="4" borderId="12" xfId="1" applyNumberFormat="1" applyFont="1" applyFill="1" applyBorder="1" applyProtection="1"/>
    <xf numFmtId="164" fontId="0" fillId="4" borderId="13" xfId="1" applyNumberFormat="1" applyFont="1" applyFill="1" applyBorder="1" applyProtection="1"/>
    <xf numFmtId="164" fontId="0" fillId="4" borderId="11" xfId="1" applyNumberFormat="1" applyFont="1" applyFill="1" applyBorder="1" applyProtection="1"/>
    <xf numFmtId="164" fontId="13" fillId="6" borderId="0" xfId="0" applyNumberFormat="1" applyFont="1" applyFill="1"/>
    <xf numFmtId="0" fontId="13" fillId="0" borderId="0" xfId="0" applyFont="1"/>
    <xf numFmtId="49" fontId="2" fillId="0" borderId="0" xfId="0" applyNumberFormat="1" applyFont="1" applyProtection="1">
      <protection locked="0"/>
    </xf>
    <xf numFmtId="49" fontId="0" fillId="0" borderId="0" xfId="0" applyNumberFormat="1" applyProtection="1">
      <protection locked="0"/>
    </xf>
    <xf numFmtId="165" fontId="0" fillId="0" borderId="1" xfId="0" applyNumberFormat="1" applyBorder="1" applyAlignment="1" applyProtection="1">
      <alignment vertical="center"/>
      <protection locked="0"/>
    </xf>
    <xf numFmtId="49" fontId="0" fillId="0" borderId="0" xfId="0" applyNumberFormat="1" applyAlignment="1">
      <alignment horizontal="right" vertical="center" wrapText="1"/>
    </xf>
    <xf numFmtId="49" fontId="0" fillId="0" borderId="0" xfId="0" applyNumberFormat="1" applyAlignment="1">
      <alignment horizontal="right" vertical="center"/>
    </xf>
    <xf numFmtId="164" fontId="0" fillId="4" borderId="4" xfId="0" applyNumberFormat="1" applyFill="1" applyBorder="1" applyAlignment="1">
      <alignment horizontal="center"/>
    </xf>
    <xf numFmtId="164" fontId="0" fillId="4" borderId="5" xfId="0" applyNumberFormat="1" applyFill="1" applyBorder="1" applyAlignment="1">
      <alignment horizontal="center"/>
    </xf>
    <xf numFmtId="164" fontId="0" fillId="4" borderId="8" xfId="0" applyNumberFormat="1" applyFill="1" applyBorder="1" applyAlignment="1">
      <alignment horizontal="center"/>
    </xf>
    <xf numFmtId="164" fontId="0" fillId="4" borderId="6" xfId="0" applyNumberFormat="1" applyFill="1" applyBorder="1" applyAlignment="1">
      <alignment horizontal="center"/>
    </xf>
    <xf numFmtId="164" fontId="0" fillId="4" borderId="1" xfId="0" applyNumberFormat="1" applyFill="1" applyBorder="1" applyAlignment="1">
      <alignment horizontal="center"/>
    </xf>
    <xf numFmtId="164" fontId="0" fillId="4" borderId="9" xfId="0" applyNumberFormat="1" applyFill="1" applyBorder="1" applyAlignment="1">
      <alignment horizontal="center"/>
    </xf>
    <xf numFmtId="164" fontId="0" fillId="4" borderId="7" xfId="0" applyNumberFormat="1" applyFill="1" applyBorder="1" applyAlignment="1">
      <alignment horizontal="center"/>
    </xf>
    <xf numFmtId="164" fontId="0" fillId="4" borderId="3" xfId="0" applyNumberFormat="1" applyFill="1" applyBorder="1" applyAlignment="1">
      <alignment horizontal="center"/>
    </xf>
    <xf numFmtId="164" fontId="0" fillId="4" borderId="10" xfId="0" applyNumberFormat="1" applyFill="1" applyBorder="1" applyAlignment="1">
      <alignment horizontal="center"/>
    </xf>
    <xf numFmtId="49" fontId="0" fillId="0" borderId="0" xfId="0" applyNumberFormat="1" applyAlignment="1">
      <alignment horizontal="right" vertical="top" wrapText="1"/>
    </xf>
    <xf numFmtId="49" fontId="0" fillId="0" borderId="0" xfId="0" applyNumberFormat="1" applyAlignment="1">
      <alignment horizontal="right" vertical="top"/>
    </xf>
    <xf numFmtId="49" fontId="2" fillId="0" borderId="0" xfId="0" applyNumberFormat="1" applyFont="1" applyAlignment="1">
      <alignment horizontal="left" vertical="center"/>
    </xf>
    <xf numFmtId="0" fontId="6"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5" borderId="16" xfId="0" applyFont="1" applyFill="1" applyBorder="1" applyAlignment="1">
      <alignment horizontal="left" vertical="center" wrapText="1"/>
    </xf>
    <xf numFmtId="0" fontId="11" fillId="5" borderId="17" xfId="0" applyFont="1" applyFill="1" applyBorder="1" applyAlignment="1">
      <alignment horizontal="left" vertical="center" wrapText="1"/>
    </xf>
    <xf numFmtId="49" fontId="0" fillId="0" borderId="0" xfId="0" applyNumberFormat="1" applyAlignment="1">
      <alignment horizontal="center"/>
    </xf>
    <xf numFmtId="49" fontId="2" fillId="0" borderId="0" xfId="0" applyNumberFormat="1" applyFont="1" applyAlignment="1" applyProtection="1">
      <alignment horizontal="left"/>
      <protection locked="0"/>
    </xf>
    <xf numFmtId="49" fontId="2" fillId="0" borderId="0" xfId="0" applyNumberFormat="1" applyFont="1" applyAlignment="1">
      <alignment horizontal="left"/>
    </xf>
    <xf numFmtId="0" fontId="0" fillId="0" borderId="0" xfId="0" applyAlignment="1">
      <alignment horizontal="left"/>
    </xf>
    <xf numFmtId="164" fontId="4" fillId="3" borderId="0" xfId="2" applyNumberFormat="1" applyFont="1" applyFill="1" applyAlignment="1" applyProtection="1">
      <alignment horizontal="right"/>
      <protection locked="0"/>
    </xf>
    <xf numFmtId="164" fontId="0" fillId="4" borderId="14" xfId="0" applyNumberFormat="1" applyFill="1" applyBorder="1" applyAlignment="1">
      <alignment horizontal="center"/>
    </xf>
    <xf numFmtId="164" fontId="0" fillId="4" borderId="31" xfId="0" applyNumberFormat="1" applyFill="1" applyBorder="1" applyAlignment="1">
      <alignment horizontal="center"/>
    </xf>
    <xf numFmtId="164" fontId="0" fillId="4" borderId="26" xfId="0" applyNumberFormat="1" applyFill="1" applyBorder="1" applyAlignment="1">
      <alignment horizontal="center"/>
    </xf>
    <xf numFmtId="49" fontId="0" fillId="4" borderId="8" xfId="0" applyNumberFormat="1" applyFill="1" applyBorder="1" applyAlignment="1">
      <alignment horizontal="left"/>
    </xf>
    <xf numFmtId="49" fontId="0" fillId="4" borderId="19" xfId="0" applyNumberFormat="1" applyFill="1" applyBorder="1" applyAlignment="1">
      <alignment horizontal="left"/>
    </xf>
    <xf numFmtId="49" fontId="0" fillId="4" borderId="20" xfId="0" applyNumberFormat="1" applyFill="1" applyBorder="1" applyAlignment="1">
      <alignment horizontal="left"/>
    </xf>
    <xf numFmtId="49" fontId="0" fillId="4" borderId="9" xfId="0" applyNumberFormat="1" applyFill="1" applyBorder="1" applyAlignment="1">
      <alignment horizontal="left"/>
    </xf>
    <xf numFmtId="49" fontId="0" fillId="4" borderId="16" xfId="0" applyNumberFormat="1" applyFill="1" applyBorder="1" applyAlignment="1">
      <alignment horizontal="left"/>
    </xf>
    <xf numFmtId="49" fontId="0" fillId="4" borderId="21" xfId="0" applyNumberFormat="1" applyFill="1" applyBorder="1" applyAlignment="1">
      <alignment horizontal="left"/>
    </xf>
    <xf numFmtId="4" fontId="0" fillId="4" borderId="22" xfId="0" applyNumberFormat="1" applyFill="1" applyBorder="1" applyAlignment="1">
      <alignment horizontal="center"/>
    </xf>
    <xf numFmtId="4" fontId="0" fillId="4" borderId="18" xfId="0" applyNumberFormat="1" applyFill="1" applyBorder="1" applyAlignment="1">
      <alignment horizontal="center"/>
    </xf>
    <xf numFmtId="4" fontId="0" fillId="4" borderId="23" xfId="0" applyNumberFormat="1" applyFill="1" applyBorder="1" applyAlignment="1">
      <alignment horizontal="center"/>
    </xf>
    <xf numFmtId="4" fontId="0" fillId="4" borderId="24" xfId="0" applyNumberFormat="1" applyFill="1" applyBorder="1" applyAlignment="1">
      <alignment horizontal="center"/>
    </xf>
    <xf numFmtId="4" fontId="0" fillId="4" borderId="0" xfId="0" applyNumberFormat="1" applyFill="1" applyAlignment="1">
      <alignment horizontal="center"/>
    </xf>
    <xf numFmtId="4" fontId="0" fillId="4" borderId="25" xfId="0" applyNumberFormat="1" applyFill="1" applyBorder="1" applyAlignment="1">
      <alignment horizontal="center"/>
    </xf>
    <xf numFmtId="49" fontId="0" fillId="0" borderId="25" xfId="0" applyNumberFormat="1" applyBorder="1" applyAlignment="1">
      <alignment horizontal="right" vertical="top" wrapText="1"/>
    </xf>
    <xf numFmtId="49" fontId="0" fillId="0" borderId="25" xfId="0" applyNumberFormat="1" applyBorder="1" applyAlignment="1">
      <alignment horizontal="right" vertical="top"/>
    </xf>
    <xf numFmtId="4" fontId="0" fillId="5" borderId="16" xfId="0" applyNumberFormat="1" applyFill="1" applyBorder="1" applyAlignment="1" applyProtection="1">
      <alignment horizontal="center"/>
      <protection locked="0"/>
    </xf>
    <xf numFmtId="4" fontId="0" fillId="5" borderId="21" xfId="0" applyNumberFormat="1" applyFill="1" applyBorder="1" applyAlignment="1" applyProtection="1">
      <alignment horizontal="center"/>
      <protection locked="0"/>
    </xf>
    <xf numFmtId="4" fontId="0" fillId="5" borderId="3" xfId="0" applyNumberFormat="1" applyFill="1" applyBorder="1" applyAlignment="1" applyProtection="1">
      <alignment horizontal="center"/>
      <protection locked="0"/>
    </xf>
    <xf numFmtId="4" fontId="0" fillId="5" borderId="33" xfId="0" applyNumberFormat="1" applyFill="1" applyBorder="1" applyAlignment="1" applyProtection="1">
      <alignment horizontal="center"/>
      <protection locked="0"/>
    </xf>
    <xf numFmtId="4" fontId="0" fillId="4" borderId="26" xfId="0" applyNumberFormat="1" applyFill="1" applyBorder="1" applyAlignment="1">
      <alignment horizontal="center"/>
    </xf>
    <xf numFmtId="4" fontId="0" fillId="4" borderId="27" xfId="0" applyNumberFormat="1" applyFill="1" applyBorder="1" applyAlignment="1">
      <alignment horizontal="center"/>
    </xf>
    <xf numFmtId="4" fontId="0" fillId="4" borderId="28" xfId="0" applyNumberFormat="1" applyFill="1" applyBorder="1" applyAlignment="1">
      <alignment horizontal="center"/>
    </xf>
  </cellXfs>
  <cellStyles count="3">
    <cellStyle name="Akzent3" xfId="2" builtinId="37"/>
    <cellStyle name="Standard" xfId="0" builtinId="0"/>
    <cellStyle name="Währung" xfId="1" builtinId="4"/>
  </cellStyles>
  <dxfs count="0"/>
  <tableStyles count="0" defaultTableStyle="TableStyleMedium2" defaultPivotStyle="PivotStyleLight16"/>
  <colors>
    <mruColors>
      <color rgb="FFD9DEAA"/>
      <color rgb="FFE7EAC8"/>
      <color rgb="FFF4F6E6"/>
      <color rgb="FFC7CE80"/>
      <color rgb="FFA3AE44"/>
      <color rgb="FF98AE44"/>
      <color rgb="FF95AE44"/>
      <color rgb="FF869D3D"/>
      <color rgb="FF849A3C"/>
      <color rgb="FF809E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0</xdr:row>
      <xdr:rowOff>0</xdr:rowOff>
    </xdr:from>
    <xdr:to>
      <xdr:col>5</xdr:col>
      <xdr:colOff>1055901</xdr:colOff>
      <xdr:row>1</xdr:row>
      <xdr:rowOff>9976</xdr:rowOff>
    </xdr:to>
    <xdr:pic>
      <xdr:nvPicPr>
        <xdr:cNvPr id="3" name="Grafik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1427"/>
        <a:stretch/>
      </xdr:blipFill>
      <xdr:spPr bwMode="auto">
        <a:xfrm>
          <a:off x="4781550" y="0"/>
          <a:ext cx="2442410" cy="5334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tabSelected="1" zoomScale="115" zoomScaleNormal="115" workbookViewId="0">
      <selection sqref="A1:F1"/>
    </sheetView>
  </sheetViews>
  <sheetFormatPr baseColWidth="10" defaultColWidth="10.58203125" defaultRowHeight="14" x14ac:dyDescent="0.3"/>
  <cols>
    <col min="1" max="1" width="19" style="11" customWidth="1"/>
    <col min="2" max="2" width="34" style="11" customWidth="1"/>
    <col min="3" max="3" width="7.83203125" style="12" customWidth="1"/>
    <col min="4" max="4" width="8" style="12" customWidth="1"/>
    <col min="5" max="5" width="12.08203125" style="13" customWidth="1"/>
    <col min="6" max="6" width="14.25" style="14" bestFit="1" customWidth="1"/>
    <col min="7" max="8" width="12.75" bestFit="1" customWidth="1"/>
    <col min="9" max="9" width="11.75" bestFit="1" customWidth="1"/>
  </cols>
  <sheetData>
    <row r="1" spans="1:8" ht="42" customHeight="1" x14ac:dyDescent="0.3">
      <c r="A1" s="73"/>
      <c r="B1" s="73"/>
      <c r="C1" s="73"/>
      <c r="D1" s="73"/>
      <c r="E1" s="73"/>
      <c r="F1" s="73"/>
    </row>
    <row r="2" spans="1:8" ht="13.5" customHeight="1" x14ac:dyDescent="0.3">
      <c r="A2" s="1"/>
      <c r="B2" s="1"/>
      <c r="C2" s="1"/>
      <c r="D2" s="1"/>
      <c r="E2" s="1"/>
      <c r="F2" s="1"/>
    </row>
    <row r="3" spans="1:8" ht="20.25" customHeight="1" x14ac:dyDescent="0.35">
      <c r="A3" s="2" t="s">
        <v>0</v>
      </c>
      <c r="B3" s="3"/>
      <c r="C3" s="4"/>
      <c r="D3" s="4"/>
      <c r="E3" s="77" t="s">
        <v>112</v>
      </c>
      <c r="F3" s="77"/>
    </row>
    <row r="4" spans="1:8" ht="14.25" customHeight="1" x14ac:dyDescent="0.35">
      <c r="A4" s="5"/>
      <c r="B4" s="6"/>
      <c r="C4" s="7"/>
      <c r="D4" s="7"/>
      <c r="E4" s="8"/>
      <c r="F4" s="9"/>
    </row>
    <row r="5" spans="1:8" x14ac:dyDescent="0.3">
      <c r="A5" s="48" t="s">
        <v>16</v>
      </c>
      <c r="B5" s="74" t="s">
        <v>109</v>
      </c>
      <c r="C5" s="74"/>
      <c r="D5" s="74"/>
      <c r="E5" s="74"/>
      <c r="F5" s="74"/>
    </row>
    <row r="6" spans="1:8" ht="13.5" customHeight="1" x14ac:dyDescent="0.3"/>
    <row r="7" spans="1:8" x14ac:dyDescent="0.3">
      <c r="A7" s="10" t="s">
        <v>17</v>
      </c>
      <c r="B7" s="75" t="s">
        <v>71</v>
      </c>
      <c r="C7" s="75"/>
      <c r="D7" s="75"/>
      <c r="E7" s="75"/>
      <c r="F7" s="75"/>
    </row>
    <row r="8" spans="1:8" ht="13.5" customHeight="1" x14ac:dyDescent="0.3"/>
    <row r="9" spans="1:8" x14ac:dyDescent="0.3">
      <c r="A9" s="10" t="s">
        <v>19</v>
      </c>
      <c r="B9" s="49" t="s">
        <v>63</v>
      </c>
      <c r="C9" s="76"/>
      <c r="D9" s="76"/>
      <c r="E9" s="76"/>
      <c r="F9" s="76"/>
    </row>
    <row r="10" spans="1:8" x14ac:dyDescent="0.3">
      <c r="A10" s="10" t="s">
        <v>18</v>
      </c>
      <c r="B10" s="75"/>
      <c r="C10" s="75"/>
      <c r="D10" s="75"/>
      <c r="E10" s="75"/>
      <c r="F10" s="75"/>
    </row>
    <row r="11" spans="1:8" x14ac:dyDescent="0.3">
      <c r="A11" s="64"/>
      <c r="B11" s="64"/>
      <c r="C11" s="64"/>
      <c r="D11" s="64"/>
      <c r="E11" s="64"/>
      <c r="F11" s="64"/>
    </row>
    <row r="12" spans="1:8" x14ac:dyDescent="0.3">
      <c r="A12" s="64" t="s">
        <v>28</v>
      </c>
      <c r="B12" s="64"/>
      <c r="C12" s="64"/>
      <c r="D12" s="64"/>
      <c r="E12" s="64"/>
      <c r="F12" s="64"/>
    </row>
    <row r="13" spans="1:8" ht="168" customHeight="1" x14ac:dyDescent="0.3">
      <c r="A13" s="65" t="s">
        <v>111</v>
      </c>
      <c r="B13" s="65"/>
      <c r="C13" s="65"/>
      <c r="D13" s="65"/>
      <c r="E13" s="65"/>
      <c r="F13" s="65"/>
      <c r="G13" s="15"/>
      <c r="H13" s="15"/>
    </row>
    <row r="14" spans="1:8" ht="58" customHeight="1" x14ac:dyDescent="0.3">
      <c r="A14" s="65" t="s">
        <v>64</v>
      </c>
      <c r="B14" s="65"/>
      <c r="C14" s="65"/>
      <c r="D14" s="65"/>
      <c r="E14" s="65"/>
      <c r="F14" s="65"/>
      <c r="G14" s="15"/>
      <c r="H14" s="15"/>
    </row>
    <row r="15" spans="1:8" ht="90" customHeight="1" x14ac:dyDescent="0.3">
      <c r="A15" s="67" t="s">
        <v>110</v>
      </c>
      <c r="B15" s="68"/>
      <c r="C15" s="68"/>
      <c r="D15" s="68"/>
      <c r="E15" s="68"/>
      <c r="F15" s="69"/>
      <c r="G15" s="15"/>
      <c r="H15" s="15"/>
    </row>
    <row r="16" spans="1:8" ht="71.150000000000006" customHeight="1" x14ac:dyDescent="0.3">
      <c r="A16" s="66" t="s">
        <v>108</v>
      </c>
      <c r="B16" s="66"/>
      <c r="C16" s="66"/>
      <c r="D16" s="66"/>
      <c r="E16" s="66"/>
      <c r="F16" s="66"/>
      <c r="G16" s="16"/>
      <c r="H16" s="15"/>
    </row>
    <row r="17" spans="1:8" ht="49.5" customHeight="1" x14ac:dyDescent="0.3">
      <c r="A17" s="70" t="s">
        <v>82</v>
      </c>
      <c r="B17" s="71"/>
      <c r="C17" s="71"/>
      <c r="D17" s="71"/>
      <c r="E17" s="71"/>
      <c r="F17" s="72"/>
      <c r="G17" s="16"/>
      <c r="H17" s="15"/>
    </row>
    <row r="18" spans="1:8" ht="97" customHeight="1" x14ac:dyDescent="0.3">
      <c r="A18" s="65" t="s">
        <v>83</v>
      </c>
      <c r="B18" s="65"/>
      <c r="C18" s="65"/>
      <c r="D18" s="65"/>
      <c r="E18" s="65"/>
      <c r="F18" s="65"/>
      <c r="G18" s="15"/>
      <c r="H18" s="15"/>
    </row>
    <row r="19" spans="1:8" s="18" customFormat="1" ht="52.5" customHeight="1" x14ac:dyDescent="0.3">
      <c r="A19" s="65" t="s">
        <v>58</v>
      </c>
      <c r="B19" s="65"/>
      <c r="C19" s="65"/>
      <c r="D19" s="65"/>
      <c r="E19" s="65"/>
      <c r="F19" s="65"/>
      <c r="G19" s="17"/>
      <c r="H19" s="17"/>
    </row>
    <row r="20" spans="1:8" ht="13.5" customHeight="1" thickBot="1" x14ac:dyDescent="0.35">
      <c r="A20" s="10"/>
    </row>
    <row r="21" spans="1:8" s="12" customFormat="1" ht="14.5" thickBot="1" x14ac:dyDescent="0.35">
      <c r="A21" s="19" t="s">
        <v>2</v>
      </c>
      <c r="B21" s="19" t="s">
        <v>1</v>
      </c>
      <c r="C21" s="20" t="s">
        <v>3</v>
      </c>
      <c r="D21" s="20" t="s">
        <v>4</v>
      </c>
      <c r="E21" s="21" t="s">
        <v>5</v>
      </c>
      <c r="F21" s="22" t="s">
        <v>6</v>
      </c>
    </row>
    <row r="22" spans="1:8" x14ac:dyDescent="0.3">
      <c r="A22" s="23" t="s">
        <v>24</v>
      </c>
      <c r="B22" s="81" t="s">
        <v>57</v>
      </c>
      <c r="C22" s="82"/>
      <c r="D22" s="82"/>
      <c r="E22" s="82"/>
      <c r="F22" s="83"/>
    </row>
    <row r="23" spans="1:8" x14ac:dyDescent="0.3">
      <c r="A23" s="24" t="s">
        <v>21</v>
      </c>
      <c r="B23" s="84" t="s">
        <v>22</v>
      </c>
      <c r="C23" s="85"/>
      <c r="D23" s="85"/>
      <c r="E23" s="85"/>
      <c r="F23" s="86"/>
    </row>
    <row r="24" spans="1:8" ht="28" x14ac:dyDescent="0.3">
      <c r="A24" s="25" t="s">
        <v>9</v>
      </c>
      <c r="B24" s="26" t="s">
        <v>25</v>
      </c>
      <c r="C24" s="27">
        <v>400</v>
      </c>
      <c r="D24" s="28" t="s">
        <v>26</v>
      </c>
      <c r="E24" s="50"/>
      <c r="F24" s="29">
        <f t="shared" ref="F24:F50" si="0">C24*E24</f>
        <v>0</v>
      </c>
    </row>
    <row r="25" spans="1:8" ht="42" x14ac:dyDescent="0.3">
      <c r="A25" s="25" t="s">
        <v>10</v>
      </c>
      <c r="B25" s="26" t="s">
        <v>27</v>
      </c>
      <c r="C25" s="87"/>
      <c r="D25" s="88"/>
      <c r="E25" s="88"/>
      <c r="F25" s="89"/>
    </row>
    <row r="26" spans="1:8" x14ac:dyDescent="0.3">
      <c r="A26" s="25" t="s">
        <v>11</v>
      </c>
      <c r="B26" s="30" t="s">
        <v>29</v>
      </c>
      <c r="C26" s="90"/>
      <c r="D26" s="91"/>
      <c r="E26" s="91"/>
      <c r="F26" s="92"/>
    </row>
    <row r="27" spans="1:8" ht="105.65" customHeight="1" x14ac:dyDescent="0.3">
      <c r="A27" s="25" t="s">
        <v>31</v>
      </c>
      <c r="B27" s="34" t="s">
        <v>84</v>
      </c>
      <c r="C27" s="90"/>
      <c r="D27" s="91"/>
      <c r="E27" s="91"/>
      <c r="F27" s="92"/>
    </row>
    <row r="28" spans="1:8" ht="98" x14ac:dyDescent="0.3">
      <c r="A28" s="25" t="s">
        <v>32</v>
      </c>
      <c r="B28" s="34" t="s">
        <v>85</v>
      </c>
      <c r="C28" s="90"/>
      <c r="D28" s="91"/>
      <c r="E28" s="91"/>
      <c r="F28" s="92"/>
    </row>
    <row r="29" spans="1:8" ht="70" x14ac:dyDescent="0.3">
      <c r="A29" s="25" t="s">
        <v>33</v>
      </c>
      <c r="B29" s="34" t="s">
        <v>30</v>
      </c>
      <c r="C29" s="90"/>
      <c r="D29" s="91"/>
      <c r="E29" s="91"/>
      <c r="F29" s="92"/>
    </row>
    <row r="30" spans="1:8" x14ac:dyDescent="0.3">
      <c r="A30" s="25" t="s">
        <v>34</v>
      </c>
      <c r="B30" s="35" t="s">
        <v>88</v>
      </c>
      <c r="C30" s="90"/>
      <c r="D30" s="91"/>
      <c r="E30" s="91"/>
      <c r="F30" s="92"/>
    </row>
    <row r="31" spans="1:8" ht="28" x14ac:dyDescent="0.3">
      <c r="A31" s="25" t="s">
        <v>35</v>
      </c>
      <c r="B31" s="34" t="s">
        <v>87</v>
      </c>
      <c r="C31" s="90"/>
      <c r="D31" s="91"/>
      <c r="E31" s="91"/>
      <c r="F31" s="92"/>
    </row>
    <row r="32" spans="1:8" ht="28" x14ac:dyDescent="0.3">
      <c r="A32" s="25" t="s">
        <v>36</v>
      </c>
      <c r="B32" s="34" t="s">
        <v>72</v>
      </c>
      <c r="C32" s="90"/>
      <c r="D32" s="91"/>
      <c r="E32" s="91"/>
      <c r="F32" s="92"/>
    </row>
    <row r="33" spans="1:6" ht="28" x14ac:dyDescent="0.3">
      <c r="A33" s="25" t="s">
        <v>37</v>
      </c>
      <c r="B33" s="34" t="s">
        <v>89</v>
      </c>
      <c r="C33" s="90"/>
      <c r="D33" s="91"/>
      <c r="E33" s="91"/>
      <c r="F33" s="92"/>
    </row>
    <row r="34" spans="1:6" ht="28" x14ac:dyDescent="0.3">
      <c r="A34" s="25" t="s">
        <v>38</v>
      </c>
      <c r="B34" s="34" t="s">
        <v>90</v>
      </c>
      <c r="C34" s="90"/>
      <c r="D34" s="91"/>
      <c r="E34" s="91"/>
      <c r="F34" s="92"/>
    </row>
    <row r="35" spans="1:6" ht="28" x14ac:dyDescent="0.3">
      <c r="A35" s="25" t="s">
        <v>39</v>
      </c>
      <c r="B35" s="34" t="s">
        <v>91</v>
      </c>
      <c r="C35" s="90"/>
      <c r="D35" s="91"/>
      <c r="E35" s="91"/>
      <c r="F35" s="92"/>
    </row>
    <row r="36" spans="1:6" ht="28" x14ac:dyDescent="0.3">
      <c r="A36" s="25" t="s">
        <v>40</v>
      </c>
      <c r="B36" s="34" t="s">
        <v>92</v>
      </c>
      <c r="C36" s="90"/>
      <c r="D36" s="91"/>
      <c r="E36" s="91"/>
      <c r="F36" s="92"/>
    </row>
    <row r="37" spans="1:6" ht="28" x14ac:dyDescent="0.3">
      <c r="A37" s="25" t="s">
        <v>41</v>
      </c>
      <c r="B37" s="34" t="s">
        <v>93</v>
      </c>
      <c r="C37" s="90"/>
      <c r="D37" s="91"/>
      <c r="E37" s="91"/>
      <c r="F37" s="92"/>
    </row>
    <row r="38" spans="1:6" x14ac:dyDescent="0.3">
      <c r="A38" s="25" t="s">
        <v>42</v>
      </c>
      <c r="B38" s="34" t="s">
        <v>94</v>
      </c>
      <c r="C38" s="90"/>
      <c r="D38" s="91"/>
      <c r="E38" s="91"/>
      <c r="F38" s="92"/>
    </row>
    <row r="39" spans="1:6" x14ac:dyDescent="0.3">
      <c r="A39" s="25" t="s">
        <v>43</v>
      </c>
      <c r="B39" s="34" t="s">
        <v>95</v>
      </c>
      <c r="C39" s="90"/>
      <c r="D39" s="91"/>
      <c r="E39" s="91"/>
      <c r="F39" s="92"/>
    </row>
    <row r="40" spans="1:6" ht="28" x14ac:dyDescent="0.3">
      <c r="A40" s="25" t="s">
        <v>44</v>
      </c>
      <c r="B40" s="34" t="s">
        <v>107</v>
      </c>
      <c r="C40" s="90"/>
      <c r="D40" s="91"/>
      <c r="E40" s="91"/>
      <c r="F40" s="92"/>
    </row>
    <row r="41" spans="1:6" x14ac:dyDescent="0.3">
      <c r="A41" s="25" t="s">
        <v>56</v>
      </c>
      <c r="B41" s="34" t="s">
        <v>73</v>
      </c>
      <c r="C41" s="90"/>
      <c r="D41" s="91"/>
      <c r="E41" s="91"/>
      <c r="F41" s="92"/>
    </row>
    <row r="42" spans="1:6" ht="28" x14ac:dyDescent="0.3">
      <c r="A42" s="25" t="s">
        <v>65</v>
      </c>
      <c r="B42" s="34" t="s">
        <v>96</v>
      </c>
      <c r="C42" s="90"/>
      <c r="D42" s="91"/>
      <c r="E42" s="91"/>
      <c r="F42" s="92"/>
    </row>
    <row r="43" spans="1:6" ht="28" x14ac:dyDescent="0.3">
      <c r="A43" s="25" t="s">
        <v>75</v>
      </c>
      <c r="B43" s="35" t="s">
        <v>97</v>
      </c>
      <c r="C43" s="90"/>
      <c r="D43" s="91"/>
      <c r="E43" s="91"/>
      <c r="F43" s="92"/>
    </row>
    <row r="44" spans="1:6" ht="28" x14ac:dyDescent="0.3">
      <c r="A44" s="25" t="s">
        <v>76</v>
      </c>
      <c r="B44" s="35" t="s">
        <v>98</v>
      </c>
      <c r="C44" s="90"/>
      <c r="D44" s="91"/>
      <c r="E44" s="91"/>
      <c r="F44" s="92"/>
    </row>
    <row r="45" spans="1:6" ht="28" x14ac:dyDescent="0.3">
      <c r="A45" s="25" t="s">
        <v>77</v>
      </c>
      <c r="B45" s="36" t="s">
        <v>99</v>
      </c>
      <c r="C45" s="90"/>
      <c r="D45" s="91"/>
      <c r="E45" s="91"/>
      <c r="F45" s="92"/>
    </row>
    <row r="46" spans="1:6" x14ac:dyDescent="0.3">
      <c r="A46" s="25" t="s">
        <v>78</v>
      </c>
      <c r="B46" s="34" t="s">
        <v>100</v>
      </c>
      <c r="C46" s="90"/>
      <c r="D46" s="91"/>
      <c r="E46" s="91"/>
      <c r="F46" s="92"/>
    </row>
    <row r="47" spans="1:6" x14ac:dyDescent="0.3">
      <c r="A47" s="25" t="s">
        <v>79</v>
      </c>
      <c r="B47" s="34" t="s">
        <v>101</v>
      </c>
      <c r="C47" s="99"/>
      <c r="D47" s="100"/>
      <c r="E47" s="100"/>
      <c r="F47" s="101"/>
    </row>
    <row r="48" spans="1:6" ht="130" customHeight="1" x14ac:dyDescent="0.3">
      <c r="A48" s="25" t="s">
        <v>80</v>
      </c>
      <c r="B48" s="34" t="s">
        <v>66</v>
      </c>
      <c r="C48" s="95"/>
      <c r="D48" s="95"/>
      <c r="E48" s="95"/>
      <c r="F48" s="96"/>
    </row>
    <row r="49" spans="1:8" x14ac:dyDescent="0.3">
      <c r="A49" s="24" t="s">
        <v>12</v>
      </c>
      <c r="B49" s="84" t="s">
        <v>23</v>
      </c>
      <c r="C49" s="85"/>
      <c r="D49" s="85"/>
      <c r="E49" s="85"/>
      <c r="F49" s="86"/>
      <c r="H49" s="37"/>
    </row>
    <row r="50" spans="1:8" ht="28" x14ac:dyDescent="0.3">
      <c r="A50" s="25" t="s">
        <v>13</v>
      </c>
      <c r="B50" s="26" t="s">
        <v>25</v>
      </c>
      <c r="C50" s="27">
        <v>400</v>
      </c>
      <c r="D50" s="28" t="s">
        <v>55</v>
      </c>
      <c r="E50" s="50"/>
      <c r="F50" s="29">
        <f t="shared" si="0"/>
        <v>0</v>
      </c>
    </row>
    <row r="51" spans="1:8" ht="42" x14ac:dyDescent="0.3">
      <c r="A51" s="25" t="s">
        <v>14</v>
      </c>
      <c r="B51" s="26" t="s">
        <v>27</v>
      </c>
      <c r="C51" s="87"/>
      <c r="D51" s="88"/>
      <c r="E51" s="88"/>
      <c r="F51" s="89"/>
    </row>
    <row r="52" spans="1:8" x14ac:dyDescent="0.3">
      <c r="A52" s="25" t="s">
        <v>15</v>
      </c>
      <c r="B52" s="30" t="s">
        <v>29</v>
      </c>
      <c r="C52" s="90"/>
      <c r="D52" s="91"/>
      <c r="E52" s="91"/>
      <c r="F52" s="92"/>
    </row>
    <row r="53" spans="1:8" ht="98" x14ac:dyDescent="0.3">
      <c r="A53" s="25" t="s">
        <v>45</v>
      </c>
      <c r="B53" s="34" t="s">
        <v>84</v>
      </c>
      <c r="C53" s="90"/>
      <c r="D53" s="91"/>
      <c r="E53" s="91"/>
      <c r="F53" s="92"/>
    </row>
    <row r="54" spans="1:8" ht="98" x14ac:dyDescent="0.3">
      <c r="A54" s="25" t="s">
        <v>46</v>
      </c>
      <c r="B54" s="34" t="s">
        <v>85</v>
      </c>
      <c r="C54" s="90"/>
      <c r="D54" s="91"/>
      <c r="E54" s="91"/>
      <c r="F54" s="92"/>
    </row>
    <row r="55" spans="1:8" ht="70" x14ac:dyDescent="0.3">
      <c r="A55" s="25" t="s">
        <v>47</v>
      </c>
      <c r="B55" s="34" t="s">
        <v>30</v>
      </c>
      <c r="C55" s="90"/>
      <c r="D55" s="91"/>
      <c r="E55" s="91"/>
      <c r="F55" s="92"/>
    </row>
    <row r="56" spans="1:8" x14ac:dyDescent="0.3">
      <c r="A56" s="25" t="s">
        <v>48</v>
      </c>
      <c r="B56" s="35" t="s">
        <v>88</v>
      </c>
      <c r="C56" s="90"/>
      <c r="D56" s="91"/>
      <c r="E56" s="91"/>
      <c r="F56" s="92"/>
    </row>
    <row r="57" spans="1:8" ht="28" x14ac:dyDescent="0.3">
      <c r="A57" s="25" t="s">
        <v>49</v>
      </c>
      <c r="B57" s="34" t="s">
        <v>87</v>
      </c>
      <c r="C57" s="90"/>
      <c r="D57" s="91"/>
      <c r="E57" s="91"/>
      <c r="F57" s="92"/>
    </row>
    <row r="58" spans="1:8" ht="28" x14ac:dyDescent="0.3">
      <c r="A58" s="25" t="s">
        <v>50</v>
      </c>
      <c r="B58" s="34" t="s">
        <v>54</v>
      </c>
      <c r="C58" s="90"/>
      <c r="D58" s="91"/>
      <c r="E58" s="91"/>
      <c r="F58" s="92"/>
    </row>
    <row r="59" spans="1:8" ht="28" x14ac:dyDescent="0.3">
      <c r="A59" s="25" t="s">
        <v>51</v>
      </c>
      <c r="B59" s="34" t="s">
        <v>102</v>
      </c>
      <c r="C59" s="90"/>
      <c r="D59" s="91"/>
      <c r="E59" s="91"/>
      <c r="F59" s="92"/>
    </row>
    <row r="60" spans="1:8" ht="28" x14ac:dyDescent="0.3">
      <c r="A60" s="25" t="s">
        <v>52</v>
      </c>
      <c r="B60" s="34" t="s">
        <v>103</v>
      </c>
      <c r="C60" s="90"/>
      <c r="D60" s="91"/>
      <c r="E60" s="91"/>
      <c r="F60" s="92"/>
    </row>
    <row r="61" spans="1:8" x14ac:dyDescent="0.3">
      <c r="A61" s="25" t="s">
        <v>53</v>
      </c>
      <c r="B61" s="34" t="s">
        <v>104</v>
      </c>
      <c r="C61" s="90"/>
      <c r="D61" s="91"/>
      <c r="E61" s="91"/>
      <c r="F61" s="92"/>
    </row>
    <row r="62" spans="1:8" ht="62" customHeight="1" x14ac:dyDescent="0.3">
      <c r="A62" s="25" t="s">
        <v>59</v>
      </c>
      <c r="B62" s="35" t="s">
        <v>86</v>
      </c>
      <c r="C62" s="90"/>
      <c r="D62" s="91"/>
      <c r="E62" s="91"/>
      <c r="F62" s="92"/>
    </row>
    <row r="63" spans="1:8" ht="28" x14ac:dyDescent="0.3">
      <c r="A63" s="25" t="s">
        <v>60</v>
      </c>
      <c r="B63" s="35" t="s">
        <v>105</v>
      </c>
      <c r="C63" s="90"/>
      <c r="D63" s="91"/>
      <c r="E63" s="91"/>
      <c r="F63" s="92"/>
    </row>
    <row r="64" spans="1:8" ht="28" x14ac:dyDescent="0.3">
      <c r="A64" s="38" t="s">
        <v>61</v>
      </c>
      <c r="B64" s="39" t="s">
        <v>106</v>
      </c>
      <c r="C64" s="90"/>
      <c r="D64" s="91"/>
      <c r="E64" s="91"/>
      <c r="F64" s="92"/>
    </row>
    <row r="65" spans="1:9" x14ac:dyDescent="0.3">
      <c r="A65" s="38" t="s">
        <v>67</v>
      </c>
      <c r="B65" s="39" t="s">
        <v>101</v>
      </c>
      <c r="C65" s="31"/>
      <c r="D65" s="32"/>
      <c r="E65" s="32"/>
      <c r="F65" s="33"/>
    </row>
    <row r="66" spans="1:9" ht="130" customHeight="1" thickBot="1" x14ac:dyDescent="0.35">
      <c r="A66" s="40" t="s">
        <v>81</v>
      </c>
      <c r="B66" s="41" t="s">
        <v>66</v>
      </c>
      <c r="C66" s="97"/>
      <c r="D66" s="97"/>
      <c r="E66" s="97"/>
      <c r="F66" s="98"/>
    </row>
    <row r="67" spans="1:9" x14ac:dyDescent="0.3">
      <c r="B67" s="93" t="s">
        <v>62</v>
      </c>
      <c r="C67" s="78" t="s">
        <v>7</v>
      </c>
      <c r="D67" s="79"/>
      <c r="E67" s="80"/>
      <c r="F67" s="42">
        <f>SUM(F24+F50)</f>
        <v>0</v>
      </c>
    </row>
    <row r="68" spans="1:9" x14ac:dyDescent="0.3">
      <c r="B68" s="94"/>
      <c r="C68" s="56" t="s">
        <v>20</v>
      </c>
      <c r="D68" s="57"/>
      <c r="E68" s="58"/>
      <c r="F68" s="43">
        <f>F67*0.19</f>
        <v>0</v>
      </c>
    </row>
    <row r="69" spans="1:9" ht="14.5" thickBot="1" x14ac:dyDescent="0.35">
      <c r="B69" s="94"/>
      <c r="C69" s="59" t="s">
        <v>8</v>
      </c>
      <c r="D69" s="60"/>
      <c r="E69" s="61"/>
      <c r="F69" s="44">
        <f>F67+F68</f>
        <v>0</v>
      </c>
    </row>
    <row r="70" spans="1:9" ht="14.5" thickBot="1" x14ac:dyDescent="0.35">
      <c r="G70" t="s">
        <v>74</v>
      </c>
    </row>
    <row r="71" spans="1:9" x14ac:dyDescent="0.3">
      <c r="B71" s="62" t="s">
        <v>69</v>
      </c>
      <c r="C71" s="53" t="s">
        <v>7</v>
      </c>
      <c r="D71" s="54"/>
      <c r="E71" s="55"/>
      <c r="F71" s="45">
        <f>SUM(G71+I71)</f>
        <v>0</v>
      </c>
      <c r="G71" s="46">
        <f>SUM(F67)+(F67)/2</f>
        <v>0</v>
      </c>
      <c r="H71" s="46">
        <f>SUM(F67)/2</f>
        <v>0</v>
      </c>
      <c r="I71" s="46">
        <f>SUM(H71*0.02)</f>
        <v>0</v>
      </c>
    </row>
    <row r="72" spans="1:9" x14ac:dyDescent="0.3">
      <c r="B72" s="63"/>
      <c r="C72" s="56" t="s">
        <v>20</v>
      </c>
      <c r="D72" s="57"/>
      <c r="E72" s="58"/>
      <c r="F72" s="43">
        <f>F71*0.19</f>
        <v>0</v>
      </c>
      <c r="G72" s="47"/>
      <c r="H72" s="47"/>
      <c r="I72" s="47"/>
    </row>
    <row r="73" spans="1:9" ht="14.5" thickBot="1" x14ac:dyDescent="0.35">
      <c r="B73" s="63"/>
      <c r="C73" s="59" t="s">
        <v>8</v>
      </c>
      <c r="D73" s="60"/>
      <c r="E73" s="61"/>
      <c r="F73" s="44">
        <f>F71+F72</f>
        <v>0</v>
      </c>
      <c r="G73" s="47"/>
      <c r="H73" s="47"/>
      <c r="I73" s="47"/>
    </row>
    <row r="74" spans="1:9" ht="14.5" thickBot="1" x14ac:dyDescent="0.35">
      <c r="G74" s="47"/>
      <c r="H74" s="47"/>
      <c r="I74" s="47"/>
    </row>
    <row r="75" spans="1:9" x14ac:dyDescent="0.3">
      <c r="B75" s="62" t="s">
        <v>70</v>
      </c>
      <c r="C75" s="53" t="s">
        <v>7</v>
      </c>
      <c r="D75" s="54"/>
      <c r="E75" s="55"/>
      <c r="F75" s="45">
        <f>SUM(F71+H71+I75)</f>
        <v>0</v>
      </c>
      <c r="G75" s="47"/>
      <c r="H75" s="47"/>
      <c r="I75" s="46">
        <f>SUM(H71*0.04)</f>
        <v>0</v>
      </c>
    </row>
    <row r="76" spans="1:9" x14ac:dyDescent="0.3">
      <c r="B76" s="63"/>
      <c r="C76" s="56" t="s">
        <v>20</v>
      </c>
      <c r="D76" s="57"/>
      <c r="E76" s="58"/>
      <c r="F76" s="43">
        <f>F75*0.19</f>
        <v>0</v>
      </c>
      <c r="G76" s="47"/>
      <c r="H76" s="47"/>
      <c r="I76" s="47"/>
    </row>
    <row r="77" spans="1:9" ht="14.5" thickBot="1" x14ac:dyDescent="0.35">
      <c r="B77" s="63"/>
      <c r="C77" s="59" t="s">
        <v>8</v>
      </c>
      <c r="D77" s="60"/>
      <c r="E77" s="61"/>
      <c r="F77" s="44">
        <f>F75+F76</f>
        <v>0</v>
      </c>
      <c r="G77" s="47"/>
      <c r="H77" s="47"/>
      <c r="I77" s="47"/>
    </row>
    <row r="78" spans="1:9" ht="14.5" thickBot="1" x14ac:dyDescent="0.35">
      <c r="G78" s="47"/>
      <c r="H78" s="47"/>
      <c r="I78" s="47"/>
    </row>
    <row r="79" spans="1:9" x14ac:dyDescent="0.3">
      <c r="B79" s="51" t="s">
        <v>68</v>
      </c>
      <c r="C79" s="53" t="s">
        <v>7</v>
      </c>
      <c r="D79" s="54"/>
      <c r="E79" s="55"/>
      <c r="F79" s="45">
        <f>SUM(F75+H71+I79)</f>
        <v>0</v>
      </c>
      <c r="G79" s="47"/>
      <c r="H79" s="47"/>
      <c r="I79" s="46">
        <f>SUM(H71*0.06)</f>
        <v>0</v>
      </c>
    </row>
    <row r="80" spans="1:9" x14ac:dyDescent="0.3">
      <c r="B80" s="52"/>
      <c r="C80" s="56" t="s">
        <v>20</v>
      </c>
      <c r="D80" s="57"/>
      <c r="E80" s="58"/>
      <c r="F80" s="43">
        <f>F79*0.19</f>
        <v>0</v>
      </c>
    </row>
    <row r="81" spans="2:6" ht="14.5" thickBot="1" x14ac:dyDescent="0.35">
      <c r="B81" s="52"/>
      <c r="C81" s="59" t="s">
        <v>8</v>
      </c>
      <c r="D81" s="60"/>
      <c r="E81" s="61"/>
      <c r="F81" s="44">
        <f>F79+F80</f>
        <v>0</v>
      </c>
    </row>
  </sheetData>
  <sheetProtection algorithmName="SHA-512" hashValue="9WWbhe2qNQAhcPmsNtK2DAGdffvkuDBns7PAcx3btuAuGRqgwmTY0i5ow0eUtQuJB0pmiP4jpATAma8R0vIiUA==" saltValue="eBKTcrtLzHsYV55iPdHXFQ==" spinCount="100000" sheet="1" objects="1" scenarios="1"/>
  <mergeCells count="38">
    <mergeCell ref="C67:E67"/>
    <mergeCell ref="C68:E68"/>
    <mergeCell ref="A19:F19"/>
    <mergeCell ref="C69:E69"/>
    <mergeCell ref="B22:F22"/>
    <mergeCell ref="B23:F23"/>
    <mergeCell ref="B49:F49"/>
    <mergeCell ref="C51:F64"/>
    <mergeCell ref="B67:B69"/>
    <mergeCell ref="C48:F48"/>
    <mergeCell ref="C66:F66"/>
    <mergeCell ref="C25:F47"/>
    <mergeCell ref="A1:F1"/>
    <mergeCell ref="B5:F5"/>
    <mergeCell ref="B7:F7"/>
    <mergeCell ref="C9:F9"/>
    <mergeCell ref="B10:F10"/>
    <mergeCell ref="E3:F3"/>
    <mergeCell ref="A11:F11"/>
    <mergeCell ref="A18:F18"/>
    <mergeCell ref="A12:F12"/>
    <mergeCell ref="A13:F13"/>
    <mergeCell ref="A14:F14"/>
    <mergeCell ref="A16:F16"/>
    <mergeCell ref="A15:F15"/>
    <mergeCell ref="A17:F17"/>
    <mergeCell ref="B79:B81"/>
    <mergeCell ref="C79:E79"/>
    <mergeCell ref="C80:E80"/>
    <mergeCell ref="C81:E81"/>
    <mergeCell ref="B71:B73"/>
    <mergeCell ref="C71:E71"/>
    <mergeCell ref="C72:E72"/>
    <mergeCell ref="C73:E73"/>
    <mergeCell ref="B75:B77"/>
    <mergeCell ref="C75:E75"/>
    <mergeCell ref="C76:E76"/>
    <mergeCell ref="C77:E77"/>
  </mergeCells>
  <phoneticPr fontId="10" type="noConversion"/>
  <printOptions verticalCentered="1"/>
  <pageMargins left="0.70866141732283472" right="0.7086614173228347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Leistungsverzeichnis</vt:lpstr>
      <vt:lpstr>Leistungsverzeichnis!Druckbereich</vt:lpstr>
    </vt:vector>
  </TitlesOfParts>
  <Company>Stadt Münster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Franziska Finke</dc:creator>
  <cp:lastModifiedBy>Pascal Mombaur</cp:lastModifiedBy>
  <cp:lastPrinted>2020-03-13T10:54:22Z</cp:lastPrinted>
  <dcterms:created xsi:type="dcterms:W3CDTF">2018-01-22T10:15:02Z</dcterms:created>
  <dcterms:modified xsi:type="dcterms:W3CDTF">2026-07-31T09:14:22Z</dcterms:modified>
</cp:coreProperties>
</file>