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V:\Verwaltung\VgV\0000-Vergabeberatung\102725 Neubau Bauhof Kall\03-Verfahren\Los 2\Stufe 1\sonstiges\"/>
    </mc:Choice>
  </mc:AlternateContent>
  <xr:revisionPtr revIDLastSave="0" documentId="13_ncr:1_{346D6540-9A63-41B1-B19B-C18635B19F80}" xr6:coauthVersionLast="47" xr6:coauthVersionMax="47" xr10:uidLastSave="{00000000-0000-0000-0000-000000000000}"/>
  <bookViews>
    <workbookView xWindow="-110" yWindow="-110" windowWidth="38620" windowHeight="21100" xr2:uid="{00000000-000D-0000-FFFF-FFFF00000000}"/>
  </bookViews>
  <sheets>
    <sheet name="Tragwerksplaner_Honorar" sheetId="1" r:id="rId1"/>
    <sheet name="Tabelle1" sheetId="2" r:id="rId2"/>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8" i="1" l="1"/>
  <c r="G181" i="1"/>
  <c r="G180" i="1"/>
  <c r="G179" i="1"/>
  <c r="G178" i="1"/>
  <c r="G177" i="1"/>
  <c r="G176" i="1"/>
  <c r="G129" i="1"/>
  <c r="G128" i="1"/>
  <c r="G127" i="1"/>
  <c r="G126" i="1"/>
  <c r="G125" i="1"/>
  <c r="G124" i="1"/>
  <c r="G77" i="1"/>
  <c r="G76" i="1"/>
  <c r="G75" i="1"/>
  <c r="G74" i="1"/>
  <c r="G73" i="1"/>
  <c r="G72" i="1"/>
  <c r="G28" i="1"/>
  <c r="G235" i="1"/>
  <c r="E182" i="1"/>
  <c r="G182" i="1" s="1"/>
  <c r="D182" i="1"/>
  <c r="G165" i="1"/>
  <c r="G164" i="1"/>
  <c r="G162" i="1"/>
  <c r="E130" i="1"/>
  <c r="G130" i="1" s="1"/>
  <c r="D130" i="1"/>
  <c r="G113" i="1"/>
  <c r="G112" i="1"/>
  <c r="G110" i="1"/>
  <c r="E78" i="1"/>
  <c r="G78" i="1" s="1"/>
  <c r="D78" i="1"/>
  <c r="G61" i="1"/>
  <c r="G60" i="1"/>
  <c r="G58" i="1"/>
  <c r="G184" i="1" l="1"/>
  <c r="G186" i="1" s="1"/>
  <c r="G187" i="1" s="1"/>
  <c r="G216" i="1" s="1"/>
  <c r="G80" i="1"/>
  <c r="G82" i="1" s="1"/>
  <c r="G83" i="1" s="1"/>
  <c r="G214" i="1" s="1"/>
  <c r="G132" i="1"/>
  <c r="G134" i="1" s="1"/>
  <c r="G62" i="1"/>
  <c r="B68" i="1" s="1"/>
  <c r="G114" i="1"/>
  <c r="B120" i="1" s="1"/>
  <c r="G166" i="1"/>
  <c r="B172" i="1" s="1"/>
  <c r="G135" i="1" l="1"/>
  <c r="G215" i="1" s="1"/>
  <c r="G15" i="1"/>
  <c r="G14" i="1"/>
  <c r="G31" i="1" l="1"/>
  <c r="G30" i="1"/>
  <c r="G29" i="1"/>
  <c r="G27" i="1"/>
  <c r="G26" i="1"/>
  <c r="E32" i="1" l="1"/>
  <c r="G32" i="1" s="1"/>
  <c r="D32" i="1"/>
  <c r="G34" i="1" l="1"/>
  <c r="G213" i="1" s="1"/>
  <c r="G220" i="1" s="1"/>
  <c r="G222" i="1" s="1"/>
  <c r="G223" i="1" s="1"/>
  <c r="G236" i="1" s="1"/>
  <c r="G16" i="1"/>
  <c r="B22" i="1" s="1"/>
  <c r="G12" i="1"/>
  <c r="G238" i="1" l="1"/>
  <c r="G239" i="1" s="1"/>
  <c r="G240" i="1" l="1"/>
  <c r="G241" i="1" s="1"/>
</calcChain>
</file>

<file path=xl/sharedStrings.xml><?xml version="1.0" encoding="utf-8"?>
<sst xmlns="http://schemas.openxmlformats.org/spreadsheetml/2006/main" count="174" uniqueCount="77">
  <si>
    <t>Vorläufige Baukosten (KG 300+400)</t>
  </si>
  <si>
    <t>KG 300</t>
  </si>
  <si>
    <t>KG 400</t>
  </si>
  <si>
    <t>Summe</t>
  </si>
  <si>
    <t>vorläufige anrechenbare Kosten (netto)</t>
  </si>
  <si>
    <t>Leistungs- phasen</t>
  </si>
  <si>
    <t>Leistungs- honorar</t>
  </si>
  <si>
    <t>Honorarangebot</t>
  </si>
  <si>
    <t>III</t>
  </si>
  <si>
    <t>Honorazone /          -satz</t>
  </si>
  <si>
    <t>Summe Grundleistungen netto</t>
  </si>
  <si>
    <t>Nachlass (-) / Zuschlag (+) auf Grundleistungen</t>
  </si>
  <si>
    <t>pauschal</t>
  </si>
  <si>
    <t>Honorar Grundleistungen netto inkl. Nachlass</t>
  </si>
  <si>
    <t>Honorar netto inkl. bes. Leistungen</t>
  </si>
  <si>
    <t>Nebenkosten (NK)</t>
  </si>
  <si>
    <t>Honorar netto inkl. NK / Angebotssumme netto</t>
  </si>
  <si>
    <t>Mindestsatz</t>
  </si>
  <si>
    <t>Viertelsatz</t>
  </si>
  <si>
    <t>Mittelsatz</t>
  </si>
  <si>
    <t>Dreiviertelsatz</t>
  </si>
  <si>
    <t>Höchstsatz</t>
  </si>
  <si>
    <t>Stundensätze (netto / ohne NK)</t>
  </si>
  <si>
    <t>für die / den TechnikerIn</t>
  </si>
  <si>
    <t>für die / den sonstigen MitarbeiterIn</t>
  </si>
  <si>
    <t>Ort, Datum</t>
  </si>
  <si>
    <t>Bieter</t>
  </si>
  <si>
    <t>Person des Erklärenden</t>
  </si>
  <si>
    <t>für die / den InhaberIn</t>
  </si>
  <si>
    <t>Mehrwertsteuer</t>
  </si>
  <si>
    <t>zu 55 % anrechenbar</t>
  </si>
  <si>
    <t>zu 10 % anrechenbar</t>
  </si>
  <si>
    <t>1-6</t>
  </si>
  <si>
    <t>Vorläufige anrechenbare Kosten (netto) Leistungsbild Tragwerksplanung</t>
  </si>
  <si>
    <t>Honorar Grundleistungen Tragwerksplanung</t>
  </si>
  <si>
    <t>Grundleistungen gemäß HOAI 2021 Teil 4 Abschnitt 1</t>
  </si>
  <si>
    <t>(a) Nachweis der Erdbebensicherung, Leistungsphase 3</t>
  </si>
  <si>
    <t>(b) Nachweis der Erdbebensicherung, Leistungsphase 4</t>
  </si>
  <si>
    <t>(c) Nachweise zum konstruktiven Brandschutz durch Nachweise der Feuerwiderstandsklasse, Leistungsphase 4</t>
  </si>
  <si>
    <t>Summe besondere Leistungen netto</t>
  </si>
  <si>
    <t>für die / den IngenieurIn</t>
  </si>
  <si>
    <t>Leistungsphasen</t>
  </si>
  <si>
    <t>HOAI %-Sätze</t>
  </si>
  <si>
    <t>Bieter %-Sätze</t>
  </si>
  <si>
    <t>1. Grundlagenermittlung</t>
  </si>
  <si>
    <t>2. Vorplanung</t>
  </si>
  <si>
    <t>3. Entwurfsplanung</t>
  </si>
  <si>
    <t>4. Genehmigungsplanung</t>
  </si>
  <si>
    <t>5. Ausführungsplanung</t>
  </si>
  <si>
    <t>6. Vorbereitung der Vergabe</t>
  </si>
  <si>
    <t>Besondere Leistungen Tragwerksplanung/ HOAI 2021 Teil 4 Abschnitt 1</t>
  </si>
  <si>
    <t>(d) Ortstermine inkl. Mitwirken bei der Baustellenkontrolle als pauschale je Termin</t>
  </si>
  <si>
    <t>IV</t>
  </si>
  <si>
    <t>Umbauzuschlag auf Grundleistungen Tragwerksplanung</t>
  </si>
  <si>
    <t>Honorarangebot Tragwerksplanung gem. HOAI 2021 – objektweise Ermittlung (§ 11 HOAI)</t>
  </si>
  <si>
    <t>Honorar Objekt A+B netto (Grundleistungen)</t>
  </si>
  <si>
    <t>Honorar Objekt C netto (Grundleistungen)</t>
  </si>
  <si>
    <t>Honorar Objekt C netto (Grundleistungen inklusive Umbauzuschlag)</t>
  </si>
  <si>
    <t>Honorar Objekt D netto (Grundleistungen)</t>
  </si>
  <si>
    <t>Honorar Objekt D netto (Grundleistungen inklusive Umbauzuschlag)</t>
  </si>
  <si>
    <t>Honorar Objekt E netto (Grundleistungen)</t>
  </si>
  <si>
    <t>Honorar Objekt E netto (Grundleistungen inklusive Umbauzuschlag)</t>
  </si>
  <si>
    <t>II</t>
  </si>
  <si>
    <t>Zusammenstellung Gesamthonorar (alle Objekte)</t>
  </si>
  <si>
    <t>Hinweis: Vorhandene, mitzuverarbeitende Tragkonstruktion wird gemäß § 4 Abs. 3 HOAI im Rahmen der Kostenberechnung (Leistungsphase 3) ermittelt, angemessen bewertet und bei den anrechenbaren Kosten berücksichtigt. Grundlage sind die im Bestand verbleibenden und statisch in die Planung integrierten tragenden Bauteile. Die Berücksichtigung erfolgt zusätzlich zum Umbauzuschlag (§ 6 Abs. 2 HOAI).</t>
  </si>
  <si>
    <t>Objekt 1 – A+B Neubau (Verwaltungs-/Sozialtrakt + Werkhalle) – Grundauftrag</t>
  </si>
  <si>
    <t>Objekt 2 – C Sanierung (Gartenbau/Maler) – Option 1</t>
  </si>
  <si>
    <t>Objekt 4 – E Fahrzeughalle (Umbau/Erweiterung) – Option 3</t>
  </si>
  <si>
    <t>Objekt 3 – D Sanierung (Schreinerei/techn. Dienst) – Option 2</t>
  </si>
  <si>
    <t>Option 1: Honorar Objekt C netto (Grundleistungen inklusive Umbauzuschlag)</t>
  </si>
  <si>
    <t>Option 2: Honorar Objekt D netto (Grundleistungen inklusive Umbauzuschlag)</t>
  </si>
  <si>
    <t>Option 3: Honorar Objekt E netto (Grundleistungen inklusive Umbauzuschlag)</t>
  </si>
  <si>
    <t>Zwischensumme Optionen C–E netto (Grundleistungen inklusive Umbauzuschläge)</t>
  </si>
  <si>
    <t>Grundauftrag: Honorar Objekt A+B netto (Grundleistungen)</t>
  </si>
  <si>
    <t xml:space="preserve">Gesamtsumme Objekte A–E netto (Grundauftrag zzgl. Optionen, Grundleistungen inklusive Umbauzuschläge) </t>
  </si>
  <si>
    <t>Angebotssumme brutto – wertungsrelevant</t>
  </si>
  <si>
    <t>Der Grundauftrag umfasst die Tragwerksplanung für Objekt A+B (Wiederaufbaumaßnahme). Die Objekte C, D und E werden als optionale Leistungen angeboten; ihr Abruf steht unter dem Vorbehalt der haushaltsrechtlichen Sicherung der Finanzierung (Optionsbindungsfrist: 24 Monate ab Vertragsschluss). Wertungsrelevant ist die Angebotssumme brutto über alle Objekte (Grundauftrag zzgl. Optionen), einschließlich der benannten besonderen Leistungen und der Nebenkosten.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</si>
</sst>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8"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i/>
      <sz val="10"/>
      <color theme="1"/>
      <name val="Calibri"/>
      <family val="2"/>
      <scheme val="minor"/>
    </font>
    <font>
      <b/>
      <sz val="12"/>
      <color theme="1"/>
      <name val="Calibri"/>
      <family val="2"/>
      <charset val="1"/>
    </font>
    <font>
      <i/>
      <sz val="9"/>
      <name val="Calibri"/>
      <family val="2"/>
    </font>
    <font>
      <b/>
      <sz val="11"/>
      <color theme="1"/>
      <name val="Calibri"/>
      <family val="2"/>
      <charset val="1"/>
    </font>
  </fonts>
  <fills count="5">
    <fill>
      <patternFill patternType="none"/>
    </fill>
    <fill>
      <patternFill patternType="gray125"/>
    </fill>
    <fill>
      <patternFill patternType="solid">
        <fgColor theme="6" tint="0.59999389629810485"/>
        <bgColor indexed="64"/>
      </patternFill>
    </fill>
    <fill>
      <patternFill patternType="solid">
        <fgColor rgb="FFFFFF00"/>
        <bgColor indexed="64"/>
      </patternFill>
    </fill>
    <fill>
      <patternFill patternType="solid">
        <fgColor theme="6" tint="0.59987182226020086"/>
        <bgColor rgb="FFC0C0C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74">
    <xf numFmtId="0" fontId="0" fillId="0" borderId="0" xfId="0"/>
    <xf numFmtId="164" fontId="1" fillId="2" borderId="1" xfId="0" applyNumberFormat="1" applyFont="1" applyFill="1" applyBorder="1" applyAlignment="1">
      <alignment vertical="center" wrapText="1"/>
    </xf>
    <xf numFmtId="10" fontId="0" fillId="3" borderId="1" xfId="0" applyNumberFormat="1" applyFill="1" applyBorder="1" applyAlignment="1" applyProtection="1">
      <alignment vertical="center" wrapText="1"/>
      <protection locked="0"/>
    </xf>
    <xf numFmtId="164" fontId="0" fillId="3" borderId="1" xfId="0" applyNumberFormat="1" applyFill="1" applyBorder="1" applyProtection="1">
      <protection locked="0"/>
    </xf>
    <xf numFmtId="0" fontId="0" fillId="3" borderId="11" xfId="0" applyFill="1" applyBorder="1" applyAlignment="1" applyProtection="1">
      <alignment horizontal="left" vertical="center"/>
      <protection locked="0"/>
    </xf>
    <xf numFmtId="164" fontId="0" fillId="0" borderId="1" xfId="0" applyNumberFormat="1" applyBorder="1"/>
    <xf numFmtId="164" fontId="1" fillId="0" borderId="1" xfId="0" applyNumberFormat="1" applyFont="1" applyBorder="1"/>
    <xf numFmtId="0" fontId="0" fillId="0" borderId="2" xfId="0" applyBorder="1" applyAlignment="1">
      <alignment vertical="center" wrapText="1"/>
    </xf>
    <xf numFmtId="0" fontId="0" fillId="0" borderId="6" xfId="0" applyBorder="1"/>
    <xf numFmtId="0" fontId="0" fillId="0" borderId="8" xfId="0" applyBorder="1"/>
    <xf numFmtId="0" fontId="0" fillId="0" borderId="10" xfId="0" applyBorder="1"/>
    <xf numFmtId="10" fontId="0" fillId="0" borderId="1" xfId="0" applyNumberFormat="1" applyBorder="1" applyAlignment="1">
      <alignment vertical="center" wrapText="1"/>
    </xf>
    <xf numFmtId="0" fontId="1" fillId="0" borderId="1" xfId="0" applyFont="1" applyBorder="1" applyAlignment="1">
      <alignment horizontal="center" vertical="center" wrapText="1"/>
    </xf>
    <xf numFmtId="9" fontId="0" fillId="0" borderId="1" xfId="0" applyNumberFormat="1" applyBorder="1" applyAlignment="1">
      <alignment horizontal="center" vertical="center"/>
    </xf>
    <xf numFmtId="9" fontId="1" fillId="0" borderId="1" xfId="0" applyNumberFormat="1" applyFont="1" applyBorder="1" applyAlignment="1">
      <alignment horizontal="center" vertical="center"/>
    </xf>
    <xf numFmtId="164" fontId="0" fillId="0" borderId="0" xfId="0" applyNumberFormat="1"/>
    <xf numFmtId="164" fontId="0" fillId="0" borderId="9" xfId="0" applyNumberFormat="1" applyBorder="1"/>
    <xf numFmtId="0" fontId="0" fillId="0" borderId="0" xfId="0" applyAlignment="1">
      <alignment vertical="center"/>
    </xf>
    <xf numFmtId="0" fontId="0" fillId="0" borderId="1" xfId="0" applyBorder="1" applyAlignment="1">
      <alignment horizontal="left" vertical="center"/>
    </xf>
    <xf numFmtId="0" fontId="1" fillId="2"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164" fontId="0" fillId="3" borderId="13" xfId="0" applyNumberFormat="1" applyFill="1" applyBorder="1" applyAlignment="1" applyProtection="1">
      <alignment horizontal="center" vertical="center" wrapText="1"/>
      <protection locked="0"/>
    </xf>
    <xf numFmtId="164" fontId="0" fillId="3" borderId="14" xfId="0" applyNumberFormat="1" applyFill="1" applyBorder="1" applyAlignment="1" applyProtection="1">
      <alignment horizontal="center" vertical="center" wrapText="1"/>
      <protection locked="0"/>
    </xf>
    <xf numFmtId="10" fontId="0" fillId="3" borderId="1" xfId="0" applyNumberFormat="1" applyFill="1" applyBorder="1" applyAlignment="1" applyProtection="1">
      <alignment horizontal="center"/>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1" xfId="0" applyFont="1" applyBorder="1" applyAlignment="1">
      <alignment horizontal="left" vertical="center"/>
    </xf>
    <xf numFmtId="10" fontId="1" fillId="0" borderId="1" xfId="0" applyNumberFormat="1" applyFont="1" applyBorder="1" applyAlignment="1">
      <alignment horizontal="center"/>
    </xf>
    <xf numFmtId="0" fontId="0" fillId="0" borderId="1" xfId="0" applyBorder="1" applyAlignment="1">
      <alignment horizontal="center" wrapText="1"/>
    </xf>
    <xf numFmtId="0" fontId="0" fillId="0" borderId="0" xfId="0" applyAlignment="1">
      <alignment horizontal="center" vertical="center" wrapText="1"/>
    </xf>
    <xf numFmtId="0" fontId="0" fillId="0" borderId="4" xfId="0"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center" wrapText="1"/>
    </xf>
    <xf numFmtId="0" fontId="1" fillId="0" borderId="0" xfId="0" applyFont="1" applyAlignment="1">
      <alignment horizontal="center" wrapText="1"/>
    </xf>
    <xf numFmtId="0" fontId="1" fillId="0" borderId="11" xfId="0" applyFont="1" applyBorder="1" applyAlignment="1">
      <alignment horizont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3" fillId="2" borderId="1" xfId="0" applyFont="1" applyFill="1" applyBorder="1" applyAlignment="1">
      <alignment horizontal="left"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5" fillId="4" borderId="1" xfId="0" applyFont="1" applyFill="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164" fontId="0" fillId="0" borderId="1" xfId="0" applyNumberFormat="1" applyBorder="1" applyAlignment="1">
      <alignment horizontal="center" vertical="center" wrapText="1"/>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164" fontId="0" fillId="3" borderId="15" xfId="0" applyNumberFormat="1" applyFill="1" applyBorder="1" applyAlignment="1" applyProtection="1">
      <alignment horizontal="center" vertical="center" wrapText="1"/>
      <protection locked="0"/>
    </xf>
    <xf numFmtId="9" fontId="0" fillId="0" borderId="1" xfId="0" applyNumberFormat="1" applyBorder="1" applyAlignment="1">
      <alignment horizontal="center" vertical="center" wrapText="1"/>
    </xf>
    <xf numFmtId="0" fontId="0" fillId="3" borderId="1" xfId="0" applyFill="1" applyBorder="1" applyAlignment="1" applyProtection="1">
      <alignment horizontal="center" vertical="center" wrapText="1"/>
      <protection locked="0"/>
    </xf>
    <xf numFmtId="0" fontId="0" fillId="0" borderId="15" xfId="0" applyBorder="1" applyAlignment="1">
      <alignment horizontal="center" vertical="center"/>
    </xf>
    <xf numFmtId="0" fontId="0" fillId="0" borderId="5" xfId="0" applyBorder="1" applyAlignment="1">
      <alignment horizontal="center" vertical="center" wrapText="1"/>
    </xf>
    <xf numFmtId="0" fontId="0" fillId="0" borderId="0" xfId="0" applyAlignment="1">
      <alignment horizontal="right" vertical="center" wrapText="1"/>
    </xf>
    <xf numFmtId="0" fontId="0" fillId="3" borderId="11" xfId="0" applyFill="1" applyBorder="1" applyAlignment="1" applyProtection="1">
      <alignment horizontal="center" vertical="center" wrapText="1"/>
      <protection locked="0"/>
    </xf>
    <xf numFmtId="0" fontId="0" fillId="3" borderId="11" xfId="0" applyFill="1" applyBorder="1" applyAlignment="1" applyProtection="1">
      <alignment horizontal="right" vertical="center" wrapText="1"/>
      <protection locked="0"/>
    </xf>
    <xf numFmtId="0" fontId="6" fillId="0" borderId="1" xfId="0" applyFont="1" applyBorder="1" applyAlignment="1">
      <alignment horizontal="left" vertical="center" wrapText="1"/>
    </xf>
    <xf numFmtId="0" fontId="7" fillId="4" borderId="1" xfId="0" applyFont="1" applyFill="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7"/>
  <sheetViews>
    <sheetView tabSelected="1" view="pageLayout" topLeftCell="A207" zoomScaleNormal="100" workbookViewId="0">
      <selection activeCell="G226" sqref="G226:G227"/>
    </sheetView>
  </sheetViews>
  <sheetFormatPr baseColWidth="10" defaultRowHeight="14.5" x14ac:dyDescent="0.35"/>
  <cols>
    <col min="1" max="1" width="18.81640625" customWidth="1"/>
    <col min="2" max="2" width="13.36328125" customWidth="1"/>
    <col min="3" max="3" width="3.6328125" customWidth="1"/>
    <col min="4" max="4" width="12" customWidth="1"/>
    <col min="5" max="5" width="11.26953125" customWidth="1"/>
    <col min="6" max="6" width="12.6328125" bestFit="1" customWidth="1"/>
    <col min="7" max="7" width="15.26953125" customWidth="1"/>
    <col min="9" max="10" width="4" customWidth="1"/>
    <col min="11" max="11" width="21.453125" bestFit="1" customWidth="1"/>
  </cols>
  <sheetData>
    <row r="1" spans="1:7" ht="14.25" customHeight="1" x14ac:dyDescent="0.35">
      <c r="A1" s="50" t="s">
        <v>54</v>
      </c>
      <c r="B1" s="50"/>
      <c r="C1" s="50"/>
      <c r="D1" s="50"/>
      <c r="E1" s="50"/>
      <c r="F1" s="50"/>
      <c r="G1" s="50"/>
    </row>
    <row r="2" spans="1:7" ht="14.25" customHeight="1" x14ac:dyDescent="0.35">
      <c r="A2" s="50"/>
      <c r="B2" s="50"/>
      <c r="C2" s="50"/>
      <c r="D2" s="50"/>
      <c r="E2" s="50"/>
      <c r="F2" s="50"/>
      <c r="G2" s="50"/>
    </row>
    <row r="3" spans="1:7" ht="5.75" customHeight="1" x14ac:dyDescent="0.35">
      <c r="A3" s="51"/>
      <c r="B3" s="52"/>
      <c r="C3" s="52"/>
      <c r="D3" s="52"/>
      <c r="E3" s="52"/>
      <c r="F3" s="52"/>
      <c r="G3" s="53"/>
    </row>
    <row r="4" spans="1:7" ht="50" customHeight="1" x14ac:dyDescent="0.35">
      <c r="A4" s="55" t="s">
        <v>64</v>
      </c>
      <c r="B4" s="56"/>
      <c r="C4" s="56"/>
      <c r="D4" s="56"/>
      <c r="E4" s="56"/>
      <c r="F4" s="56"/>
      <c r="G4" s="57"/>
    </row>
    <row r="5" spans="1:7" ht="5.75" customHeight="1" x14ac:dyDescent="0.35">
      <c r="A5" s="51"/>
      <c r="B5" s="52"/>
      <c r="C5" s="52"/>
      <c r="D5" s="52"/>
      <c r="E5" s="52"/>
      <c r="F5" s="52"/>
      <c r="G5" s="53"/>
    </row>
    <row r="6" spans="1:7" ht="14.25" customHeight="1" x14ac:dyDescent="0.35">
      <c r="A6" s="54" t="s">
        <v>65</v>
      </c>
      <c r="B6" s="54"/>
      <c r="C6" s="54"/>
      <c r="D6" s="54"/>
      <c r="E6" s="54"/>
      <c r="F6" s="54"/>
      <c r="G6" s="54"/>
    </row>
    <row r="7" spans="1:7" ht="14.25" customHeight="1" x14ac:dyDescent="0.35">
      <c r="A7" s="54"/>
      <c r="B7" s="54"/>
      <c r="C7" s="54"/>
      <c r="D7" s="54"/>
      <c r="E7" s="54"/>
      <c r="F7" s="54"/>
      <c r="G7" s="54"/>
    </row>
    <row r="8" spans="1:7" ht="5.75" customHeight="1" x14ac:dyDescent="0.35">
      <c r="A8" s="51"/>
      <c r="B8" s="52"/>
      <c r="C8" s="52"/>
      <c r="D8" s="52"/>
      <c r="E8" s="52"/>
      <c r="F8" s="52"/>
      <c r="G8" s="53"/>
    </row>
    <row r="9" spans="1:7" ht="14.25" customHeight="1" x14ac:dyDescent="0.35">
      <c r="A9" s="19" t="s">
        <v>0</v>
      </c>
      <c r="B9" s="19"/>
      <c r="C9" s="19"/>
      <c r="D9" s="19"/>
      <c r="E9" s="19"/>
      <c r="F9" s="19"/>
      <c r="G9" s="19"/>
    </row>
    <row r="10" spans="1:7" x14ac:dyDescent="0.35">
      <c r="A10" s="20" t="s">
        <v>1</v>
      </c>
      <c r="B10" s="20"/>
      <c r="C10" s="20"/>
      <c r="D10" s="20"/>
      <c r="E10" s="20"/>
      <c r="F10" s="20"/>
      <c r="G10" s="5">
        <v>3301900</v>
      </c>
    </row>
    <row r="11" spans="1:7" ht="14.25" customHeight="1" x14ac:dyDescent="0.35">
      <c r="A11" s="20" t="s">
        <v>2</v>
      </c>
      <c r="B11" s="20"/>
      <c r="C11" s="20"/>
      <c r="D11" s="20"/>
      <c r="E11" s="20"/>
      <c r="F11" s="20"/>
      <c r="G11" s="5">
        <v>1392680</v>
      </c>
    </row>
    <row r="12" spans="1:7" x14ac:dyDescent="0.35">
      <c r="A12" s="48" t="s">
        <v>3</v>
      </c>
      <c r="B12" s="48"/>
      <c r="C12" s="48"/>
      <c r="D12" s="48"/>
      <c r="E12" s="48"/>
      <c r="F12" s="48"/>
      <c r="G12" s="6">
        <f>G10+G11</f>
        <v>4694580</v>
      </c>
    </row>
    <row r="13" spans="1:7" ht="14.25" customHeight="1" x14ac:dyDescent="0.35">
      <c r="A13" s="19" t="s">
        <v>33</v>
      </c>
      <c r="B13" s="19"/>
      <c r="C13" s="19"/>
      <c r="D13" s="19"/>
      <c r="E13" s="19"/>
      <c r="F13" s="19"/>
      <c r="G13" s="19"/>
    </row>
    <row r="14" spans="1:7" ht="14.25" customHeight="1" x14ac:dyDescent="0.35">
      <c r="A14" s="7" t="s">
        <v>1</v>
      </c>
      <c r="B14" s="27" t="s">
        <v>30</v>
      </c>
      <c r="C14" s="27"/>
      <c r="D14" s="27"/>
      <c r="E14" s="27"/>
      <c r="F14" s="35"/>
      <c r="G14" s="5">
        <f>G10*0.55</f>
        <v>1816045.0000000002</v>
      </c>
    </row>
    <row r="15" spans="1:7" ht="14.25" customHeight="1" x14ac:dyDescent="0.35">
      <c r="A15" s="7" t="s">
        <v>2</v>
      </c>
      <c r="B15" s="27" t="s">
        <v>31</v>
      </c>
      <c r="C15" s="27"/>
      <c r="D15" s="27"/>
      <c r="E15" s="27"/>
      <c r="F15" s="35"/>
      <c r="G15" s="5">
        <f>G11*0.1</f>
        <v>139268</v>
      </c>
    </row>
    <row r="16" spans="1:7" ht="14.25" customHeight="1" x14ac:dyDescent="0.35">
      <c r="A16" s="36" t="s">
        <v>3</v>
      </c>
      <c r="B16" s="37"/>
      <c r="C16" s="37"/>
      <c r="D16" s="37"/>
      <c r="E16" s="37"/>
      <c r="F16" s="38"/>
      <c r="G16" s="6">
        <f>SUM(G14:G15)</f>
        <v>1955313.0000000002</v>
      </c>
    </row>
    <row r="17" spans="1:7" ht="5.75" customHeight="1" x14ac:dyDescent="0.35">
      <c r="A17" s="9"/>
      <c r="F17" s="15"/>
      <c r="G17" s="16"/>
    </row>
    <row r="18" spans="1:7" ht="14.25" customHeight="1" x14ac:dyDescent="0.35">
      <c r="A18" s="8"/>
      <c r="B18" s="39" t="s">
        <v>4</v>
      </c>
      <c r="C18" s="42" t="s">
        <v>9</v>
      </c>
      <c r="D18" s="42"/>
      <c r="E18" s="42" t="s">
        <v>5</v>
      </c>
      <c r="F18" s="45" t="s">
        <v>6</v>
      </c>
      <c r="G18" s="58" t="s">
        <v>7</v>
      </c>
    </row>
    <row r="19" spans="1:7" ht="14.25" customHeight="1" x14ac:dyDescent="0.35">
      <c r="A19" s="9"/>
      <c r="B19" s="40"/>
      <c r="C19" s="43"/>
      <c r="D19" s="43"/>
      <c r="E19" s="43"/>
      <c r="F19" s="46"/>
      <c r="G19" s="59"/>
    </row>
    <row r="20" spans="1:7" ht="14.25" customHeight="1" x14ac:dyDescent="0.35">
      <c r="A20" s="10"/>
      <c r="B20" s="41"/>
      <c r="C20" s="44"/>
      <c r="D20" s="44"/>
      <c r="E20" s="44"/>
      <c r="F20" s="47"/>
      <c r="G20" s="60"/>
    </row>
    <row r="21" spans="1:7" ht="14.25" customHeight="1" x14ac:dyDescent="0.35">
      <c r="A21" s="19" t="s">
        <v>34</v>
      </c>
      <c r="B21" s="19"/>
      <c r="C21" s="19"/>
      <c r="D21" s="19"/>
      <c r="E21" s="19"/>
      <c r="F21" s="19"/>
      <c r="G21" s="19"/>
    </row>
    <row r="22" spans="1:7" ht="14.25" customHeight="1" x14ac:dyDescent="0.35">
      <c r="A22" s="20" t="s">
        <v>35</v>
      </c>
      <c r="B22" s="61">
        <f>G16</f>
        <v>1955313.0000000002</v>
      </c>
      <c r="C22" s="61" t="s">
        <v>52</v>
      </c>
      <c r="D22" s="66"/>
      <c r="E22" s="63" t="s">
        <v>32</v>
      </c>
      <c r="F22" s="65">
        <v>1</v>
      </c>
      <c r="G22" s="23">
        <v>0</v>
      </c>
    </row>
    <row r="23" spans="1:7" ht="14.25" customHeight="1" x14ac:dyDescent="0.35">
      <c r="A23" s="20"/>
      <c r="B23" s="62"/>
      <c r="C23" s="62"/>
      <c r="D23" s="66"/>
      <c r="E23" s="63"/>
      <c r="F23" s="65"/>
      <c r="G23" s="24"/>
    </row>
    <row r="24" spans="1:7" ht="14.25" customHeight="1" x14ac:dyDescent="0.35">
      <c r="A24" s="20"/>
      <c r="B24" s="62"/>
      <c r="C24" s="62"/>
      <c r="D24" s="66"/>
      <c r="E24" s="63"/>
      <c r="F24" s="65"/>
      <c r="G24" s="64"/>
    </row>
    <row r="25" spans="1:7" ht="14.25" customHeight="1" x14ac:dyDescent="0.35">
      <c r="A25" s="48" t="s">
        <v>41</v>
      </c>
      <c r="B25" s="48"/>
      <c r="C25" s="48"/>
      <c r="D25" s="12" t="s">
        <v>42</v>
      </c>
      <c r="E25" s="49" t="s">
        <v>43</v>
      </c>
      <c r="F25" s="49"/>
      <c r="G25" s="12" t="s">
        <v>7</v>
      </c>
    </row>
    <row r="26" spans="1:7" ht="14.25" customHeight="1" x14ac:dyDescent="0.35">
      <c r="A26" s="18" t="s">
        <v>44</v>
      </c>
      <c r="B26" s="18"/>
      <c r="C26" s="18"/>
      <c r="D26" s="13">
        <v>0.03</v>
      </c>
      <c r="E26" s="25">
        <v>0</v>
      </c>
      <c r="F26" s="25"/>
      <c r="G26" s="5">
        <f>E26*$G$22</f>
        <v>0</v>
      </c>
    </row>
    <row r="27" spans="1:7" ht="14.25" customHeight="1" x14ac:dyDescent="0.35">
      <c r="A27" s="18" t="s">
        <v>45</v>
      </c>
      <c r="B27" s="18"/>
      <c r="C27" s="18"/>
      <c r="D27" s="13">
        <v>0.1</v>
      </c>
      <c r="E27" s="25">
        <v>0</v>
      </c>
      <c r="F27" s="25"/>
      <c r="G27" s="5">
        <f t="shared" ref="G27:G31" si="0">E27*$G$22</f>
        <v>0</v>
      </c>
    </row>
    <row r="28" spans="1:7" ht="14.25" customHeight="1" x14ac:dyDescent="0.35">
      <c r="A28" s="18" t="s">
        <v>46</v>
      </c>
      <c r="B28" s="18"/>
      <c r="C28" s="18"/>
      <c r="D28" s="13">
        <v>0.15</v>
      </c>
      <c r="E28" s="25">
        <v>0</v>
      </c>
      <c r="F28" s="25"/>
      <c r="G28" s="5">
        <f>E28*$G$22</f>
        <v>0</v>
      </c>
    </row>
    <row r="29" spans="1:7" ht="14.25" customHeight="1" x14ac:dyDescent="0.35">
      <c r="A29" s="18" t="s">
        <v>47</v>
      </c>
      <c r="B29" s="18"/>
      <c r="C29" s="18"/>
      <c r="D29" s="13">
        <v>0.3</v>
      </c>
      <c r="E29" s="25">
        <v>0</v>
      </c>
      <c r="F29" s="25"/>
      <c r="G29" s="5">
        <f t="shared" si="0"/>
        <v>0</v>
      </c>
    </row>
    <row r="30" spans="1:7" ht="14.25" customHeight="1" x14ac:dyDescent="0.35">
      <c r="A30" s="18" t="s">
        <v>48</v>
      </c>
      <c r="B30" s="18"/>
      <c r="C30" s="18"/>
      <c r="D30" s="13">
        <v>0.4</v>
      </c>
      <c r="E30" s="25">
        <v>0</v>
      </c>
      <c r="F30" s="25"/>
      <c r="G30" s="5">
        <f t="shared" si="0"/>
        <v>0</v>
      </c>
    </row>
    <row r="31" spans="1:7" ht="14.25" customHeight="1" x14ac:dyDescent="0.35">
      <c r="A31" s="18" t="s">
        <v>49</v>
      </c>
      <c r="B31" s="18"/>
      <c r="C31" s="18"/>
      <c r="D31" s="13">
        <v>0.02</v>
      </c>
      <c r="E31" s="25">
        <v>0</v>
      </c>
      <c r="F31" s="25"/>
      <c r="G31" s="5">
        <f t="shared" si="0"/>
        <v>0</v>
      </c>
    </row>
    <row r="32" spans="1:7" x14ac:dyDescent="0.35">
      <c r="A32" s="31" t="s">
        <v>10</v>
      </c>
      <c r="B32" s="31"/>
      <c r="C32" s="31"/>
      <c r="D32" s="14">
        <f>SUM(D26:D31)</f>
        <v>1</v>
      </c>
      <c r="E32" s="32">
        <f>SUM(E26:F31)</f>
        <v>0</v>
      </c>
      <c r="F32" s="32"/>
      <c r="G32" s="6">
        <f>E32*$G$22</f>
        <v>0</v>
      </c>
    </row>
    <row r="33" spans="1:7" ht="5.75" customHeight="1" x14ac:dyDescent="0.35">
      <c r="A33" s="33"/>
      <c r="B33" s="33"/>
      <c r="C33" s="33"/>
      <c r="D33" s="33"/>
      <c r="E33" s="33"/>
      <c r="F33" s="33"/>
      <c r="G33" s="33"/>
    </row>
    <row r="34" spans="1:7" ht="14.25" customHeight="1" x14ac:dyDescent="0.35">
      <c r="A34" s="28" t="s">
        <v>55</v>
      </c>
      <c r="B34" s="29"/>
      <c r="C34" s="29"/>
      <c r="D34" s="29"/>
      <c r="E34" s="29"/>
      <c r="F34" s="30"/>
      <c r="G34" s="1">
        <f>G32</f>
        <v>0</v>
      </c>
    </row>
    <row r="35" spans="1:7" ht="14.25" customHeight="1" x14ac:dyDescent="0.35"/>
    <row r="40" spans="1:7" ht="14.25" customHeight="1" x14ac:dyDescent="0.35"/>
    <row r="43" spans="1:7" ht="14.25" customHeight="1" x14ac:dyDescent="0.35"/>
    <row r="45" spans="1:7" ht="14.25" customHeight="1" x14ac:dyDescent="0.35"/>
    <row r="47" spans="1:7" ht="14.25" customHeight="1" x14ac:dyDescent="0.35"/>
    <row r="49" spans="1:7" ht="14.25" customHeight="1" x14ac:dyDescent="0.35"/>
    <row r="52" spans="1:7" ht="14.25" customHeight="1" x14ac:dyDescent="0.35">
      <c r="A52" s="54" t="s">
        <v>66</v>
      </c>
      <c r="B52" s="54"/>
      <c r="C52" s="54"/>
      <c r="D52" s="54"/>
      <c r="E52" s="54"/>
      <c r="F52" s="54"/>
      <c r="G52" s="54"/>
    </row>
    <row r="53" spans="1:7" ht="14.25" customHeight="1" x14ac:dyDescent="0.35">
      <c r="A53" s="54"/>
      <c r="B53" s="54"/>
      <c r="C53" s="54"/>
      <c r="D53" s="54"/>
      <c r="E53" s="54"/>
      <c r="F53" s="54"/>
      <c r="G53" s="54"/>
    </row>
    <row r="54" spans="1:7" ht="5.75" customHeight="1" x14ac:dyDescent="0.35">
      <c r="A54" s="51"/>
      <c r="B54" s="52"/>
      <c r="C54" s="52"/>
      <c r="D54" s="52"/>
      <c r="E54" s="52"/>
      <c r="F54" s="52"/>
      <c r="G54" s="53"/>
    </row>
    <row r="55" spans="1:7" ht="14.25" customHeight="1" x14ac:dyDescent="0.35">
      <c r="A55" s="19" t="s">
        <v>0</v>
      </c>
      <c r="B55" s="19"/>
      <c r="C55" s="19"/>
      <c r="D55" s="19"/>
      <c r="E55" s="19"/>
      <c r="F55" s="19"/>
      <c r="G55" s="19"/>
    </row>
    <row r="56" spans="1:7" x14ac:dyDescent="0.35">
      <c r="A56" s="20" t="s">
        <v>1</v>
      </c>
      <c r="B56" s="20"/>
      <c r="C56" s="20"/>
      <c r="D56" s="20"/>
      <c r="E56" s="20"/>
      <c r="F56" s="20"/>
      <c r="G56" s="5">
        <v>280098</v>
      </c>
    </row>
    <row r="57" spans="1:7" ht="14.25" customHeight="1" x14ac:dyDescent="0.35">
      <c r="A57" s="20" t="s">
        <v>2</v>
      </c>
      <c r="B57" s="20"/>
      <c r="C57" s="20"/>
      <c r="D57" s="20"/>
      <c r="E57" s="20"/>
      <c r="F57" s="20"/>
      <c r="G57" s="5">
        <v>68526</v>
      </c>
    </row>
    <row r="58" spans="1:7" x14ac:dyDescent="0.35">
      <c r="A58" s="48" t="s">
        <v>3</v>
      </c>
      <c r="B58" s="48"/>
      <c r="C58" s="48"/>
      <c r="D58" s="48"/>
      <c r="E58" s="48"/>
      <c r="F58" s="48"/>
      <c r="G58" s="6">
        <f>G56+G57</f>
        <v>348624</v>
      </c>
    </row>
    <row r="59" spans="1:7" ht="14.25" customHeight="1" x14ac:dyDescent="0.35">
      <c r="A59" s="19" t="s">
        <v>33</v>
      </c>
      <c r="B59" s="19"/>
      <c r="C59" s="19"/>
      <c r="D59" s="19"/>
      <c r="E59" s="19"/>
      <c r="F59" s="19"/>
      <c r="G59" s="19"/>
    </row>
    <row r="60" spans="1:7" ht="14.25" customHeight="1" x14ac:dyDescent="0.35">
      <c r="A60" s="7" t="s">
        <v>1</v>
      </c>
      <c r="B60" s="27" t="s">
        <v>30</v>
      </c>
      <c r="C60" s="27"/>
      <c r="D60" s="27"/>
      <c r="E60" s="27"/>
      <c r="F60" s="35"/>
      <c r="G60" s="5">
        <f>G56*0.55</f>
        <v>154053.90000000002</v>
      </c>
    </row>
    <row r="61" spans="1:7" ht="14.25" customHeight="1" x14ac:dyDescent="0.35">
      <c r="A61" s="7" t="s">
        <v>2</v>
      </c>
      <c r="B61" s="27" t="s">
        <v>31</v>
      </c>
      <c r="C61" s="27"/>
      <c r="D61" s="27"/>
      <c r="E61" s="27"/>
      <c r="F61" s="35"/>
      <c r="G61" s="5">
        <f>G57*0.1</f>
        <v>6852.6</v>
      </c>
    </row>
    <row r="62" spans="1:7" ht="14.25" customHeight="1" x14ac:dyDescent="0.35">
      <c r="A62" s="36" t="s">
        <v>3</v>
      </c>
      <c r="B62" s="37"/>
      <c r="C62" s="37"/>
      <c r="D62" s="37"/>
      <c r="E62" s="37"/>
      <c r="F62" s="38"/>
      <c r="G62" s="6">
        <f>SUM(G60:G61)</f>
        <v>160906.50000000003</v>
      </c>
    </row>
    <row r="63" spans="1:7" ht="5.75" customHeight="1" x14ac:dyDescent="0.35">
      <c r="A63" s="9"/>
      <c r="F63" s="15"/>
      <c r="G63" s="16"/>
    </row>
    <row r="64" spans="1:7" ht="14.25" customHeight="1" x14ac:dyDescent="0.35">
      <c r="A64" s="8"/>
      <c r="B64" s="39" t="s">
        <v>4</v>
      </c>
      <c r="C64" s="42" t="s">
        <v>9</v>
      </c>
      <c r="D64" s="42"/>
      <c r="E64" s="42" t="s">
        <v>5</v>
      </c>
      <c r="F64" s="45" t="s">
        <v>6</v>
      </c>
      <c r="G64" s="58" t="s">
        <v>7</v>
      </c>
    </row>
    <row r="65" spans="1:7" ht="14.25" customHeight="1" x14ac:dyDescent="0.35">
      <c r="A65" s="9"/>
      <c r="B65" s="40"/>
      <c r="C65" s="43"/>
      <c r="D65" s="43"/>
      <c r="E65" s="43"/>
      <c r="F65" s="46"/>
      <c r="G65" s="59"/>
    </row>
    <row r="66" spans="1:7" ht="14.25" customHeight="1" x14ac:dyDescent="0.35">
      <c r="A66" s="10"/>
      <c r="B66" s="41"/>
      <c r="C66" s="44"/>
      <c r="D66" s="44"/>
      <c r="E66" s="44"/>
      <c r="F66" s="47"/>
      <c r="G66" s="60"/>
    </row>
    <row r="67" spans="1:7" ht="14.25" customHeight="1" x14ac:dyDescent="0.35">
      <c r="A67" s="19" t="s">
        <v>34</v>
      </c>
      <c r="B67" s="19"/>
      <c r="C67" s="19"/>
      <c r="D67" s="19"/>
      <c r="E67" s="19"/>
      <c r="F67" s="19"/>
      <c r="G67" s="19"/>
    </row>
    <row r="68" spans="1:7" ht="14.25" customHeight="1" x14ac:dyDescent="0.35">
      <c r="A68" s="20" t="s">
        <v>35</v>
      </c>
      <c r="B68" s="61">
        <f>G62</f>
        <v>160906.50000000003</v>
      </c>
      <c r="C68" s="61" t="s">
        <v>8</v>
      </c>
      <c r="D68" s="66"/>
      <c r="E68" s="63" t="s">
        <v>32</v>
      </c>
      <c r="F68" s="65">
        <v>1</v>
      </c>
      <c r="G68" s="23">
        <v>0</v>
      </c>
    </row>
    <row r="69" spans="1:7" ht="14.25" customHeight="1" x14ac:dyDescent="0.35">
      <c r="A69" s="20"/>
      <c r="B69" s="62"/>
      <c r="C69" s="62"/>
      <c r="D69" s="66"/>
      <c r="E69" s="63"/>
      <c r="F69" s="65"/>
      <c r="G69" s="24"/>
    </row>
    <row r="70" spans="1:7" ht="14.25" customHeight="1" x14ac:dyDescent="0.35">
      <c r="A70" s="20"/>
      <c r="B70" s="62"/>
      <c r="C70" s="62"/>
      <c r="D70" s="66"/>
      <c r="E70" s="63"/>
      <c r="F70" s="65"/>
      <c r="G70" s="64"/>
    </row>
    <row r="71" spans="1:7" ht="14.25" customHeight="1" x14ac:dyDescent="0.35">
      <c r="A71" s="48" t="s">
        <v>41</v>
      </c>
      <c r="B71" s="48"/>
      <c r="C71" s="48"/>
      <c r="D71" s="12" t="s">
        <v>42</v>
      </c>
      <c r="E71" s="49" t="s">
        <v>43</v>
      </c>
      <c r="F71" s="49"/>
      <c r="G71" s="12" t="s">
        <v>7</v>
      </c>
    </row>
    <row r="72" spans="1:7" ht="14.25" customHeight="1" x14ac:dyDescent="0.35">
      <c r="A72" s="18" t="s">
        <v>44</v>
      </c>
      <c r="B72" s="18"/>
      <c r="C72" s="18"/>
      <c r="D72" s="13">
        <v>0.03</v>
      </c>
      <c r="E72" s="25">
        <v>0</v>
      </c>
      <c r="F72" s="25"/>
      <c r="G72" s="5">
        <f>E72*$G$68</f>
        <v>0</v>
      </c>
    </row>
    <row r="73" spans="1:7" ht="14.25" customHeight="1" x14ac:dyDescent="0.35">
      <c r="A73" s="18" t="s">
        <v>45</v>
      </c>
      <c r="B73" s="18"/>
      <c r="C73" s="18"/>
      <c r="D73" s="13">
        <v>0.1</v>
      </c>
      <c r="E73" s="25">
        <v>0</v>
      </c>
      <c r="F73" s="25"/>
      <c r="G73" s="5">
        <f t="shared" ref="G73:G77" si="1">E73*$G$68</f>
        <v>0</v>
      </c>
    </row>
    <row r="74" spans="1:7" ht="14.25" customHeight="1" x14ac:dyDescent="0.35">
      <c r="A74" s="18" t="s">
        <v>46</v>
      </c>
      <c r="B74" s="18"/>
      <c r="C74" s="18"/>
      <c r="D74" s="13">
        <v>0.15</v>
      </c>
      <c r="E74" s="25">
        <v>0</v>
      </c>
      <c r="F74" s="25"/>
      <c r="G74" s="5">
        <f t="shared" si="1"/>
        <v>0</v>
      </c>
    </row>
    <row r="75" spans="1:7" ht="14.25" customHeight="1" x14ac:dyDescent="0.35">
      <c r="A75" s="18" t="s">
        <v>47</v>
      </c>
      <c r="B75" s="18"/>
      <c r="C75" s="18"/>
      <c r="D75" s="13">
        <v>0.3</v>
      </c>
      <c r="E75" s="25">
        <v>0</v>
      </c>
      <c r="F75" s="25"/>
      <c r="G75" s="5">
        <f t="shared" si="1"/>
        <v>0</v>
      </c>
    </row>
    <row r="76" spans="1:7" ht="14.25" customHeight="1" x14ac:dyDescent="0.35">
      <c r="A76" s="18" t="s">
        <v>48</v>
      </c>
      <c r="B76" s="18"/>
      <c r="C76" s="18"/>
      <c r="D76" s="13">
        <v>0.4</v>
      </c>
      <c r="E76" s="25">
        <v>0</v>
      </c>
      <c r="F76" s="25"/>
      <c r="G76" s="5">
        <f t="shared" si="1"/>
        <v>0</v>
      </c>
    </row>
    <row r="77" spans="1:7" ht="14.25" customHeight="1" x14ac:dyDescent="0.35">
      <c r="A77" s="18" t="s">
        <v>49</v>
      </c>
      <c r="B77" s="18"/>
      <c r="C77" s="18"/>
      <c r="D77" s="13">
        <v>0.02</v>
      </c>
      <c r="E77" s="25">
        <v>0</v>
      </c>
      <c r="F77" s="25"/>
      <c r="G77" s="5">
        <f t="shared" si="1"/>
        <v>0</v>
      </c>
    </row>
    <row r="78" spans="1:7" x14ac:dyDescent="0.35">
      <c r="A78" s="31" t="s">
        <v>10</v>
      </c>
      <c r="B78" s="31"/>
      <c r="C78" s="31"/>
      <c r="D78" s="14">
        <f>SUM(D72:D77)</f>
        <v>1</v>
      </c>
      <c r="E78" s="32">
        <f>SUM(E72:F77)</f>
        <v>0</v>
      </c>
      <c r="F78" s="32"/>
      <c r="G78" s="6">
        <f>E78*$G$68</f>
        <v>0</v>
      </c>
    </row>
    <row r="79" spans="1:7" ht="5.75" customHeight="1" x14ac:dyDescent="0.35">
      <c r="A79" s="33"/>
      <c r="B79" s="33"/>
      <c r="C79" s="33"/>
      <c r="D79" s="33"/>
      <c r="E79" s="33"/>
      <c r="F79" s="33"/>
      <c r="G79" s="33"/>
    </row>
    <row r="80" spans="1:7" ht="14.25" customHeight="1" x14ac:dyDescent="0.35">
      <c r="A80" s="28" t="s">
        <v>56</v>
      </c>
      <c r="B80" s="29"/>
      <c r="C80" s="29"/>
      <c r="D80" s="29"/>
      <c r="E80" s="29"/>
      <c r="F80" s="30"/>
      <c r="G80" s="1">
        <f>G78</f>
        <v>0</v>
      </c>
    </row>
    <row r="81" spans="1:7" ht="5.75" customHeight="1" x14ac:dyDescent="0.35">
      <c r="A81" s="33"/>
      <c r="B81" s="33"/>
      <c r="C81" s="33"/>
      <c r="D81" s="33"/>
      <c r="E81" s="33"/>
      <c r="F81" s="33"/>
      <c r="G81" s="33"/>
    </row>
    <row r="82" spans="1:7" x14ac:dyDescent="0.35">
      <c r="A82" s="26" t="s">
        <v>53</v>
      </c>
      <c r="B82" s="27"/>
      <c r="C82" s="27"/>
      <c r="D82" s="27"/>
      <c r="E82" s="27"/>
      <c r="F82" s="2">
        <v>0</v>
      </c>
      <c r="G82" s="5">
        <f>G80*F82</f>
        <v>0</v>
      </c>
    </row>
    <row r="83" spans="1:7" ht="14.5" customHeight="1" x14ac:dyDescent="0.35">
      <c r="A83" s="28" t="s">
        <v>57</v>
      </c>
      <c r="B83" s="29"/>
      <c r="C83" s="29"/>
      <c r="D83" s="29"/>
      <c r="E83" s="29"/>
      <c r="F83" s="30"/>
      <c r="G83" s="1">
        <f>G80+G82</f>
        <v>0</v>
      </c>
    </row>
    <row r="86" spans="1:7" x14ac:dyDescent="0.35">
      <c r="A86" s="34"/>
      <c r="B86" s="34"/>
      <c r="C86" s="34"/>
      <c r="D86" s="34"/>
      <c r="E86" s="34"/>
      <c r="F86" s="34"/>
      <c r="G86" s="34"/>
    </row>
    <row r="104" spans="1:7" ht="14.25" customHeight="1" x14ac:dyDescent="0.35">
      <c r="A104" s="54" t="s">
        <v>68</v>
      </c>
      <c r="B104" s="54"/>
      <c r="C104" s="54"/>
      <c r="D104" s="54"/>
      <c r="E104" s="54"/>
      <c r="F104" s="54"/>
      <c r="G104" s="54"/>
    </row>
    <row r="105" spans="1:7" ht="14.25" customHeight="1" x14ac:dyDescent="0.35">
      <c r="A105" s="54"/>
      <c r="B105" s="54"/>
      <c r="C105" s="54"/>
      <c r="D105" s="54"/>
      <c r="E105" s="54"/>
      <c r="F105" s="54"/>
      <c r="G105" s="54"/>
    </row>
    <row r="106" spans="1:7" ht="5.75" customHeight="1" x14ac:dyDescent="0.35">
      <c r="A106" s="51"/>
      <c r="B106" s="52"/>
      <c r="C106" s="52"/>
      <c r="D106" s="52"/>
      <c r="E106" s="52"/>
      <c r="F106" s="52"/>
      <c r="G106" s="53"/>
    </row>
    <row r="107" spans="1:7" ht="14.25" customHeight="1" x14ac:dyDescent="0.35">
      <c r="A107" s="19" t="s">
        <v>0</v>
      </c>
      <c r="B107" s="19"/>
      <c r="C107" s="19"/>
      <c r="D107" s="19"/>
      <c r="E107" s="19"/>
      <c r="F107" s="19"/>
      <c r="G107" s="19"/>
    </row>
    <row r="108" spans="1:7" x14ac:dyDescent="0.35">
      <c r="A108" s="20" t="s">
        <v>1</v>
      </c>
      <c r="B108" s="20"/>
      <c r="C108" s="20"/>
      <c r="D108" s="20"/>
      <c r="E108" s="20"/>
      <c r="F108" s="20"/>
      <c r="G108" s="5">
        <v>342426</v>
      </c>
    </row>
    <row r="109" spans="1:7" ht="14.25" customHeight="1" x14ac:dyDescent="0.35">
      <c r="A109" s="20" t="s">
        <v>2</v>
      </c>
      <c r="B109" s="20"/>
      <c r="C109" s="20"/>
      <c r="D109" s="20"/>
      <c r="E109" s="20"/>
      <c r="F109" s="20"/>
      <c r="G109" s="5">
        <v>92008</v>
      </c>
    </row>
    <row r="110" spans="1:7" x14ac:dyDescent="0.35">
      <c r="A110" s="48" t="s">
        <v>3</v>
      </c>
      <c r="B110" s="48"/>
      <c r="C110" s="48"/>
      <c r="D110" s="48"/>
      <c r="E110" s="48"/>
      <c r="F110" s="48"/>
      <c r="G110" s="6">
        <f>G108+G109</f>
        <v>434434</v>
      </c>
    </row>
    <row r="111" spans="1:7" ht="14.25" customHeight="1" x14ac:dyDescent="0.35">
      <c r="A111" s="19" t="s">
        <v>33</v>
      </c>
      <c r="B111" s="19"/>
      <c r="C111" s="19"/>
      <c r="D111" s="19"/>
      <c r="E111" s="19"/>
      <c r="F111" s="19"/>
      <c r="G111" s="19"/>
    </row>
    <row r="112" spans="1:7" ht="14.25" customHeight="1" x14ac:dyDescent="0.35">
      <c r="A112" s="7" t="s">
        <v>1</v>
      </c>
      <c r="B112" s="27" t="s">
        <v>30</v>
      </c>
      <c r="C112" s="27"/>
      <c r="D112" s="27"/>
      <c r="E112" s="27"/>
      <c r="F112" s="35"/>
      <c r="G112" s="5">
        <f>G108*0.55</f>
        <v>188334.30000000002</v>
      </c>
    </row>
    <row r="113" spans="1:7" ht="14.25" customHeight="1" x14ac:dyDescent="0.35">
      <c r="A113" s="7" t="s">
        <v>2</v>
      </c>
      <c r="B113" s="27" t="s">
        <v>31</v>
      </c>
      <c r="C113" s="27"/>
      <c r="D113" s="27"/>
      <c r="E113" s="27"/>
      <c r="F113" s="35"/>
      <c r="G113" s="5">
        <f>G109*0.1</f>
        <v>9200.8000000000011</v>
      </c>
    </row>
    <row r="114" spans="1:7" ht="14.25" customHeight="1" x14ac:dyDescent="0.35">
      <c r="A114" s="36" t="s">
        <v>3</v>
      </c>
      <c r="B114" s="37"/>
      <c r="C114" s="37"/>
      <c r="D114" s="37"/>
      <c r="E114" s="37"/>
      <c r="F114" s="38"/>
      <c r="G114" s="6">
        <f>SUM(G112:G113)</f>
        <v>197535.1</v>
      </c>
    </row>
    <row r="115" spans="1:7" ht="5.75" customHeight="1" x14ac:dyDescent="0.35">
      <c r="A115" s="9"/>
      <c r="F115" s="15"/>
      <c r="G115" s="16"/>
    </row>
    <row r="116" spans="1:7" ht="14.25" customHeight="1" x14ac:dyDescent="0.35">
      <c r="A116" s="8"/>
      <c r="B116" s="39" t="s">
        <v>4</v>
      </c>
      <c r="C116" s="42" t="s">
        <v>9</v>
      </c>
      <c r="D116" s="42"/>
      <c r="E116" s="42" t="s">
        <v>5</v>
      </c>
      <c r="F116" s="45" t="s">
        <v>6</v>
      </c>
      <c r="G116" s="58" t="s">
        <v>7</v>
      </c>
    </row>
    <row r="117" spans="1:7" ht="14.25" customHeight="1" x14ac:dyDescent="0.35">
      <c r="A117" s="9"/>
      <c r="B117" s="40"/>
      <c r="C117" s="43"/>
      <c r="D117" s="43"/>
      <c r="E117" s="43"/>
      <c r="F117" s="46"/>
      <c r="G117" s="59"/>
    </row>
    <row r="118" spans="1:7" ht="14.25" customHeight="1" x14ac:dyDescent="0.35">
      <c r="A118" s="10"/>
      <c r="B118" s="41"/>
      <c r="C118" s="44"/>
      <c r="D118" s="44"/>
      <c r="E118" s="44"/>
      <c r="F118" s="47"/>
      <c r="G118" s="60"/>
    </row>
    <row r="119" spans="1:7" ht="14.25" customHeight="1" x14ac:dyDescent="0.35">
      <c r="A119" s="19" t="s">
        <v>34</v>
      </c>
      <c r="B119" s="19"/>
      <c r="C119" s="19"/>
      <c r="D119" s="19"/>
      <c r="E119" s="19"/>
      <c r="F119" s="19"/>
      <c r="G119" s="19"/>
    </row>
    <row r="120" spans="1:7" ht="14.25" customHeight="1" x14ac:dyDescent="0.35">
      <c r="A120" s="20" t="s">
        <v>35</v>
      </c>
      <c r="B120" s="61">
        <f>G114</f>
        <v>197535.1</v>
      </c>
      <c r="C120" s="61" t="s">
        <v>8</v>
      </c>
      <c r="D120" s="66"/>
      <c r="E120" s="63" t="s">
        <v>32</v>
      </c>
      <c r="F120" s="65">
        <v>1</v>
      </c>
      <c r="G120" s="23">
        <v>0</v>
      </c>
    </row>
    <row r="121" spans="1:7" ht="14.25" customHeight="1" x14ac:dyDescent="0.35">
      <c r="A121" s="20"/>
      <c r="B121" s="62"/>
      <c r="C121" s="62"/>
      <c r="D121" s="66"/>
      <c r="E121" s="63"/>
      <c r="F121" s="65"/>
      <c r="G121" s="24"/>
    </row>
    <row r="122" spans="1:7" ht="14.25" customHeight="1" x14ac:dyDescent="0.35">
      <c r="A122" s="20"/>
      <c r="B122" s="62"/>
      <c r="C122" s="62"/>
      <c r="D122" s="66"/>
      <c r="E122" s="63"/>
      <c r="F122" s="65"/>
      <c r="G122" s="64"/>
    </row>
    <row r="123" spans="1:7" ht="14.25" customHeight="1" x14ac:dyDescent="0.35">
      <c r="A123" s="48" t="s">
        <v>41</v>
      </c>
      <c r="B123" s="48"/>
      <c r="C123" s="48"/>
      <c r="D123" s="12" t="s">
        <v>42</v>
      </c>
      <c r="E123" s="49" t="s">
        <v>43</v>
      </c>
      <c r="F123" s="49"/>
      <c r="G123" s="12" t="s">
        <v>7</v>
      </c>
    </row>
    <row r="124" spans="1:7" ht="14.25" customHeight="1" x14ac:dyDescent="0.35">
      <c r="A124" s="18" t="s">
        <v>44</v>
      </c>
      <c r="B124" s="18"/>
      <c r="C124" s="18"/>
      <c r="D124" s="13">
        <v>0.03</v>
      </c>
      <c r="E124" s="25">
        <v>0</v>
      </c>
      <c r="F124" s="25"/>
      <c r="G124" s="5">
        <f>E124*$G$120</f>
        <v>0</v>
      </c>
    </row>
    <row r="125" spans="1:7" ht="14.25" customHeight="1" x14ac:dyDescent="0.35">
      <c r="A125" s="18" t="s">
        <v>45</v>
      </c>
      <c r="B125" s="18"/>
      <c r="C125" s="18"/>
      <c r="D125" s="13">
        <v>0.1</v>
      </c>
      <c r="E125" s="25">
        <v>0</v>
      </c>
      <c r="F125" s="25"/>
      <c r="G125" s="5">
        <f t="shared" ref="G125:G129" si="2">E125*$G$120</f>
        <v>0</v>
      </c>
    </row>
    <row r="126" spans="1:7" ht="14.25" customHeight="1" x14ac:dyDescent="0.35">
      <c r="A126" s="18" t="s">
        <v>46</v>
      </c>
      <c r="B126" s="18"/>
      <c r="C126" s="18"/>
      <c r="D126" s="13">
        <v>0.15</v>
      </c>
      <c r="E126" s="25">
        <v>0</v>
      </c>
      <c r="F126" s="25"/>
      <c r="G126" s="5">
        <f t="shared" si="2"/>
        <v>0</v>
      </c>
    </row>
    <row r="127" spans="1:7" ht="14.25" customHeight="1" x14ac:dyDescent="0.35">
      <c r="A127" s="18" t="s">
        <v>47</v>
      </c>
      <c r="B127" s="18"/>
      <c r="C127" s="18"/>
      <c r="D127" s="13">
        <v>0.3</v>
      </c>
      <c r="E127" s="25">
        <v>0</v>
      </c>
      <c r="F127" s="25"/>
      <c r="G127" s="5">
        <f t="shared" si="2"/>
        <v>0</v>
      </c>
    </row>
    <row r="128" spans="1:7" ht="14.25" customHeight="1" x14ac:dyDescent="0.35">
      <c r="A128" s="18" t="s">
        <v>48</v>
      </c>
      <c r="B128" s="18"/>
      <c r="C128" s="18"/>
      <c r="D128" s="13">
        <v>0.4</v>
      </c>
      <c r="E128" s="25">
        <v>0</v>
      </c>
      <c r="F128" s="25"/>
      <c r="G128" s="5">
        <f t="shared" si="2"/>
        <v>0</v>
      </c>
    </row>
    <row r="129" spans="1:7" ht="14.25" customHeight="1" x14ac:dyDescent="0.35">
      <c r="A129" s="18" t="s">
        <v>49</v>
      </c>
      <c r="B129" s="18"/>
      <c r="C129" s="18"/>
      <c r="D129" s="13">
        <v>0.02</v>
      </c>
      <c r="E129" s="25">
        <v>0</v>
      </c>
      <c r="F129" s="25"/>
      <c r="G129" s="5">
        <f t="shared" si="2"/>
        <v>0</v>
      </c>
    </row>
    <row r="130" spans="1:7" x14ac:dyDescent="0.35">
      <c r="A130" s="31" t="s">
        <v>10</v>
      </c>
      <c r="B130" s="31"/>
      <c r="C130" s="31"/>
      <c r="D130" s="14">
        <f>SUM(D124:D129)</f>
        <v>1</v>
      </c>
      <c r="E130" s="32">
        <f>SUM(E124:F129)</f>
        <v>0</v>
      </c>
      <c r="F130" s="32"/>
      <c r="G130" s="6">
        <f>E130*$G$120</f>
        <v>0</v>
      </c>
    </row>
    <row r="131" spans="1:7" ht="5.75" customHeight="1" x14ac:dyDescent="0.35">
      <c r="A131" s="33"/>
      <c r="B131" s="33"/>
      <c r="C131" s="33"/>
      <c r="D131" s="33"/>
      <c r="E131" s="33"/>
      <c r="F131" s="33"/>
      <c r="G131" s="33"/>
    </row>
    <row r="132" spans="1:7" ht="14.25" customHeight="1" x14ac:dyDescent="0.35">
      <c r="A132" s="28" t="s">
        <v>58</v>
      </c>
      <c r="B132" s="29"/>
      <c r="C132" s="29"/>
      <c r="D132" s="29"/>
      <c r="E132" s="29"/>
      <c r="F132" s="30"/>
      <c r="G132" s="1">
        <f>G130</f>
        <v>0</v>
      </c>
    </row>
    <row r="133" spans="1:7" ht="5.75" customHeight="1" x14ac:dyDescent="0.35">
      <c r="A133" s="33"/>
      <c r="B133" s="33"/>
      <c r="C133" s="33"/>
      <c r="D133" s="33"/>
      <c r="E133" s="33"/>
      <c r="F133" s="33"/>
      <c r="G133" s="33"/>
    </row>
    <row r="134" spans="1:7" x14ac:dyDescent="0.35">
      <c r="A134" s="26" t="s">
        <v>53</v>
      </c>
      <c r="B134" s="27"/>
      <c r="C134" s="27"/>
      <c r="D134" s="27"/>
      <c r="E134" s="27"/>
      <c r="F134" s="2">
        <v>0</v>
      </c>
      <c r="G134" s="5">
        <f>G132*F134</f>
        <v>0</v>
      </c>
    </row>
    <row r="135" spans="1:7" ht="14.5" customHeight="1" x14ac:dyDescent="0.35">
      <c r="A135" s="28" t="s">
        <v>59</v>
      </c>
      <c r="B135" s="29"/>
      <c r="C135" s="29"/>
      <c r="D135" s="29"/>
      <c r="E135" s="29"/>
      <c r="F135" s="30"/>
      <c r="G135" s="1">
        <f>G132+G134</f>
        <v>0</v>
      </c>
    </row>
    <row r="156" spans="1:7" ht="14.25" customHeight="1" x14ac:dyDescent="0.35">
      <c r="A156" s="54" t="s">
        <v>67</v>
      </c>
      <c r="B156" s="54"/>
      <c r="C156" s="54"/>
      <c r="D156" s="54"/>
      <c r="E156" s="54"/>
      <c r="F156" s="54"/>
      <c r="G156" s="54"/>
    </row>
    <row r="157" spans="1:7" ht="14.25" customHeight="1" x14ac:dyDescent="0.35">
      <c r="A157" s="54"/>
      <c r="B157" s="54"/>
      <c r="C157" s="54"/>
      <c r="D157" s="54"/>
      <c r="E157" s="54"/>
      <c r="F157" s="54"/>
      <c r="G157" s="54"/>
    </row>
    <row r="158" spans="1:7" ht="5.75" customHeight="1" x14ac:dyDescent="0.35">
      <c r="A158" s="51"/>
      <c r="B158" s="52"/>
      <c r="C158" s="52"/>
      <c r="D158" s="52"/>
      <c r="E158" s="52"/>
      <c r="F158" s="52"/>
      <c r="G158" s="53"/>
    </row>
    <row r="159" spans="1:7" ht="14.25" customHeight="1" x14ac:dyDescent="0.35">
      <c r="A159" s="19" t="s">
        <v>0</v>
      </c>
      <c r="B159" s="19"/>
      <c r="C159" s="19"/>
      <c r="D159" s="19"/>
      <c r="E159" s="19"/>
      <c r="F159" s="19"/>
      <c r="G159" s="19"/>
    </row>
    <row r="160" spans="1:7" x14ac:dyDescent="0.35">
      <c r="A160" s="20" t="s">
        <v>1</v>
      </c>
      <c r="B160" s="20"/>
      <c r="C160" s="20"/>
      <c r="D160" s="20"/>
      <c r="E160" s="20"/>
      <c r="F160" s="20"/>
      <c r="G160" s="5">
        <v>191576</v>
      </c>
    </row>
    <row r="161" spans="1:7" ht="14.25" customHeight="1" x14ac:dyDescent="0.35">
      <c r="A161" s="20" t="s">
        <v>2</v>
      </c>
      <c r="B161" s="20"/>
      <c r="C161" s="20"/>
      <c r="D161" s="20"/>
      <c r="E161" s="20"/>
      <c r="F161" s="20"/>
      <c r="G161" s="5">
        <v>49280</v>
      </c>
    </row>
    <row r="162" spans="1:7" x14ac:dyDescent="0.35">
      <c r="A162" s="48" t="s">
        <v>3</v>
      </c>
      <c r="B162" s="48"/>
      <c r="C162" s="48"/>
      <c r="D162" s="48"/>
      <c r="E162" s="48"/>
      <c r="F162" s="48"/>
      <c r="G162" s="6">
        <f>G160+G161</f>
        <v>240856</v>
      </c>
    </row>
    <row r="163" spans="1:7" ht="14.25" customHeight="1" x14ac:dyDescent="0.35">
      <c r="A163" s="19" t="s">
        <v>33</v>
      </c>
      <c r="B163" s="19"/>
      <c r="C163" s="19"/>
      <c r="D163" s="19"/>
      <c r="E163" s="19"/>
      <c r="F163" s="19"/>
      <c r="G163" s="19"/>
    </row>
    <row r="164" spans="1:7" ht="14.25" customHeight="1" x14ac:dyDescent="0.35">
      <c r="A164" s="7" t="s">
        <v>1</v>
      </c>
      <c r="B164" s="27" t="s">
        <v>30</v>
      </c>
      <c r="C164" s="27"/>
      <c r="D164" s="27"/>
      <c r="E164" s="27"/>
      <c r="F164" s="35"/>
      <c r="G164" s="5">
        <f>G160*0.55</f>
        <v>105366.8</v>
      </c>
    </row>
    <row r="165" spans="1:7" ht="14.25" customHeight="1" x14ac:dyDescent="0.35">
      <c r="A165" s="7" t="s">
        <v>2</v>
      </c>
      <c r="B165" s="27" t="s">
        <v>31</v>
      </c>
      <c r="C165" s="27"/>
      <c r="D165" s="27"/>
      <c r="E165" s="27"/>
      <c r="F165" s="35"/>
      <c r="G165" s="5">
        <f>G161*0.1</f>
        <v>4928</v>
      </c>
    </row>
    <row r="166" spans="1:7" ht="14.25" customHeight="1" x14ac:dyDescent="0.35">
      <c r="A166" s="36" t="s">
        <v>3</v>
      </c>
      <c r="B166" s="37"/>
      <c r="C166" s="37"/>
      <c r="D166" s="37"/>
      <c r="E166" s="37"/>
      <c r="F166" s="38"/>
      <c r="G166" s="6">
        <f>SUM(G164:G165)</f>
        <v>110294.8</v>
      </c>
    </row>
    <row r="167" spans="1:7" ht="5.75" customHeight="1" x14ac:dyDescent="0.35">
      <c r="A167" s="9"/>
      <c r="F167" s="15"/>
      <c r="G167" s="16"/>
    </row>
    <row r="168" spans="1:7" ht="14.25" customHeight="1" x14ac:dyDescent="0.35">
      <c r="A168" s="8"/>
      <c r="B168" s="39" t="s">
        <v>4</v>
      </c>
      <c r="C168" s="42" t="s">
        <v>9</v>
      </c>
      <c r="D168" s="42"/>
      <c r="E168" s="42" t="s">
        <v>5</v>
      </c>
      <c r="F168" s="45" t="s">
        <v>6</v>
      </c>
      <c r="G168" s="58" t="s">
        <v>7</v>
      </c>
    </row>
    <row r="169" spans="1:7" ht="14.25" customHeight="1" x14ac:dyDescent="0.35">
      <c r="A169" s="9"/>
      <c r="B169" s="40"/>
      <c r="C169" s="43"/>
      <c r="D169" s="43"/>
      <c r="E169" s="43"/>
      <c r="F169" s="46"/>
      <c r="G169" s="59"/>
    </row>
    <row r="170" spans="1:7" ht="14.25" customHeight="1" x14ac:dyDescent="0.35">
      <c r="A170" s="10"/>
      <c r="B170" s="41"/>
      <c r="C170" s="44"/>
      <c r="D170" s="44"/>
      <c r="E170" s="44"/>
      <c r="F170" s="47"/>
      <c r="G170" s="60"/>
    </row>
    <row r="171" spans="1:7" ht="14.25" customHeight="1" x14ac:dyDescent="0.35">
      <c r="A171" s="19" t="s">
        <v>34</v>
      </c>
      <c r="B171" s="19"/>
      <c r="C171" s="19"/>
      <c r="D171" s="19"/>
      <c r="E171" s="19"/>
      <c r="F171" s="19"/>
      <c r="G171" s="19"/>
    </row>
    <row r="172" spans="1:7" ht="14.25" customHeight="1" x14ac:dyDescent="0.35">
      <c r="A172" s="20" t="s">
        <v>35</v>
      </c>
      <c r="B172" s="61">
        <f>G166</f>
        <v>110294.8</v>
      </c>
      <c r="C172" s="61" t="s">
        <v>62</v>
      </c>
      <c r="D172" s="66"/>
      <c r="E172" s="63" t="s">
        <v>32</v>
      </c>
      <c r="F172" s="65">
        <v>1</v>
      </c>
      <c r="G172" s="23">
        <v>0</v>
      </c>
    </row>
    <row r="173" spans="1:7" ht="14.25" customHeight="1" x14ac:dyDescent="0.35">
      <c r="A173" s="20"/>
      <c r="B173" s="62"/>
      <c r="C173" s="62"/>
      <c r="D173" s="66"/>
      <c r="E173" s="63"/>
      <c r="F173" s="65"/>
      <c r="G173" s="24"/>
    </row>
    <row r="174" spans="1:7" ht="14.25" customHeight="1" x14ac:dyDescent="0.35">
      <c r="A174" s="20"/>
      <c r="B174" s="62"/>
      <c r="C174" s="62"/>
      <c r="D174" s="66"/>
      <c r="E174" s="63"/>
      <c r="F174" s="65"/>
      <c r="G174" s="64"/>
    </row>
    <row r="175" spans="1:7" ht="14.25" customHeight="1" x14ac:dyDescent="0.35">
      <c r="A175" s="48" t="s">
        <v>41</v>
      </c>
      <c r="B175" s="48"/>
      <c r="C175" s="48"/>
      <c r="D175" s="12" t="s">
        <v>42</v>
      </c>
      <c r="E175" s="49" t="s">
        <v>43</v>
      </c>
      <c r="F175" s="49"/>
      <c r="G175" s="12" t="s">
        <v>7</v>
      </c>
    </row>
    <row r="176" spans="1:7" ht="14.25" customHeight="1" x14ac:dyDescent="0.35">
      <c r="A176" s="18" t="s">
        <v>44</v>
      </c>
      <c r="B176" s="18"/>
      <c r="C176" s="18"/>
      <c r="D176" s="13">
        <v>0.03</v>
      </c>
      <c r="E176" s="25">
        <v>0</v>
      </c>
      <c r="F176" s="25"/>
      <c r="G176" s="5">
        <f>E176*$G$172</f>
        <v>0</v>
      </c>
    </row>
    <row r="177" spans="1:7" ht="14.25" customHeight="1" x14ac:dyDescent="0.35">
      <c r="A177" s="18" t="s">
        <v>45</v>
      </c>
      <c r="B177" s="18"/>
      <c r="C177" s="18"/>
      <c r="D177" s="13">
        <v>0.1</v>
      </c>
      <c r="E177" s="25">
        <v>0</v>
      </c>
      <c r="F177" s="25"/>
      <c r="G177" s="5">
        <f t="shared" ref="G177:G182" si="3">E177*$G$172</f>
        <v>0</v>
      </c>
    </row>
    <row r="178" spans="1:7" ht="14.25" customHeight="1" x14ac:dyDescent="0.35">
      <c r="A178" s="18" t="s">
        <v>46</v>
      </c>
      <c r="B178" s="18"/>
      <c r="C178" s="18"/>
      <c r="D178" s="13">
        <v>0.15</v>
      </c>
      <c r="E178" s="25">
        <v>0</v>
      </c>
      <c r="F178" s="25"/>
      <c r="G178" s="5">
        <f t="shared" si="3"/>
        <v>0</v>
      </c>
    </row>
    <row r="179" spans="1:7" ht="14.25" customHeight="1" x14ac:dyDescent="0.35">
      <c r="A179" s="18" t="s">
        <v>47</v>
      </c>
      <c r="B179" s="18"/>
      <c r="C179" s="18"/>
      <c r="D179" s="13">
        <v>0.3</v>
      </c>
      <c r="E179" s="25">
        <v>0</v>
      </c>
      <c r="F179" s="25"/>
      <c r="G179" s="5">
        <f t="shared" si="3"/>
        <v>0</v>
      </c>
    </row>
    <row r="180" spans="1:7" ht="14.25" customHeight="1" x14ac:dyDescent="0.35">
      <c r="A180" s="18" t="s">
        <v>48</v>
      </c>
      <c r="B180" s="18"/>
      <c r="C180" s="18"/>
      <c r="D180" s="13">
        <v>0.4</v>
      </c>
      <c r="E180" s="25">
        <v>0</v>
      </c>
      <c r="F180" s="25"/>
      <c r="G180" s="5">
        <f t="shared" si="3"/>
        <v>0</v>
      </c>
    </row>
    <row r="181" spans="1:7" ht="14.25" customHeight="1" x14ac:dyDescent="0.35">
      <c r="A181" s="18" t="s">
        <v>49</v>
      </c>
      <c r="B181" s="18"/>
      <c r="C181" s="18"/>
      <c r="D181" s="13">
        <v>0.02</v>
      </c>
      <c r="E181" s="25">
        <v>0</v>
      </c>
      <c r="F181" s="25"/>
      <c r="G181" s="5">
        <f t="shared" si="3"/>
        <v>0</v>
      </c>
    </row>
    <row r="182" spans="1:7" x14ac:dyDescent="0.35">
      <c r="A182" s="31" t="s">
        <v>10</v>
      </c>
      <c r="B182" s="31"/>
      <c r="C182" s="31"/>
      <c r="D182" s="14">
        <f>SUM(D176:D181)</f>
        <v>1</v>
      </c>
      <c r="E182" s="32">
        <f>SUM(E176:F181)</f>
        <v>0</v>
      </c>
      <c r="F182" s="32"/>
      <c r="G182" s="6">
        <f t="shared" si="3"/>
        <v>0</v>
      </c>
    </row>
    <row r="183" spans="1:7" ht="5.75" customHeight="1" x14ac:dyDescent="0.35">
      <c r="A183" s="33"/>
      <c r="B183" s="33"/>
      <c r="C183" s="33"/>
      <c r="D183" s="33"/>
      <c r="E183" s="33"/>
      <c r="F183" s="33"/>
      <c r="G183" s="33"/>
    </row>
    <row r="184" spans="1:7" ht="14.25" customHeight="1" x14ac:dyDescent="0.35">
      <c r="A184" s="28" t="s">
        <v>60</v>
      </c>
      <c r="B184" s="29"/>
      <c r="C184" s="29"/>
      <c r="D184" s="29"/>
      <c r="E184" s="29"/>
      <c r="F184" s="30"/>
      <c r="G184" s="1">
        <f>G182</f>
        <v>0</v>
      </c>
    </row>
    <row r="185" spans="1:7" ht="5.75" customHeight="1" x14ac:dyDescent="0.35">
      <c r="A185" s="33"/>
      <c r="B185" s="33"/>
      <c r="C185" s="33"/>
      <c r="D185" s="33"/>
      <c r="E185" s="33"/>
      <c r="F185" s="33"/>
      <c r="G185" s="33"/>
    </row>
    <row r="186" spans="1:7" x14ac:dyDescent="0.35">
      <c r="A186" s="26" t="s">
        <v>53</v>
      </c>
      <c r="B186" s="27"/>
      <c r="C186" s="27"/>
      <c r="D186" s="27"/>
      <c r="E186" s="27"/>
      <c r="F186" s="2">
        <v>0</v>
      </c>
      <c r="G186" s="5">
        <f>G184*F186</f>
        <v>0</v>
      </c>
    </row>
    <row r="187" spans="1:7" ht="14.5" customHeight="1" x14ac:dyDescent="0.35">
      <c r="A187" s="28" t="s">
        <v>61</v>
      </c>
      <c r="B187" s="29"/>
      <c r="C187" s="29"/>
      <c r="D187" s="29"/>
      <c r="E187" s="29"/>
      <c r="F187" s="30"/>
      <c r="G187" s="1">
        <f>G184+G186</f>
        <v>0</v>
      </c>
    </row>
    <row r="208" spans="1:7" ht="14.25" customHeight="1" x14ac:dyDescent="0.35">
      <c r="A208" s="54" t="s">
        <v>63</v>
      </c>
      <c r="B208" s="54"/>
      <c r="C208" s="54"/>
      <c r="D208" s="54"/>
      <c r="E208" s="54"/>
      <c r="F208" s="54"/>
      <c r="G208" s="54"/>
    </row>
    <row r="209" spans="1:7" ht="14.25" customHeight="1" x14ac:dyDescent="0.35">
      <c r="A209" s="54"/>
      <c r="B209" s="54"/>
      <c r="C209" s="54"/>
      <c r="D209" s="54"/>
      <c r="E209" s="54"/>
      <c r="F209" s="54"/>
      <c r="G209" s="54"/>
    </row>
    <row r="210" spans="1:7" ht="5.75" customHeight="1" x14ac:dyDescent="0.35">
      <c r="A210" s="51"/>
      <c r="B210" s="52"/>
      <c r="C210" s="52"/>
      <c r="D210" s="52"/>
      <c r="E210" s="52"/>
      <c r="F210" s="52"/>
      <c r="G210" s="53"/>
    </row>
    <row r="211" spans="1:7" ht="53" customHeight="1" x14ac:dyDescent="0.35">
      <c r="A211" s="72" t="s">
        <v>76</v>
      </c>
      <c r="B211" s="72"/>
      <c r="C211" s="72"/>
      <c r="D211" s="72"/>
      <c r="E211" s="72"/>
      <c r="F211" s="72"/>
      <c r="G211" s="72"/>
    </row>
    <row r="212" spans="1:7" ht="5.75" customHeight="1" x14ac:dyDescent="0.35">
      <c r="A212" s="51"/>
      <c r="B212" s="52"/>
      <c r="C212" s="52"/>
      <c r="D212" s="52"/>
      <c r="E212" s="52"/>
      <c r="F212" s="52"/>
      <c r="G212" s="53"/>
    </row>
    <row r="213" spans="1:7" ht="14.25" customHeight="1" x14ac:dyDescent="0.35">
      <c r="A213" s="28" t="s">
        <v>73</v>
      </c>
      <c r="B213" s="29"/>
      <c r="C213" s="29"/>
      <c r="D213" s="29"/>
      <c r="E213" s="29"/>
      <c r="F213" s="30"/>
      <c r="G213" s="1">
        <f>G34</f>
        <v>0</v>
      </c>
    </row>
    <row r="214" spans="1:7" ht="14.5" customHeight="1" x14ac:dyDescent="0.35">
      <c r="A214" s="73" t="s">
        <v>69</v>
      </c>
      <c r="B214" s="73"/>
      <c r="C214" s="73"/>
      <c r="D214" s="73"/>
      <c r="E214" s="73"/>
      <c r="F214" s="73"/>
      <c r="G214" s="1">
        <f>G83</f>
        <v>0</v>
      </c>
    </row>
    <row r="215" spans="1:7" ht="14.5" customHeight="1" x14ac:dyDescent="0.35">
      <c r="A215" s="73" t="s">
        <v>70</v>
      </c>
      <c r="B215" s="73"/>
      <c r="C215" s="73"/>
      <c r="D215" s="73"/>
      <c r="E215" s="73"/>
      <c r="F215" s="73"/>
      <c r="G215" s="1">
        <f>G135</f>
        <v>0</v>
      </c>
    </row>
    <row r="216" spans="1:7" ht="14.5" customHeight="1" x14ac:dyDescent="0.35">
      <c r="A216" s="73" t="s">
        <v>71</v>
      </c>
      <c r="B216" s="73"/>
      <c r="C216" s="73"/>
      <c r="D216" s="73"/>
      <c r="E216" s="73"/>
      <c r="F216" s="73"/>
      <c r="G216" s="1">
        <f>G187</f>
        <v>0</v>
      </c>
    </row>
    <row r="217" spans="1:7" ht="5.75" customHeight="1" x14ac:dyDescent="0.35">
      <c r="A217" s="33"/>
      <c r="B217" s="33"/>
      <c r="C217" s="33"/>
      <c r="D217" s="33"/>
      <c r="E217" s="33"/>
      <c r="F217" s="33"/>
      <c r="G217" s="33"/>
    </row>
    <row r="218" spans="1:7" ht="14.5" customHeight="1" x14ac:dyDescent="0.35">
      <c r="A218" s="73" t="s">
        <v>72</v>
      </c>
      <c r="B218" s="73"/>
      <c r="C218" s="73"/>
      <c r="D218" s="73"/>
      <c r="E218" s="73"/>
      <c r="F218" s="73"/>
      <c r="G218" s="1">
        <f>SUM(G214:G216)</f>
        <v>0</v>
      </c>
    </row>
    <row r="219" spans="1:7" ht="5.75" customHeight="1" x14ac:dyDescent="0.35">
      <c r="A219" s="33"/>
      <c r="B219" s="33"/>
      <c r="C219" s="33"/>
      <c r="D219" s="33"/>
      <c r="E219" s="33"/>
      <c r="F219" s="33"/>
      <c r="G219" s="33"/>
    </row>
    <row r="220" spans="1:7" ht="29.5" customHeight="1" x14ac:dyDescent="0.35">
      <c r="A220" s="73" t="s">
        <v>74</v>
      </c>
      <c r="B220" s="73"/>
      <c r="C220" s="73"/>
      <c r="D220" s="73"/>
      <c r="E220" s="73"/>
      <c r="F220" s="73"/>
      <c r="G220" s="1">
        <f>SUM(G213:G216)</f>
        <v>0</v>
      </c>
    </row>
    <row r="221" spans="1:7" ht="5.75" customHeight="1" x14ac:dyDescent="0.35">
      <c r="A221" s="33"/>
      <c r="B221" s="33"/>
      <c r="C221" s="33"/>
      <c r="D221" s="33"/>
      <c r="E221" s="33"/>
      <c r="F221" s="33"/>
      <c r="G221" s="33"/>
    </row>
    <row r="222" spans="1:7" ht="14.25" customHeight="1" x14ac:dyDescent="0.35">
      <c r="A222" s="26" t="s">
        <v>11</v>
      </c>
      <c r="B222" s="27"/>
      <c r="C222" s="27"/>
      <c r="D222" s="27"/>
      <c r="E222" s="27"/>
      <c r="F222" s="2">
        <v>0</v>
      </c>
      <c r="G222" s="5">
        <f>G220*F222</f>
        <v>0</v>
      </c>
    </row>
    <row r="223" spans="1:7" ht="14.25" customHeight="1" x14ac:dyDescent="0.35">
      <c r="A223" s="28" t="s">
        <v>13</v>
      </c>
      <c r="B223" s="29"/>
      <c r="C223" s="29"/>
      <c r="D223" s="29"/>
      <c r="E223" s="29"/>
      <c r="F223" s="30"/>
      <c r="G223" s="1">
        <f>G220+G222</f>
        <v>0</v>
      </c>
    </row>
    <row r="224" spans="1:7" ht="5.75" customHeight="1" x14ac:dyDescent="0.35">
      <c r="A224" s="33"/>
      <c r="B224" s="33"/>
      <c r="C224" s="33"/>
      <c r="D224" s="33"/>
      <c r="E224" s="33"/>
      <c r="F224" s="33"/>
      <c r="G224" s="33"/>
    </row>
    <row r="225" spans="1:7" x14ac:dyDescent="0.35">
      <c r="A225" s="19" t="s">
        <v>50</v>
      </c>
      <c r="B225" s="19"/>
      <c r="C225" s="19"/>
      <c r="D225" s="19"/>
      <c r="E225" s="19"/>
      <c r="F225" s="19"/>
      <c r="G225" s="19"/>
    </row>
    <row r="226" spans="1:7" x14ac:dyDescent="0.35">
      <c r="A226" s="20" t="s">
        <v>36</v>
      </c>
      <c r="B226" s="20"/>
      <c r="C226" s="20"/>
      <c r="D226" s="20"/>
      <c r="E226" s="20"/>
      <c r="F226" s="21" t="s">
        <v>12</v>
      </c>
      <c r="G226" s="23">
        <v>0</v>
      </c>
    </row>
    <row r="227" spans="1:7" x14ac:dyDescent="0.35">
      <c r="A227" s="20"/>
      <c r="B227" s="20"/>
      <c r="C227" s="20"/>
      <c r="D227" s="20"/>
      <c r="E227" s="20"/>
      <c r="F227" s="22"/>
      <c r="G227" s="24"/>
    </row>
    <row r="228" spans="1:7" x14ac:dyDescent="0.35">
      <c r="A228" s="20" t="s">
        <v>37</v>
      </c>
      <c r="B228" s="20"/>
      <c r="C228" s="20"/>
      <c r="D228" s="20"/>
      <c r="E228" s="20"/>
      <c r="F228" s="21" t="s">
        <v>12</v>
      </c>
      <c r="G228" s="23">
        <v>0</v>
      </c>
    </row>
    <row r="229" spans="1:7" x14ac:dyDescent="0.35">
      <c r="A229" s="20"/>
      <c r="B229" s="20"/>
      <c r="C229" s="20"/>
      <c r="D229" s="20"/>
      <c r="E229" s="20"/>
      <c r="F229" s="22"/>
      <c r="G229" s="24">
        <v>0</v>
      </c>
    </row>
    <row r="230" spans="1:7" x14ac:dyDescent="0.35">
      <c r="A230" s="20" t="s">
        <v>38</v>
      </c>
      <c r="B230" s="20"/>
      <c r="C230" s="20"/>
      <c r="D230" s="20"/>
      <c r="E230" s="20"/>
      <c r="F230" s="21" t="s">
        <v>12</v>
      </c>
      <c r="G230" s="23">
        <v>0</v>
      </c>
    </row>
    <row r="231" spans="1:7" x14ac:dyDescent="0.35">
      <c r="A231" s="20"/>
      <c r="B231" s="20"/>
      <c r="C231" s="20"/>
      <c r="D231" s="20"/>
      <c r="E231" s="20"/>
      <c r="F231" s="22"/>
      <c r="G231" s="24"/>
    </row>
    <row r="232" spans="1:7" x14ac:dyDescent="0.35">
      <c r="A232" s="20"/>
      <c r="B232" s="20"/>
      <c r="C232" s="20"/>
      <c r="D232" s="20"/>
      <c r="E232" s="20"/>
      <c r="F232" s="67"/>
      <c r="G232" s="64"/>
    </row>
    <row r="233" spans="1:7" x14ac:dyDescent="0.35">
      <c r="A233" s="20" t="s">
        <v>51</v>
      </c>
      <c r="B233" s="20"/>
      <c r="C233" s="20"/>
      <c r="D233" s="20"/>
      <c r="E233" s="20"/>
      <c r="F233" s="21" t="s">
        <v>12</v>
      </c>
      <c r="G233" s="23">
        <v>0</v>
      </c>
    </row>
    <row r="234" spans="1:7" x14ac:dyDescent="0.35">
      <c r="A234" s="20"/>
      <c r="B234" s="20"/>
      <c r="C234" s="20"/>
      <c r="D234" s="20"/>
      <c r="E234" s="20"/>
      <c r="F234" s="22"/>
      <c r="G234" s="64"/>
    </row>
    <row r="235" spans="1:7" x14ac:dyDescent="0.35">
      <c r="A235" s="36" t="s">
        <v>39</v>
      </c>
      <c r="B235" s="37"/>
      <c r="C235" s="37"/>
      <c r="D235" s="37"/>
      <c r="E235" s="37"/>
      <c r="F235" s="38"/>
      <c r="G235" s="6">
        <f>SUM(G226:G234)</f>
        <v>0</v>
      </c>
    </row>
    <row r="236" spans="1:7" x14ac:dyDescent="0.35">
      <c r="A236" s="28" t="s">
        <v>14</v>
      </c>
      <c r="B236" s="29"/>
      <c r="C236" s="29"/>
      <c r="D236" s="29"/>
      <c r="E236" s="29"/>
      <c r="F236" s="30"/>
      <c r="G236" s="1">
        <f>G223+G235</f>
        <v>0</v>
      </c>
    </row>
    <row r="237" spans="1:7" ht="5.75" customHeight="1" x14ac:dyDescent="0.35">
      <c r="A237" s="33"/>
      <c r="B237" s="33"/>
      <c r="C237" s="33"/>
      <c r="D237" s="33"/>
      <c r="E237" s="33"/>
      <c r="F237" s="33"/>
      <c r="G237" s="33"/>
    </row>
    <row r="238" spans="1:7" x14ac:dyDescent="0.35">
      <c r="A238" s="26" t="s">
        <v>15</v>
      </c>
      <c r="B238" s="27"/>
      <c r="C238" s="27"/>
      <c r="D238" s="27"/>
      <c r="E238" s="35"/>
      <c r="F238" s="2">
        <v>0</v>
      </c>
      <c r="G238" s="5">
        <f>G236*F238</f>
        <v>0</v>
      </c>
    </row>
    <row r="239" spans="1:7" x14ac:dyDescent="0.35">
      <c r="A239" s="28" t="s">
        <v>16</v>
      </c>
      <c r="B239" s="29"/>
      <c r="C239" s="29"/>
      <c r="D239" s="29"/>
      <c r="E239" s="29"/>
      <c r="F239" s="30"/>
      <c r="G239" s="1">
        <f>G236+G238</f>
        <v>0</v>
      </c>
    </row>
    <row r="240" spans="1:7" x14ac:dyDescent="0.35">
      <c r="A240" s="26" t="s">
        <v>29</v>
      </c>
      <c r="B240" s="27"/>
      <c r="C240" s="27"/>
      <c r="D240" s="27"/>
      <c r="E240" s="35"/>
      <c r="F240" s="11">
        <v>0.19</v>
      </c>
      <c r="G240" s="5">
        <f>G239*F240</f>
        <v>0</v>
      </c>
    </row>
    <row r="241" spans="1:7" x14ac:dyDescent="0.35">
      <c r="A241" s="28" t="s">
        <v>75</v>
      </c>
      <c r="B241" s="29"/>
      <c r="C241" s="29"/>
      <c r="D241" s="29"/>
      <c r="E241" s="29"/>
      <c r="F241" s="30"/>
      <c r="G241" s="1">
        <f>G239+G240</f>
        <v>0</v>
      </c>
    </row>
    <row r="244" spans="1:7" x14ac:dyDescent="0.35">
      <c r="A244" s="36" t="s">
        <v>22</v>
      </c>
      <c r="B244" s="37"/>
      <c r="C244" s="37"/>
      <c r="D244" s="37"/>
      <c r="E244" s="37"/>
      <c r="F244" s="37"/>
      <c r="G244" s="38"/>
    </row>
    <row r="245" spans="1:7" x14ac:dyDescent="0.35">
      <c r="A245" s="26" t="s">
        <v>28</v>
      </c>
      <c r="B245" s="27"/>
      <c r="C245" s="27"/>
      <c r="D245" s="27"/>
      <c r="E245" s="27"/>
      <c r="F245" s="35"/>
      <c r="G245" s="3">
        <v>0</v>
      </c>
    </row>
    <row r="246" spans="1:7" x14ac:dyDescent="0.35">
      <c r="A246" s="26" t="s">
        <v>40</v>
      </c>
      <c r="B246" s="27"/>
      <c r="C246" s="27"/>
      <c r="D246" s="27"/>
      <c r="E246" s="27"/>
      <c r="F246" s="35"/>
      <c r="G246" s="3">
        <v>0</v>
      </c>
    </row>
    <row r="247" spans="1:7" x14ac:dyDescent="0.35">
      <c r="A247" s="26" t="s">
        <v>23</v>
      </c>
      <c r="B247" s="27"/>
      <c r="C247" s="27"/>
      <c r="D247" s="27"/>
      <c r="E247" s="27"/>
      <c r="F247" s="35"/>
      <c r="G247" s="3">
        <v>0</v>
      </c>
    </row>
    <row r="248" spans="1:7" x14ac:dyDescent="0.35">
      <c r="A248" s="26" t="s">
        <v>24</v>
      </c>
      <c r="B248" s="27"/>
      <c r="C248" s="27"/>
      <c r="D248" s="27"/>
      <c r="E248" s="27"/>
      <c r="F248" s="35"/>
      <c r="G248" s="3">
        <v>0</v>
      </c>
    </row>
    <row r="249" spans="1:7" ht="5.75" customHeight="1" x14ac:dyDescent="0.35">
      <c r="A249" s="33"/>
      <c r="B249" s="33"/>
      <c r="C249" s="33"/>
      <c r="D249" s="33"/>
      <c r="E249" s="33"/>
      <c r="F249" s="33"/>
      <c r="G249" s="33"/>
    </row>
    <row r="250" spans="1:7" x14ac:dyDescent="0.35">
      <c r="A250" s="4"/>
      <c r="B250" s="70"/>
      <c r="C250" s="70"/>
      <c r="D250" s="70"/>
      <c r="E250" s="70"/>
      <c r="F250" s="71"/>
      <c r="G250" s="71"/>
    </row>
    <row r="251" spans="1:7" x14ac:dyDescent="0.35">
      <c r="A251" t="s">
        <v>25</v>
      </c>
      <c r="B251" s="68" t="s">
        <v>26</v>
      </c>
      <c r="C251" s="68"/>
      <c r="D251" s="68"/>
      <c r="E251" s="68"/>
      <c r="F251" s="69" t="s">
        <v>27</v>
      </c>
      <c r="G251" s="69"/>
    </row>
    <row r="257" spans="2:2" x14ac:dyDescent="0.35">
      <c r="B257" s="17"/>
    </row>
  </sheetData>
  <sheetProtection algorithmName="SHA-512" hashValue="yhg5MHRRqOgL4U+PlotWYiD0BdDZ/iqkZBOjjEXS0Cz/kUJ5hBfEzTo4zcF8IE+jffKFuUQUGuueccuLlZC9BQ==" saltValue="PRZBDGEDqj+txkKqdXMyaw==" spinCount="100000" sheet="1" selectLockedCells="1"/>
  <mergeCells count="224">
    <mergeCell ref="A210:G210"/>
    <mergeCell ref="A211:G211"/>
    <mergeCell ref="A217:G217"/>
    <mergeCell ref="A218:F218"/>
    <mergeCell ref="A216:F216"/>
    <mergeCell ref="A219:G219"/>
    <mergeCell ref="A220:F220"/>
    <mergeCell ref="A224:G224"/>
    <mergeCell ref="A221:G221"/>
    <mergeCell ref="A212:G212"/>
    <mergeCell ref="A213:F213"/>
    <mergeCell ref="A214:F214"/>
    <mergeCell ref="A215:F215"/>
    <mergeCell ref="A222:E222"/>
    <mergeCell ref="A223:F223"/>
    <mergeCell ref="A184:F184"/>
    <mergeCell ref="A185:G185"/>
    <mergeCell ref="A186:E186"/>
    <mergeCell ref="A187:F187"/>
    <mergeCell ref="A208:G209"/>
    <mergeCell ref="A181:C181"/>
    <mergeCell ref="E181:F181"/>
    <mergeCell ref="A182:C182"/>
    <mergeCell ref="E182:F182"/>
    <mergeCell ref="A183:G183"/>
    <mergeCell ref="A178:C178"/>
    <mergeCell ref="E178:F178"/>
    <mergeCell ref="A179:C179"/>
    <mergeCell ref="E179:F179"/>
    <mergeCell ref="A180:C180"/>
    <mergeCell ref="E180:F180"/>
    <mergeCell ref="A175:C175"/>
    <mergeCell ref="E175:F175"/>
    <mergeCell ref="A176:C176"/>
    <mergeCell ref="E176:F176"/>
    <mergeCell ref="A177:C177"/>
    <mergeCell ref="E177:F177"/>
    <mergeCell ref="A171:G171"/>
    <mergeCell ref="A172:A174"/>
    <mergeCell ref="B172:B174"/>
    <mergeCell ref="C172:C174"/>
    <mergeCell ref="D172:D174"/>
    <mergeCell ref="E172:E174"/>
    <mergeCell ref="F172:F174"/>
    <mergeCell ref="G172:G174"/>
    <mergeCell ref="A163:G163"/>
    <mergeCell ref="B164:F164"/>
    <mergeCell ref="B165:F165"/>
    <mergeCell ref="A166:F166"/>
    <mergeCell ref="B168:B170"/>
    <mergeCell ref="C168:D170"/>
    <mergeCell ref="E168:E170"/>
    <mergeCell ref="F168:F170"/>
    <mergeCell ref="G168:G170"/>
    <mergeCell ref="A158:G158"/>
    <mergeCell ref="A159:G159"/>
    <mergeCell ref="A160:F160"/>
    <mergeCell ref="A161:F161"/>
    <mergeCell ref="A162:F162"/>
    <mergeCell ref="A132:F132"/>
    <mergeCell ref="A133:G133"/>
    <mergeCell ref="A134:E134"/>
    <mergeCell ref="A135:F135"/>
    <mergeCell ref="A156:G157"/>
    <mergeCell ref="A129:C129"/>
    <mergeCell ref="E129:F129"/>
    <mergeCell ref="A130:C130"/>
    <mergeCell ref="E130:F130"/>
    <mergeCell ref="A131:G131"/>
    <mergeCell ref="A126:C126"/>
    <mergeCell ref="E126:F126"/>
    <mergeCell ref="A127:C127"/>
    <mergeCell ref="E127:F127"/>
    <mergeCell ref="A128:C128"/>
    <mergeCell ref="E128:F128"/>
    <mergeCell ref="E124:F124"/>
    <mergeCell ref="A125:C125"/>
    <mergeCell ref="E125:F125"/>
    <mergeCell ref="F116:F118"/>
    <mergeCell ref="G116:G118"/>
    <mergeCell ref="A119:G119"/>
    <mergeCell ref="A120:A122"/>
    <mergeCell ref="B120:B122"/>
    <mergeCell ref="C120:C122"/>
    <mergeCell ref="D120:D122"/>
    <mergeCell ref="E120:E122"/>
    <mergeCell ref="F120:F122"/>
    <mergeCell ref="G120:G122"/>
    <mergeCell ref="A80:F80"/>
    <mergeCell ref="A81:G81"/>
    <mergeCell ref="A104:G105"/>
    <mergeCell ref="A106:G106"/>
    <mergeCell ref="A107:G107"/>
    <mergeCell ref="A77:C77"/>
    <mergeCell ref="E77:F77"/>
    <mergeCell ref="A78:C78"/>
    <mergeCell ref="E78:F78"/>
    <mergeCell ref="A79:G79"/>
    <mergeCell ref="A75:C75"/>
    <mergeCell ref="E75:F75"/>
    <mergeCell ref="A76:C76"/>
    <mergeCell ref="E76:F76"/>
    <mergeCell ref="A71:C71"/>
    <mergeCell ref="E71:F71"/>
    <mergeCell ref="A72:C72"/>
    <mergeCell ref="E72:F72"/>
    <mergeCell ref="A73:C73"/>
    <mergeCell ref="E73:F73"/>
    <mergeCell ref="A67:G67"/>
    <mergeCell ref="A68:A70"/>
    <mergeCell ref="B68:B70"/>
    <mergeCell ref="C68:C70"/>
    <mergeCell ref="D68:D70"/>
    <mergeCell ref="E68:E70"/>
    <mergeCell ref="F68:F70"/>
    <mergeCell ref="G68:G70"/>
    <mergeCell ref="A74:C74"/>
    <mergeCell ref="E74:F74"/>
    <mergeCell ref="A59:G59"/>
    <mergeCell ref="A52:G53"/>
    <mergeCell ref="A54:G54"/>
    <mergeCell ref="A55:G55"/>
    <mergeCell ref="A56:F56"/>
    <mergeCell ref="A57:F57"/>
    <mergeCell ref="A58:F58"/>
    <mergeCell ref="B60:F60"/>
    <mergeCell ref="G64:G66"/>
    <mergeCell ref="B251:E251"/>
    <mergeCell ref="A248:F248"/>
    <mergeCell ref="F251:G251"/>
    <mergeCell ref="B250:E250"/>
    <mergeCell ref="F250:G250"/>
    <mergeCell ref="A108:F108"/>
    <mergeCell ref="A109:F109"/>
    <mergeCell ref="A110:F110"/>
    <mergeCell ref="A111:G111"/>
    <mergeCell ref="B112:F112"/>
    <mergeCell ref="B113:F113"/>
    <mergeCell ref="A114:F114"/>
    <mergeCell ref="B116:B118"/>
    <mergeCell ref="C116:D118"/>
    <mergeCell ref="E116:E118"/>
    <mergeCell ref="A244:G244"/>
    <mergeCell ref="A245:F245"/>
    <mergeCell ref="A249:G249"/>
    <mergeCell ref="A239:F239"/>
    <mergeCell ref="A240:E240"/>
    <mergeCell ref="A246:F246"/>
    <mergeCell ref="A123:C123"/>
    <mergeCell ref="E123:F123"/>
    <mergeCell ref="A124:C124"/>
    <mergeCell ref="A247:F247"/>
    <mergeCell ref="A236:F236"/>
    <mergeCell ref="A238:E238"/>
    <mergeCell ref="A237:G237"/>
    <mergeCell ref="A233:E234"/>
    <mergeCell ref="A230:E232"/>
    <mergeCell ref="F233:F234"/>
    <mergeCell ref="F230:F232"/>
    <mergeCell ref="G230:G232"/>
    <mergeCell ref="G233:G234"/>
    <mergeCell ref="A235:F235"/>
    <mergeCell ref="A241:F241"/>
    <mergeCell ref="A16:F16"/>
    <mergeCell ref="E18:E20"/>
    <mergeCell ref="F18:F20"/>
    <mergeCell ref="A21:G21"/>
    <mergeCell ref="G18:G20"/>
    <mergeCell ref="B18:B20"/>
    <mergeCell ref="C18:D20"/>
    <mergeCell ref="C22:C24"/>
    <mergeCell ref="E22:E24"/>
    <mergeCell ref="B22:B24"/>
    <mergeCell ref="G22:G24"/>
    <mergeCell ref="A22:A24"/>
    <mergeCell ref="F22:F24"/>
    <mergeCell ref="D22:D24"/>
    <mergeCell ref="A1:G2"/>
    <mergeCell ref="A9:G9"/>
    <mergeCell ref="A13:G13"/>
    <mergeCell ref="A8:G8"/>
    <mergeCell ref="A10:F10"/>
    <mergeCell ref="A11:F11"/>
    <mergeCell ref="A12:F12"/>
    <mergeCell ref="B14:F14"/>
    <mergeCell ref="B15:F15"/>
    <mergeCell ref="A6:G7"/>
    <mergeCell ref="A3:G3"/>
    <mergeCell ref="A5:G5"/>
    <mergeCell ref="A4:G4"/>
    <mergeCell ref="A25:C25"/>
    <mergeCell ref="E25:F25"/>
    <mergeCell ref="A26:C26"/>
    <mergeCell ref="E26:F26"/>
    <mergeCell ref="A27:C27"/>
    <mergeCell ref="E27:F27"/>
    <mergeCell ref="A28:C28"/>
    <mergeCell ref="E28:F28"/>
    <mergeCell ref="A29:C29"/>
    <mergeCell ref="E29:F29"/>
    <mergeCell ref="A30:C30"/>
    <mergeCell ref="A225:G225"/>
    <mergeCell ref="A226:E227"/>
    <mergeCell ref="A228:E229"/>
    <mergeCell ref="F226:F227"/>
    <mergeCell ref="F228:F229"/>
    <mergeCell ref="G226:G227"/>
    <mergeCell ref="G228:G229"/>
    <mergeCell ref="E30:F30"/>
    <mergeCell ref="A82:E82"/>
    <mergeCell ref="A83:F83"/>
    <mergeCell ref="A31:C31"/>
    <mergeCell ref="E31:F31"/>
    <mergeCell ref="A32:C32"/>
    <mergeCell ref="E32:F32"/>
    <mergeCell ref="A33:G33"/>
    <mergeCell ref="A86:G86"/>
    <mergeCell ref="A34:F34"/>
    <mergeCell ref="B61:F61"/>
    <mergeCell ref="A62:F62"/>
    <mergeCell ref="B64:B66"/>
    <mergeCell ref="C64:D66"/>
    <mergeCell ref="E64:E66"/>
    <mergeCell ref="F64:F66"/>
  </mergeCells>
  <pageMargins left="0.7" right="0.7" top="0.78740157499999996" bottom="0.78740157499999996" header="0.3" footer="0.3"/>
  <pageSetup paperSize="9" orientation="portrait" r:id="rId1"/>
  <headerFooter>
    <oddHeader>&amp;L&amp;"-,Fett"&amp;K00-038VgV-Verfahren | Tragwerksplanung
&amp;"-,Standard"Honorarblatt&amp;R&amp;K00-039Erweiterung Sanierung Bauhof
Gemeinde Kall</oddHeader>
    <oddFooter>&amp;CSeite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Tabelle1!$A$1:$A$5</xm:f>
          </x14:formula1>
          <xm:sqref>D22:D24 D68:D70 D120:D122 D172:D174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election activeCell="A6" sqref="A6"/>
    </sheetView>
  </sheetViews>
  <sheetFormatPr baseColWidth="10" defaultRowHeight="14.5" x14ac:dyDescent="0.35"/>
  <sheetData>
    <row r="1" spans="1:1" x14ac:dyDescent="0.35">
      <c r="A1" t="s">
        <v>17</v>
      </c>
    </row>
    <row r="2" spans="1:1" x14ac:dyDescent="0.35">
      <c r="A2" t="s">
        <v>18</v>
      </c>
    </row>
    <row r="3" spans="1:1" x14ac:dyDescent="0.35">
      <c r="A3" t="s">
        <v>19</v>
      </c>
    </row>
    <row r="4" spans="1:1" x14ac:dyDescent="0.35">
      <c r="A4" t="s">
        <v>20</v>
      </c>
    </row>
    <row r="5" spans="1:1" x14ac:dyDescent="0.35">
      <c r="A5" t="s">
        <v>21</v>
      </c>
    </row>
  </sheetData>
  <sheetProtection algorithmName="SHA-512" hashValue="hvuUU91Za0Pe0z/7o5E4GB36459Oh4uc0wKtvnN0lG+Pt50RUtmWDFt6h8EZrnGn2ynR158eTNUbuX/M8iJRSg==" saltValue="FJrLD5cZHQ77k4OlzSroLQ==" spinCount="100000" sheet="1" objects="1" scenarios="1" selectLockedCell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Tragwerksplaner_Honorar</vt: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Wildt</dc:creator>
  <cp:lastModifiedBy>Patrick Wildt</cp:lastModifiedBy>
  <cp:lastPrinted>2025-09-23T15:19:32Z</cp:lastPrinted>
  <dcterms:created xsi:type="dcterms:W3CDTF">2022-03-28T07:59:40Z</dcterms:created>
  <dcterms:modified xsi:type="dcterms:W3CDTF">2026-07-23T18:15:47Z</dcterms:modified>
</cp:coreProperties>
</file>