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601.3\ZS\Ausschreibungen_ab2018\65\2026\EU_047_Kubus Tragwerk\eVergabe\"/>
    </mc:Choice>
  </mc:AlternateContent>
  <xr:revisionPtr revIDLastSave="0" documentId="13_ncr:1_{54698063-7E97-4E66-A254-2894D6214297}" xr6:coauthVersionLast="47" xr6:coauthVersionMax="47" xr10:uidLastSave="{00000000-0000-0000-0000-000000000000}"/>
  <bookViews>
    <workbookView xWindow="28680" yWindow="-705" windowWidth="29040" windowHeight="15720" tabRatio="877" xr2:uid="{00000000-000D-0000-FFFF-FFFF00000000}"/>
  </bookViews>
  <sheets>
    <sheet name="Gesamthonorar brutto" sheetId="3" r:id="rId1"/>
    <sheet name="Grundhonorar" sheetId="5" r:id="rId2"/>
  </sheets>
  <definedNames>
    <definedName name="_xlnm.Print_Area" localSheetId="0">'Gesamthonorar brutto'!$A$7:$D$20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5" l="1"/>
  <c r="F15" i="5"/>
  <c r="F10" i="5"/>
  <c r="F12" i="5" l="1"/>
  <c r="A8" i="3"/>
  <c r="E26" i="5" l="1"/>
  <c r="D26" i="5"/>
  <c r="F21" i="5" l="1"/>
  <c r="F20" i="5"/>
  <c r="H20" i="5" s="1"/>
  <c r="J20" i="5" s="1"/>
  <c r="L20" i="5" s="1"/>
  <c r="F23" i="5"/>
  <c r="H23" i="5" s="1"/>
  <c r="J23" i="5" s="1"/>
  <c r="L23" i="5" s="1"/>
  <c r="F22" i="5"/>
  <c r="H22" i="5" s="1"/>
  <c r="J22" i="5" s="1"/>
  <c r="L22" i="5" s="1"/>
  <c r="F24" i="5"/>
  <c r="H24" i="5" s="1"/>
  <c r="J24" i="5" s="1"/>
  <c r="L24" i="5" s="1"/>
  <c r="F25" i="5"/>
  <c r="H25" i="5" s="1"/>
  <c r="J25" i="5" s="1"/>
  <c r="L25" i="5" s="1"/>
  <c r="H21" i="5" l="1"/>
  <c r="J21" i="5"/>
  <c r="L21" i="5" s="1"/>
  <c r="F27" i="5"/>
  <c r="H27" i="5" s="1"/>
  <c r="J27" i="5" s="1"/>
  <c r="L27" i="5" s="1"/>
  <c r="D8" i="3" l="1"/>
  <c r="D9" i="3" s="1"/>
  <c r="D10" i="3" l="1"/>
  <c r="D11" i="3" s="1"/>
</calcChain>
</file>

<file path=xl/sharedStrings.xml><?xml version="1.0" encoding="utf-8"?>
<sst xmlns="http://schemas.openxmlformats.org/spreadsheetml/2006/main" count="75" uniqueCount="70">
  <si>
    <t>Bauvorhaben:</t>
  </si>
  <si>
    <t>Ausführungsplanung</t>
  </si>
  <si>
    <t>Vorbereitung der Vergabe</t>
  </si>
  <si>
    <t>Leistungs-
phase</t>
  </si>
  <si>
    <t>Leistungs-
bild</t>
  </si>
  <si>
    <t>Stufe</t>
  </si>
  <si>
    <t>HOAI</t>
  </si>
  <si>
    <t>Nebenkosten</t>
  </si>
  <si>
    <t>Grundlagenermitlung</t>
  </si>
  <si>
    <t>Vorplanung</t>
  </si>
  <si>
    <t>Entwurfsplanung</t>
  </si>
  <si>
    <t>Genehmigungsplanung</t>
  </si>
  <si>
    <t>Leistung</t>
  </si>
  <si>
    <t>Bieter:</t>
  </si>
  <si>
    <r>
      <t>Honorarzone*</t>
    </r>
    <r>
      <rPr>
        <b/>
        <vertAlign val="superscript"/>
        <sz val="12"/>
        <color theme="1"/>
        <rFont val="Arial"/>
        <family val="2"/>
      </rPr>
      <t>1)</t>
    </r>
    <r>
      <rPr>
        <b/>
        <sz val="12"/>
        <color theme="1"/>
        <rFont val="Arial"/>
        <family val="2"/>
      </rPr>
      <t xml:space="preserve">: </t>
    </r>
  </si>
  <si>
    <t>Der Honorarsatz entspricht dem in der Honorartafel festgelegten Orientierungswert für den Basishonorarsatz.</t>
  </si>
  <si>
    <r>
      <rPr>
        <b/>
        <sz val="11"/>
        <color theme="1"/>
        <rFont val="Arial"/>
        <family val="2"/>
      </rPr>
      <t>Nebenkostenpauschale</t>
    </r>
    <r>
      <rPr>
        <sz val="11"/>
        <color theme="1"/>
        <rFont val="Arial"/>
        <family val="2"/>
      </rPr>
      <t xml:space="preserve"> in %:</t>
    </r>
  </si>
  <si>
    <r>
      <t>Vorgabe
des Auftraggebers</t>
    </r>
    <r>
      <rPr>
        <b/>
        <vertAlign val="superscript"/>
        <sz val="11"/>
        <color theme="1"/>
        <rFont val="Arial"/>
        <family val="2"/>
      </rPr>
      <t>*3)</t>
    </r>
  </si>
  <si>
    <t>Netto Referenzhonorar (€)</t>
  </si>
  <si>
    <t>Grundleistungen</t>
  </si>
  <si>
    <t>Die gelben Felder sind vom Bieter zu befüllen</t>
  </si>
  <si>
    <t>Die blauen Felder sind vom Auftraggeber zu befüllen</t>
  </si>
  <si>
    <t>Alle anderen Felder berechnen sich automatisch</t>
  </si>
  <si>
    <t>HINWEISE:</t>
  </si>
  <si>
    <t xml:space="preserve">zu *1) </t>
  </si>
  <si>
    <t>Die angegebene Honorarzone beruht auf Bewertung des Auftraggebers. Soweit Sie Einwände gegen die vom Auftraggeber angegebene Honorarzone haben, formulieren Sie diese bitte rechtzeitig vor Ablauf der vorgegebenen Angebotsfrist im Rahmen einer Bieterfrage.</t>
  </si>
  <si>
    <t xml:space="preserve">zu *2) </t>
  </si>
  <si>
    <t xml:space="preserve">zu *3) </t>
  </si>
  <si>
    <t xml:space="preserve">Umfang und Wert der mitzuverarbeitenden Bausubstanz im Sinne des § 2 Abs. 7 HOAI bleiben bei der Ermittlung der anrechenbaren Kosten unberücksichtigt. Eventueller Mehraufwand des Auftragnehmers wegen einer ggf. erforderlichen technischen und/oder gestalterischen Mitverarbeitung vorhandener Bausubstanz hat der Auftragnehmer bei der Bemessung des von ihm angebotenen Auf- oder Abschlags auf das maßgebliche Tafelhonorar (vgl. Ziffer 7.1) zu berücksichtigen. </t>
  </si>
  <si>
    <t>ggf. Reduzierung des Angebots der Leistungsphasen in Anlehnung nach Siemon durch Leistungserbringung durch Auftraggeber (AG).</t>
  </si>
  <si>
    <t>+</t>
  </si>
  <si>
    <t>=</t>
  </si>
  <si>
    <t xml:space="preserve">Grundhonorar </t>
  </si>
  <si>
    <t>Grundlage für gegebenfalls erforderlich werdende Mehrleistungen:</t>
  </si>
  <si>
    <t>Netto Stundensatz
(€)</t>
  </si>
  <si>
    <t>Das Honorar für gegebenfalls erforderlich werdende Mehrleistungen des Auftragnehmers bedarf der separaten schriftlichen Vereinbarung und wird vom Auftragnehmer zu folgenden Stundensätzen angeboten:</t>
  </si>
  <si>
    <t>zzgl. der zum Zeitpunkt der Angebotsabgabe geltenden MwSt.</t>
  </si>
  <si>
    <t>Gesamthonorar, brutto</t>
  </si>
  <si>
    <t>Gesamthonorar, netto</t>
  </si>
  <si>
    <r>
      <rPr>
        <b/>
        <sz val="11"/>
        <color theme="1"/>
        <rFont val="Arial"/>
        <family val="2"/>
      </rPr>
      <t>Auf- oder Abschlag</t>
    </r>
    <r>
      <rPr>
        <b/>
        <vertAlign val="superscript"/>
        <sz val="11"/>
        <color theme="1"/>
        <rFont val="Arial"/>
        <family val="2"/>
      </rPr>
      <t xml:space="preserve">*2)
</t>
    </r>
    <r>
      <rPr>
        <sz val="11"/>
        <color theme="1"/>
        <rFont val="Arial"/>
        <family val="2"/>
      </rPr>
      <t xml:space="preserve">auf das maßgebliche Tafelhonorar (%) inklusive Berücksichtigung etwaiger Auf- und Abschläge zur mitzuverarbeitenden Bausubstanz gemäß Anmerkung </t>
    </r>
  </si>
  <si>
    <t>Objekt:</t>
  </si>
  <si>
    <t xml:space="preserve">daraus folgendes Referenzhonorar (€, netto) </t>
  </si>
  <si>
    <r>
      <t xml:space="preserve">Stundensatz für den </t>
    </r>
    <r>
      <rPr>
        <b/>
        <sz val="11"/>
        <color theme="1"/>
        <rFont val="Arial"/>
        <family val="2"/>
      </rPr>
      <t>Schreibkräfte und sonstige Hilfskräfte</t>
    </r>
    <r>
      <rPr>
        <sz val="11"/>
        <color theme="1"/>
        <rFont val="Arial"/>
        <family val="2"/>
      </rPr>
      <t xml:space="preserve"> inkl. Nebenkosten</t>
    </r>
  </si>
  <si>
    <t>Kostengruppen:</t>
  </si>
  <si>
    <r>
      <t xml:space="preserve">Stundensatz für den </t>
    </r>
    <r>
      <rPr>
        <b/>
        <sz val="11"/>
        <color theme="1"/>
        <rFont val="Arial"/>
        <family val="2"/>
      </rPr>
      <t xml:space="preserve">technische Zeichner:innen und sonstige technische Fachkräfte </t>
    </r>
    <r>
      <rPr>
        <sz val="11"/>
        <color theme="1"/>
        <rFont val="Arial"/>
        <family val="2"/>
      </rPr>
      <t>inkl. Nebenkosten</t>
    </r>
  </si>
  <si>
    <r>
      <t xml:space="preserve">Stundensatz für den </t>
    </r>
    <r>
      <rPr>
        <b/>
        <sz val="11"/>
        <color theme="1"/>
        <rFont val="Arial"/>
        <family val="2"/>
      </rPr>
      <t>Techniker:innen/Meister:innen</t>
    </r>
    <r>
      <rPr>
        <sz val="11"/>
        <color theme="1"/>
        <rFont val="Arial"/>
        <family val="2"/>
      </rPr>
      <t xml:space="preserve"> inkl. Nebenkosten</t>
    </r>
  </si>
  <si>
    <t>1.1</t>
  </si>
  <si>
    <t>2.1</t>
  </si>
  <si>
    <t>3.1</t>
  </si>
  <si>
    <t>4.1</t>
  </si>
  <si>
    <t>5.1</t>
  </si>
  <si>
    <t>6.1</t>
  </si>
  <si>
    <t>Grundhonorar gesamt</t>
  </si>
  <si>
    <t>Erweiterungen und Sanierung Bestand</t>
  </si>
  <si>
    <r>
      <t xml:space="preserve">Stundensatz für </t>
    </r>
    <r>
      <rPr>
        <b/>
        <sz val="11"/>
        <color theme="1"/>
        <rFont val="Arial"/>
        <family val="2"/>
      </rPr>
      <t xml:space="preserve">projektleitende Ingenieur:innen </t>
    </r>
    <r>
      <rPr>
        <sz val="11"/>
        <color theme="1"/>
        <rFont val="Arial"/>
        <family val="2"/>
      </rPr>
      <t>inkl. Nebenkosten</t>
    </r>
  </si>
  <si>
    <r>
      <t>Stundensatz für</t>
    </r>
    <r>
      <rPr>
        <b/>
        <sz val="11"/>
        <color theme="1"/>
        <rFont val="Arial"/>
        <family val="2"/>
      </rPr>
      <t xml:space="preserve"> mitarbeitende Ingenieur:innen</t>
    </r>
    <r>
      <rPr>
        <sz val="11"/>
        <color theme="1"/>
        <rFont val="Arial"/>
        <family val="2"/>
      </rPr>
      <t xml:space="preserve"> inkl. Nebenkosten</t>
    </r>
  </si>
  <si>
    <t>KG 300 und 400</t>
  </si>
  <si>
    <t>Angebot gemäß § 52 und Anlage 14 HOAI 2021 Tragwerksplanung</t>
  </si>
  <si>
    <t>KG 300</t>
  </si>
  <si>
    <t>Restlicher Technikanteil KG 400</t>
  </si>
  <si>
    <t xml:space="preserve">Anrechenbare Kosten gesamt </t>
  </si>
  <si>
    <t>Maßgebliches Tafelhonorar nach § 52 HOAI 2021</t>
  </si>
  <si>
    <r>
      <t xml:space="preserve">Grundleistungen Bauabschnitt </t>
    </r>
    <r>
      <rPr>
        <b/>
        <sz val="11"/>
        <color theme="1"/>
        <rFont val="Times New Roman"/>
        <family val="1"/>
      </rPr>
      <t xml:space="preserve"> I.</t>
    </r>
  </si>
  <si>
    <r>
      <t xml:space="preserve">vorläufige Kostenberechnung </t>
    </r>
    <r>
      <rPr>
        <b/>
        <sz val="11"/>
        <color theme="1"/>
        <rFont val="Arial"/>
        <family val="2"/>
      </rPr>
      <t>KG 300 gemäß Anlage</t>
    </r>
    <r>
      <rPr>
        <sz val="11"/>
        <color theme="1"/>
        <rFont val="Arial"/>
        <family val="2"/>
      </rPr>
      <t xml:space="preserve"> - §50 HOAI 2021 </t>
    </r>
  </si>
  <si>
    <r>
      <t xml:space="preserve">vorläufige Kostenberechnung </t>
    </r>
    <r>
      <rPr>
        <b/>
        <sz val="11"/>
        <color theme="1"/>
        <rFont val="Arial"/>
        <family val="2"/>
      </rPr>
      <t>KG 400 gemäß Anlage</t>
    </r>
    <r>
      <rPr>
        <sz val="11"/>
        <color theme="1"/>
        <rFont val="Arial"/>
        <family val="2"/>
      </rPr>
      <t xml:space="preserve"> - §50 HOAI 2021</t>
    </r>
  </si>
  <si>
    <t>III</t>
  </si>
  <si>
    <r>
      <rPr>
        <b/>
        <sz val="12"/>
        <rFont val="Arial"/>
        <family val="2"/>
      </rPr>
      <t>Jugendkulturzentrum Kubus</t>
    </r>
    <r>
      <rPr>
        <sz val="12"/>
        <rFont val="Arial"/>
        <family val="2"/>
      </rPr>
      <t xml:space="preserve">
Südstraße 28, 59065 Hamm</t>
    </r>
  </si>
  <si>
    <t>Umbau-/ Modernisierungszuschlag in %:</t>
  </si>
  <si>
    <t>Umbau-/ Modernisierungs-zuschlag</t>
  </si>
  <si>
    <t>Offenes Verfahren der Stadt Hamm Nr. 2026-02/047
über die Planungsleistung „Tragwerksplanung“
für die geplante ganzheitliche Sanierung Jugendkulturzentrum Kubus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</si>
</sst>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6" x14ac:knownFonts="1">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2"/>
      <name val="Arial"/>
      <family val="2"/>
    </font>
    <font>
      <sz val="12"/>
      <color theme="1"/>
      <name val="Arial"/>
      <family val="2"/>
    </font>
    <font>
      <sz val="12"/>
      <name val="Arial"/>
      <family val="2"/>
    </font>
    <font>
      <sz val="11"/>
      <color theme="1"/>
      <name val="Arial"/>
      <family val="2"/>
    </font>
    <font>
      <b/>
      <sz val="14"/>
      <color theme="1"/>
      <name val="Arial"/>
      <family val="2"/>
    </font>
    <font>
      <b/>
      <vertAlign val="superscript"/>
      <sz val="12"/>
      <color theme="1"/>
      <name val="Arial"/>
      <family val="2"/>
    </font>
    <font>
      <b/>
      <vertAlign val="superscript"/>
      <sz val="11"/>
      <color theme="1"/>
      <name val="Arial"/>
      <family val="2"/>
    </font>
    <font>
      <b/>
      <sz val="12"/>
      <color theme="0"/>
      <name val="Arial"/>
      <family val="2"/>
    </font>
    <font>
      <sz val="12"/>
      <color theme="0"/>
      <name val="Arial"/>
      <family val="2"/>
    </font>
    <font>
      <b/>
      <sz val="12"/>
      <color theme="3"/>
      <name val="Arial"/>
      <family val="2"/>
    </font>
    <font>
      <b/>
      <sz val="11"/>
      <color theme="1"/>
      <name val="Times New Roman"/>
      <family val="1"/>
    </font>
  </fonts>
  <fills count="18">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ck">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160">
    <xf numFmtId="0" fontId="0" fillId="0" borderId="0" xfId="0"/>
    <xf numFmtId="0" fontId="0" fillId="0" borderId="0" xfId="0" applyFont="1" applyBorder="1" applyAlignment="1" applyProtection="1">
      <alignment vertical="center" wrapText="1"/>
    </xf>
    <xf numFmtId="0" fontId="0" fillId="0" borderId="0" xfId="0" applyProtection="1"/>
    <xf numFmtId="0" fontId="0" fillId="6" borderId="0" xfId="0" applyFont="1" applyFill="1" applyBorder="1" applyAlignment="1" applyProtection="1">
      <alignment vertical="center" wrapText="1"/>
    </xf>
    <xf numFmtId="0" fontId="0" fillId="6" borderId="0" xfId="0" applyFill="1" applyProtection="1"/>
    <xf numFmtId="10" fontId="4" fillId="3" borderId="10" xfId="0" applyNumberFormat="1" applyFont="1" applyFill="1" applyBorder="1" applyAlignment="1" applyProtection="1">
      <alignment horizontal="center" vertical="center"/>
      <protection locked="0"/>
    </xf>
    <xf numFmtId="10" fontId="4" fillId="3" borderId="3" xfId="0" applyNumberFormat="1" applyFont="1" applyFill="1" applyBorder="1" applyAlignment="1" applyProtection="1">
      <alignment horizontal="center" vertical="center" wrapText="1"/>
      <protection locked="0"/>
    </xf>
    <xf numFmtId="44" fontId="3" fillId="3" borderId="1" xfId="1"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xf>
    <xf numFmtId="0" fontId="0" fillId="0" borderId="0" xfId="0" applyFill="1" applyBorder="1" applyProtection="1"/>
    <xf numFmtId="0" fontId="0" fillId="0" borderId="0" xfId="0" applyFont="1" applyFill="1" applyBorder="1" applyProtection="1"/>
    <xf numFmtId="10" fontId="3" fillId="0" borderId="2" xfId="0" applyNumberFormat="1" applyFont="1" applyFill="1" applyBorder="1" applyAlignment="1" applyProtection="1">
      <alignment horizontal="right" vertical="center"/>
    </xf>
    <xf numFmtId="0" fontId="0" fillId="0" borderId="0" xfId="0" applyFill="1" applyBorder="1" applyAlignment="1" applyProtection="1">
      <alignment horizontal="right"/>
    </xf>
    <xf numFmtId="0" fontId="0" fillId="0" borderId="0" xfId="0" applyFill="1" applyBorder="1" applyAlignment="1" applyProtection="1">
      <alignment horizontal="left" vertical="center" wrapText="1"/>
    </xf>
    <xf numFmtId="0" fontId="0" fillId="0" borderId="0" xfId="0" applyFill="1" applyBorder="1" applyAlignment="1" applyProtection="1"/>
    <xf numFmtId="0" fontId="1" fillId="0" borderId="1" xfId="0" applyFont="1" applyFill="1" applyBorder="1" applyAlignment="1" applyProtection="1">
      <alignment horizontal="center" vertical="center" wrapText="1"/>
    </xf>
    <xf numFmtId="164" fontId="0" fillId="0" borderId="0" xfId="0" applyNumberFormat="1" applyFill="1" applyBorder="1" applyProtection="1"/>
    <xf numFmtId="0" fontId="1" fillId="0" borderId="0" xfId="0" applyFont="1" applyFill="1" applyBorder="1" applyProtection="1"/>
    <xf numFmtId="0" fontId="4" fillId="4" borderId="1" xfId="0" applyFont="1" applyFill="1" applyBorder="1" applyAlignment="1" applyProtection="1">
      <alignment vertical="center"/>
    </xf>
    <xf numFmtId="44" fontId="4" fillId="4" borderId="5" xfId="1" applyFont="1" applyFill="1" applyBorder="1" applyAlignment="1" applyProtection="1">
      <alignment vertical="center"/>
    </xf>
    <xf numFmtId="164" fontId="0" fillId="0" borderId="0" xfId="0" applyNumberFormat="1" applyFont="1" applyFill="1" applyBorder="1" applyProtection="1"/>
    <xf numFmtId="44" fontId="4" fillId="5" borderId="5" xfId="1" applyFont="1" applyFill="1" applyBorder="1" applyAlignment="1" applyProtection="1">
      <alignment vertical="center"/>
    </xf>
    <xf numFmtId="0" fontId="0" fillId="6" borderId="0" xfId="0" applyFill="1" applyBorder="1" applyAlignment="1" applyProtection="1">
      <alignment horizontal="left" vertical="center"/>
    </xf>
    <xf numFmtId="164" fontId="4" fillId="6" borderId="0" xfId="0" applyNumberFormat="1" applyFont="1" applyFill="1" applyBorder="1" applyAlignment="1" applyProtection="1">
      <alignment vertical="center"/>
    </xf>
    <xf numFmtId="0" fontId="4" fillId="7" borderId="0" xfId="0" applyFont="1" applyFill="1" applyBorder="1" applyAlignment="1" applyProtection="1">
      <alignment horizontal="center" vertical="center"/>
    </xf>
    <xf numFmtId="0" fontId="1" fillId="7" borderId="0" xfId="0" applyFont="1" applyFill="1" applyBorder="1" applyAlignment="1" applyProtection="1">
      <alignment horizontal="center" vertical="top" wrapText="1"/>
    </xf>
    <xf numFmtId="0" fontId="0" fillId="7" borderId="0" xfId="0" applyFill="1" applyBorder="1" applyProtection="1"/>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7" borderId="0" xfId="0" applyFont="1" applyFill="1" applyBorder="1" applyAlignment="1" applyProtection="1">
      <alignment horizontal="center" vertical="top" wrapText="1"/>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vertical="center"/>
    </xf>
    <xf numFmtId="164" fontId="7" fillId="7" borderId="0" xfId="0" applyNumberFormat="1" applyFont="1" applyFill="1" applyBorder="1" applyAlignment="1" applyProtection="1">
      <alignment horizontal="right" vertical="center"/>
    </xf>
    <xf numFmtId="0" fontId="6" fillId="7" borderId="0" xfId="0" applyFont="1" applyFill="1" applyBorder="1" applyProtection="1"/>
    <xf numFmtId="10" fontId="6" fillId="7" borderId="0" xfId="0" applyNumberFormat="1" applyFont="1" applyFill="1" applyBorder="1" applyProtection="1"/>
    <xf numFmtId="0" fontId="6" fillId="0" borderId="0" xfId="0" applyFont="1" applyFill="1" applyBorder="1" applyProtection="1"/>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xf>
    <xf numFmtId="164" fontId="5" fillId="7" borderId="0" xfId="0" applyNumberFormat="1" applyFont="1" applyFill="1" applyBorder="1" applyAlignment="1" applyProtection="1">
      <alignment horizontal="right" vertical="center"/>
    </xf>
    <xf numFmtId="0" fontId="7" fillId="7" borderId="12" xfId="0" applyFont="1" applyFill="1" applyBorder="1" applyAlignment="1" applyProtection="1"/>
    <xf numFmtId="0" fontId="7" fillId="7" borderId="0" xfId="0" applyFont="1" applyFill="1" applyBorder="1" applyAlignment="1" applyProtection="1"/>
    <xf numFmtId="0" fontId="7" fillId="7" borderId="16" xfId="0" applyFont="1" applyFill="1" applyBorder="1" applyAlignment="1" applyProtection="1"/>
    <xf numFmtId="164" fontId="4" fillId="7" borderId="0" xfId="0" applyNumberFormat="1" applyFont="1" applyFill="1" applyBorder="1" applyAlignment="1" applyProtection="1">
      <alignment horizontal="center" vertical="center"/>
    </xf>
    <xf numFmtId="164" fontId="4" fillId="13" borderId="8" xfId="0" applyNumberFormat="1" applyFont="1" applyFill="1" applyBorder="1" applyAlignment="1" applyProtection="1">
      <alignment horizontal="right" vertical="center"/>
    </xf>
    <xf numFmtId="164" fontId="4" fillId="7" borderId="13" xfId="0" applyNumberFormat="1" applyFont="1" applyFill="1" applyBorder="1" applyAlignment="1" applyProtection="1">
      <alignment horizontal="center" vertical="center"/>
    </xf>
    <xf numFmtId="0" fontId="0" fillId="0" borderId="18"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0" fillId="0" borderId="17" xfId="0" applyFont="1" applyFill="1" applyBorder="1" applyAlignment="1" applyProtection="1">
      <alignment horizontal="left" vertical="top" wrapText="1"/>
    </xf>
    <xf numFmtId="2" fontId="0" fillId="0" borderId="0" xfId="0" applyNumberFormat="1" applyFill="1" applyBorder="1" applyProtection="1"/>
    <xf numFmtId="0" fontId="3" fillId="0" borderId="0" xfId="0" applyFont="1" applyFill="1" applyBorder="1" applyProtection="1"/>
    <xf numFmtId="164" fontId="7" fillId="11" borderId="1" xfId="0" applyNumberFormat="1" applyFont="1" applyFill="1" applyBorder="1" applyAlignment="1" applyProtection="1">
      <alignment horizontal="right" vertical="center"/>
    </xf>
    <xf numFmtId="0" fontId="7" fillId="11" borderId="7" xfId="0" applyFont="1" applyFill="1" applyBorder="1" applyAlignment="1" applyProtection="1"/>
    <xf numFmtId="164" fontId="7" fillId="11" borderId="7" xfId="0" applyNumberFormat="1" applyFont="1" applyFill="1" applyBorder="1" applyAlignment="1" applyProtection="1">
      <alignment horizontal="right" vertical="center"/>
    </xf>
    <xf numFmtId="164" fontId="4" fillId="12" borderId="8" xfId="0" applyNumberFormat="1" applyFont="1" applyFill="1" applyBorder="1" applyAlignment="1" applyProtection="1">
      <alignment horizontal="right" vertical="center"/>
    </xf>
    <xf numFmtId="164" fontId="3" fillId="2" borderId="3" xfId="0" applyNumberFormat="1" applyFont="1" applyFill="1" applyBorder="1" applyAlignment="1" applyProtection="1">
      <alignment horizontal="right" vertical="center"/>
    </xf>
    <xf numFmtId="164" fontId="4" fillId="10" borderId="3" xfId="0" applyNumberFormat="1" applyFont="1" applyFill="1" applyBorder="1" applyAlignment="1" applyProtection="1">
      <alignment horizontal="right" vertical="center"/>
    </xf>
    <xf numFmtId="164" fontId="3" fillId="0" borderId="3" xfId="0" applyNumberFormat="1" applyFont="1" applyFill="1" applyBorder="1" applyAlignment="1" applyProtection="1">
      <alignment horizontal="right" vertical="center"/>
    </xf>
    <xf numFmtId="164" fontId="5" fillId="14" borderId="0" xfId="0" applyNumberFormat="1" applyFont="1" applyFill="1" applyBorder="1" applyAlignment="1" applyProtection="1">
      <alignment horizontal="right" vertical="center"/>
    </xf>
    <xf numFmtId="164" fontId="4" fillId="11" borderId="19" xfId="0" applyNumberFormat="1" applyFont="1" applyFill="1" applyBorder="1" applyAlignment="1" applyProtection="1">
      <alignment vertical="center"/>
    </xf>
    <xf numFmtId="0" fontId="7" fillId="0" borderId="9" xfId="0" applyFont="1" applyFill="1" applyBorder="1" applyAlignment="1" applyProtection="1">
      <alignment horizontal="center" vertical="center"/>
    </xf>
    <xf numFmtId="0" fontId="7" fillId="0" borderId="9" xfId="0" applyFont="1" applyFill="1" applyBorder="1" applyAlignment="1" applyProtection="1">
      <alignment vertical="center"/>
    </xf>
    <xf numFmtId="49" fontId="5" fillId="0" borderId="1" xfId="0" applyNumberFormat="1" applyFont="1" applyFill="1" applyBorder="1" applyAlignment="1" applyProtection="1">
      <alignment horizontal="center" vertical="center"/>
    </xf>
    <xf numFmtId="164" fontId="7" fillId="11" borderId="11" xfId="0" applyNumberFormat="1" applyFont="1" applyFill="1" applyBorder="1" applyAlignment="1" applyProtection="1">
      <alignment horizontal="right" vertical="center"/>
    </xf>
    <xf numFmtId="10" fontId="14" fillId="6" borderId="7" xfId="0" applyNumberFormat="1" applyFont="1" applyFill="1" applyBorder="1" applyAlignment="1" applyProtection="1">
      <alignment vertical="center"/>
    </xf>
    <xf numFmtId="0" fontId="6" fillId="5" borderId="1" xfId="0" applyFont="1" applyFill="1" applyBorder="1" applyProtection="1"/>
    <xf numFmtId="164" fontId="7" fillId="5" borderId="1" xfId="0" applyNumberFormat="1" applyFont="1" applyFill="1" applyBorder="1" applyAlignment="1" applyProtection="1">
      <alignment horizontal="right" vertical="center"/>
    </xf>
    <xf numFmtId="164" fontId="2" fillId="15" borderId="1" xfId="1" applyNumberFormat="1" applyFont="1" applyFill="1" applyBorder="1" applyProtection="1"/>
    <xf numFmtId="164" fontId="2" fillId="8" borderId="8" xfId="1" applyNumberFormat="1" applyFont="1" applyFill="1" applyBorder="1" applyAlignment="1" applyProtection="1">
      <alignment vertical="center"/>
    </xf>
    <xf numFmtId="9" fontId="0" fillId="0" borderId="3" xfId="0" applyNumberFormat="1" applyFont="1" applyFill="1" applyBorder="1" applyAlignment="1" applyProtection="1">
      <alignment vertical="center"/>
    </xf>
    <xf numFmtId="44" fontId="3" fillId="5" borderId="5" xfId="1" applyFont="1" applyFill="1" applyBorder="1" applyAlignment="1" applyProtection="1">
      <alignment vertical="center"/>
    </xf>
    <xf numFmtId="0" fontId="2" fillId="15" borderId="1" xfId="0" applyFont="1" applyFill="1" applyBorder="1" applyProtection="1"/>
    <xf numFmtId="164" fontId="4" fillId="16" borderId="8" xfId="0" applyNumberFormat="1" applyFont="1" applyFill="1" applyBorder="1" applyAlignment="1" applyProtection="1">
      <alignment horizontal="right" vertical="center"/>
    </xf>
    <xf numFmtId="164" fontId="7" fillId="17" borderId="1" xfId="0" applyNumberFormat="1" applyFont="1" applyFill="1" applyBorder="1" applyAlignment="1" applyProtection="1">
      <alignment horizontal="right" vertical="center"/>
    </xf>
    <xf numFmtId="0" fontId="6" fillId="17" borderId="1" xfId="0" applyFont="1" applyFill="1" applyBorder="1" applyProtection="1"/>
    <xf numFmtId="10" fontId="7" fillId="0" borderId="7" xfId="0" applyNumberFormat="1" applyFont="1" applyFill="1" applyBorder="1" applyAlignment="1" applyProtection="1">
      <alignment vertical="center"/>
    </xf>
    <xf numFmtId="10" fontId="7" fillId="4" borderId="7" xfId="0" applyNumberFormat="1" applyFont="1" applyFill="1" applyBorder="1" applyAlignment="1" applyProtection="1">
      <alignment vertical="center"/>
    </xf>
    <xf numFmtId="10" fontId="7" fillId="0" borderId="1" xfId="0" applyNumberFormat="1" applyFont="1" applyFill="1" applyBorder="1" applyAlignment="1" applyProtection="1">
      <alignment vertical="center"/>
    </xf>
    <xf numFmtId="10" fontId="7" fillId="4" borderId="1" xfId="0" applyNumberFormat="1" applyFont="1" applyFill="1" applyBorder="1" applyAlignment="1" applyProtection="1">
      <alignment vertical="center"/>
    </xf>
    <xf numFmtId="0" fontId="0" fillId="10" borderId="15" xfId="0" applyFill="1" applyBorder="1" applyAlignment="1" applyProtection="1">
      <alignment horizontal="left" vertical="center"/>
    </xf>
    <xf numFmtId="0" fontId="0" fillId="10" borderId="2" xfId="0" applyFill="1" applyBorder="1" applyAlignment="1" applyProtection="1">
      <alignment horizontal="left" vertical="center"/>
    </xf>
    <xf numFmtId="0" fontId="0" fillId="10" borderId="3" xfId="0" applyFill="1" applyBorder="1" applyAlignment="1" applyProtection="1">
      <alignment horizontal="left" vertical="center"/>
    </xf>
    <xf numFmtId="0" fontId="0" fillId="0" borderId="15" xfId="0" applyFill="1" applyBorder="1" applyAlignment="1" applyProtection="1">
      <alignment horizontal="left" vertical="center"/>
    </xf>
    <xf numFmtId="0" fontId="0" fillId="0" borderId="2" xfId="0" applyFill="1" applyBorder="1" applyAlignment="1" applyProtection="1">
      <alignment horizontal="left" vertical="center"/>
    </xf>
    <xf numFmtId="0" fontId="0" fillId="0" borderId="3" xfId="0" applyFill="1" applyBorder="1" applyAlignment="1" applyProtection="1">
      <alignment horizontal="left" vertical="center"/>
    </xf>
    <xf numFmtId="0" fontId="2" fillId="6" borderId="1" xfId="0" applyFont="1" applyFill="1" applyBorder="1" applyAlignment="1" applyProtection="1">
      <alignment vertical="center"/>
    </xf>
    <xf numFmtId="0" fontId="0" fillId="6" borderId="1" xfId="0" applyFill="1" applyBorder="1" applyAlignment="1" applyProtection="1"/>
    <xf numFmtId="0" fontId="0" fillId="0" borderId="12" xfId="0" applyFill="1" applyBorder="1" applyAlignment="1" applyProtection="1">
      <alignment horizontal="center"/>
    </xf>
    <xf numFmtId="0" fontId="0" fillId="0" borderId="0" xfId="0" applyFill="1" applyBorder="1" applyAlignment="1" applyProtection="1">
      <alignment horizontal="center"/>
    </xf>
    <xf numFmtId="0" fontId="5"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xf>
    <xf numFmtId="0" fontId="1" fillId="2" borderId="15" xfId="0" applyFont="1" applyFill="1" applyBorder="1" applyAlignment="1" applyProtection="1">
      <alignment horizontal="right" vertical="center" wrapText="1"/>
    </xf>
    <xf numFmtId="0" fontId="1" fillId="2" borderId="2" xfId="0" applyFont="1" applyFill="1" applyBorder="1" applyAlignment="1" applyProtection="1">
      <alignment horizontal="right" vertical="center" wrapText="1"/>
    </xf>
    <xf numFmtId="0" fontId="0" fillId="0" borderId="1" xfId="0" applyFont="1" applyFill="1" applyBorder="1" applyAlignment="1" applyProtection="1">
      <alignment vertical="center" wrapText="1"/>
    </xf>
    <xf numFmtId="0" fontId="0" fillId="0" borderId="1" xfId="0" applyFont="1" applyFill="1" applyBorder="1" applyAlignment="1" applyProtection="1"/>
    <xf numFmtId="0" fontId="1" fillId="0" borderId="15"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0" fillId="0" borderId="15" xfId="0" applyFont="1" applyFill="1" applyBorder="1" applyAlignment="1" applyProtection="1">
      <alignment horizontal="right" vertical="center" wrapText="1"/>
    </xf>
    <xf numFmtId="0" fontId="0" fillId="0" borderId="2" xfId="0" applyFont="1" applyFill="1" applyBorder="1" applyAlignment="1" applyProtection="1">
      <alignment horizontal="right" vertical="center" wrapText="1"/>
    </xf>
    <xf numFmtId="0" fontId="0" fillId="0" borderId="3" xfId="0" applyFont="1" applyFill="1" applyBorder="1" applyAlignment="1" applyProtection="1">
      <alignment horizontal="right" vertical="center" wrapText="1"/>
    </xf>
    <xf numFmtId="0" fontId="12" fillId="14" borderId="0" xfId="0" applyFont="1" applyFill="1" applyBorder="1" applyAlignment="1" applyProtection="1">
      <alignment horizontal="right" vertical="center" wrapText="1"/>
    </xf>
    <xf numFmtId="0" fontId="13" fillId="14" borderId="0" xfId="0" applyFont="1" applyFill="1" applyBorder="1" applyAlignment="1" applyProtection="1">
      <alignment horizontal="right" vertical="center" wrapText="1"/>
    </xf>
    <xf numFmtId="0" fontId="1" fillId="10" borderId="15" xfId="0" applyFont="1" applyFill="1" applyBorder="1" applyAlignment="1" applyProtection="1">
      <alignment horizontal="right" vertical="center" wrapText="1"/>
    </xf>
    <xf numFmtId="0" fontId="0" fillId="10" borderId="2" xfId="0" applyFill="1" applyBorder="1" applyAlignment="1" applyProtection="1">
      <alignment horizontal="right" vertical="center" wrapText="1"/>
    </xf>
    <xf numFmtId="0" fontId="2" fillId="10" borderId="1" xfId="0" applyFont="1" applyFill="1" applyBorder="1" applyAlignment="1" applyProtection="1">
      <alignment vertical="center"/>
    </xf>
    <xf numFmtId="0" fontId="6" fillId="10" borderId="1" xfId="0" applyFont="1" applyFill="1" applyBorder="1" applyAlignment="1" applyProtection="1">
      <alignment vertical="center"/>
    </xf>
    <xf numFmtId="0" fontId="9" fillId="0" borderId="1"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xf>
    <xf numFmtId="0" fontId="0" fillId="3" borderId="1" xfId="0" applyFill="1" applyBorder="1" applyAlignment="1" applyProtection="1">
      <alignment horizontal="lef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xf numFmtId="0" fontId="4" fillId="3"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xf>
    <xf numFmtId="0" fontId="9" fillId="0" borderId="25"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2" fillId="6" borderId="15" xfId="0" applyFont="1" applyFill="1" applyBorder="1" applyAlignment="1" applyProtection="1">
      <alignment horizontal="right" vertical="center"/>
    </xf>
    <xf numFmtId="0" fontId="2" fillId="6" borderId="2" xfId="0" applyFont="1" applyFill="1" applyBorder="1" applyAlignment="1" applyProtection="1">
      <alignment horizontal="right" vertical="center"/>
    </xf>
    <xf numFmtId="0" fontId="2" fillId="6" borderId="3" xfId="0" applyFont="1" applyFill="1" applyBorder="1" applyAlignment="1" applyProtection="1">
      <alignment horizontal="right" vertical="center"/>
    </xf>
    <xf numFmtId="0" fontId="1" fillId="0" borderId="17"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0" fillId="0" borderId="15" xfId="0" applyFont="1" applyBorder="1" applyAlignment="1" applyProtection="1">
      <alignment horizontal="right" vertical="center" wrapText="1"/>
    </xf>
    <xf numFmtId="0" fontId="0" fillId="0" borderId="2" xfId="0" applyFont="1" applyBorder="1" applyAlignment="1" applyProtection="1">
      <alignment horizontal="right" vertical="center" wrapText="1"/>
    </xf>
    <xf numFmtId="0" fontId="0" fillId="0" borderId="3" xfId="0" applyFont="1" applyBorder="1" applyAlignment="1" applyProtection="1">
      <alignment horizontal="right" vertical="center" wrapText="1"/>
    </xf>
    <xf numFmtId="0" fontId="4" fillId="11"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xf>
    <xf numFmtId="0" fontId="1" fillId="0" borderId="15" xfId="0" applyFont="1" applyBorder="1" applyAlignment="1" applyProtection="1">
      <alignment horizontal="right" vertical="center" wrapText="1"/>
    </xf>
    <xf numFmtId="0" fontId="0" fillId="0" borderId="2" xfId="0" applyBorder="1" applyAlignment="1" applyProtection="1">
      <alignment horizontal="right" vertical="center" wrapText="1"/>
    </xf>
    <xf numFmtId="0" fontId="0" fillId="0" borderId="3" xfId="0" applyBorder="1" applyAlignment="1" applyProtection="1">
      <alignment horizontal="right" vertical="center" wrapText="1"/>
    </xf>
    <xf numFmtId="0" fontId="0" fillId="4" borderId="1" xfId="0" applyFont="1" applyFill="1" applyBorder="1" applyAlignment="1" applyProtection="1">
      <alignment horizontal="right" vertical="center"/>
    </xf>
    <xf numFmtId="0" fontId="0" fillId="4" borderId="1" xfId="0" applyFont="1" applyFill="1" applyBorder="1" applyAlignment="1" applyProtection="1">
      <alignment horizontal="right"/>
    </xf>
    <xf numFmtId="0" fontId="0" fillId="4" borderId="4" xfId="0" applyFont="1" applyFill="1" applyBorder="1" applyAlignment="1" applyProtection="1">
      <alignment horizontal="right" vertical="center"/>
    </xf>
    <xf numFmtId="0" fontId="0" fillId="0" borderId="6" xfId="0" applyFont="1" applyFill="1" applyBorder="1" applyAlignment="1" applyProtection="1">
      <alignment horizontal="right" vertical="center"/>
    </xf>
    <xf numFmtId="0" fontId="0" fillId="0" borderId="2" xfId="0" applyFont="1" applyFill="1" applyBorder="1" applyAlignment="1" applyProtection="1">
      <alignment horizontal="right" vertical="center"/>
    </xf>
    <xf numFmtId="0" fontId="0" fillId="0" borderId="3" xfId="0" applyFont="1" applyFill="1" applyBorder="1" applyAlignment="1" applyProtection="1">
      <alignment horizontal="right" vertical="center"/>
    </xf>
    <xf numFmtId="0" fontId="0" fillId="4" borderId="6" xfId="0" applyFont="1" applyFill="1" applyBorder="1" applyAlignment="1" applyProtection="1">
      <alignment horizontal="right" vertical="center"/>
    </xf>
    <xf numFmtId="0" fontId="0" fillId="4" borderId="2" xfId="0" applyFont="1" applyFill="1" applyBorder="1" applyAlignment="1" applyProtection="1">
      <alignment horizontal="right" vertical="center"/>
    </xf>
    <xf numFmtId="0" fontId="0" fillId="4" borderId="3" xfId="0" applyFont="1" applyFill="1" applyBorder="1" applyAlignment="1" applyProtection="1">
      <alignment horizontal="right" vertical="center"/>
    </xf>
    <xf numFmtId="0" fontId="0" fillId="0" borderId="14" xfId="0" applyFont="1" applyFill="1" applyBorder="1" applyAlignment="1" applyProtection="1">
      <alignment horizontal="left" vertical="top" wrapText="1"/>
    </xf>
    <xf numFmtId="0" fontId="0" fillId="0" borderId="24" xfId="0" applyFont="1" applyFill="1" applyBorder="1" applyAlignment="1" applyProtection="1">
      <alignment horizontal="left" vertical="top" wrapText="1"/>
    </xf>
    <xf numFmtId="0" fontId="1" fillId="0" borderId="23" xfId="0" applyFont="1" applyFill="1" applyBorder="1" applyAlignment="1" applyProtection="1">
      <alignment horizontal="left"/>
    </xf>
    <xf numFmtId="0" fontId="1" fillId="0" borderId="21" xfId="0" applyFont="1" applyFill="1" applyBorder="1" applyAlignment="1" applyProtection="1">
      <alignment horizontal="left"/>
    </xf>
    <xf numFmtId="0" fontId="1" fillId="0" borderId="22" xfId="0" applyFont="1" applyFill="1" applyBorder="1" applyAlignment="1" applyProtection="1">
      <alignment horizontal="left"/>
    </xf>
    <xf numFmtId="0" fontId="0" fillId="0" borderId="0"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1" fillId="8" borderId="1" xfId="0" applyFont="1" applyFill="1" applyBorder="1" applyAlignment="1" applyProtection="1">
      <alignment horizontal="center" vertical="center" wrapText="1"/>
    </xf>
    <xf numFmtId="0" fontId="0" fillId="0" borderId="20" xfId="0" applyFont="1" applyFill="1" applyBorder="1" applyAlignment="1" applyProtection="1">
      <alignment horizontal="right" vertical="center" wrapText="1"/>
    </xf>
    <xf numFmtId="0" fontId="0" fillId="0" borderId="21" xfId="0" applyFont="1" applyFill="1" applyBorder="1" applyAlignment="1" applyProtection="1">
      <alignment horizontal="right" vertical="center"/>
    </xf>
    <xf numFmtId="0" fontId="0" fillId="0" borderId="22" xfId="0" applyFont="1" applyFill="1" applyBorder="1" applyAlignment="1" applyProtection="1">
      <alignment horizontal="right" vertical="center"/>
    </xf>
    <xf numFmtId="0" fontId="1" fillId="9" borderId="1"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xf>
    <xf numFmtId="0" fontId="1" fillId="0" borderId="19" xfId="0" applyFont="1" applyFill="1" applyBorder="1" applyAlignment="1" applyProtection="1">
      <alignment horizontal="right" vertical="center"/>
    </xf>
    <xf numFmtId="0" fontId="0" fillId="0" borderId="19" xfId="0" applyFont="1" applyFill="1" applyBorder="1" applyAlignment="1" applyProtection="1">
      <alignment horizontal="right" vertical="center"/>
    </xf>
    <xf numFmtId="0" fontId="1" fillId="6" borderId="1" xfId="0" applyFont="1" applyFill="1" applyBorder="1" applyAlignment="1" applyProtection="1">
      <alignment horizontal="center" vertical="center"/>
    </xf>
    <xf numFmtId="0" fontId="4" fillId="12" borderId="9" xfId="0" applyFont="1" applyFill="1" applyBorder="1" applyAlignment="1" applyProtection="1">
      <alignment horizontal="center" vertical="center" wrapText="1"/>
    </xf>
    <xf numFmtId="0" fontId="4" fillId="12" borderId="7" xfId="0" applyFont="1" applyFill="1" applyBorder="1" applyAlignment="1" applyProtection="1">
      <alignment horizontal="center" vertical="center" wrapText="1"/>
    </xf>
    <xf numFmtId="0" fontId="1" fillId="16" borderId="1" xfId="0" applyFont="1" applyFill="1" applyBorder="1" applyAlignment="1" applyProtection="1">
      <alignment horizontal="center" vertical="center" wrapText="1"/>
    </xf>
  </cellXfs>
  <cellStyles count="2">
    <cellStyle name="Standard" xfId="0" builtinId="0"/>
    <cellStyle name="Währung"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tabSelected="1" topLeftCell="A4" zoomScale="85" zoomScaleNormal="85" zoomScalePageLayoutView="75" workbookViewId="0">
      <selection activeCell="D16" sqref="D16"/>
    </sheetView>
  </sheetViews>
  <sheetFormatPr baseColWidth="10" defaultColWidth="11" defaultRowHeight="14.25" x14ac:dyDescent="0.2"/>
  <cols>
    <col min="1" max="1" width="15.625" style="9" customWidth="1"/>
    <col min="2" max="2" width="61.625" style="9" customWidth="1"/>
    <col min="3" max="3" width="19" style="9" customWidth="1"/>
    <col min="4" max="4" width="23.625" style="9" customWidth="1"/>
    <col min="5" max="5" width="11" style="9"/>
    <col min="6" max="7" width="11.375" style="9" bestFit="1" customWidth="1"/>
    <col min="8" max="16384" width="11" style="9"/>
  </cols>
  <sheetData>
    <row r="1" spans="1:7" ht="65.25" customHeight="1" x14ac:dyDescent="0.2">
      <c r="A1" s="108" t="s">
        <v>69</v>
      </c>
      <c r="B1" s="108"/>
      <c r="C1" s="108"/>
      <c r="D1" s="108"/>
      <c r="E1" s="8"/>
      <c r="F1" s="8"/>
    </row>
    <row r="2" spans="1:7" ht="27" customHeight="1" x14ac:dyDescent="0.2">
      <c r="A2" s="109" t="s">
        <v>57</v>
      </c>
      <c r="B2" s="109"/>
      <c r="C2" s="109"/>
      <c r="D2" s="109"/>
    </row>
    <row r="3" spans="1:7" ht="30" customHeight="1" x14ac:dyDescent="0.25">
      <c r="A3" s="111" t="s">
        <v>13</v>
      </c>
      <c r="B3" s="112"/>
      <c r="C3" s="113"/>
      <c r="D3" s="113"/>
    </row>
    <row r="4" spans="1:7" ht="30" customHeight="1" x14ac:dyDescent="0.2">
      <c r="A4" s="85" t="s">
        <v>43</v>
      </c>
      <c r="B4" s="86"/>
      <c r="C4" s="114" t="s">
        <v>56</v>
      </c>
      <c r="D4" s="114"/>
    </row>
    <row r="5" spans="1:7" ht="30" customHeight="1" x14ac:dyDescent="0.2">
      <c r="A5" s="85" t="s">
        <v>0</v>
      </c>
      <c r="B5" s="86"/>
      <c r="C5" s="89" t="s">
        <v>53</v>
      </c>
      <c r="D5" s="89"/>
    </row>
    <row r="6" spans="1:7" s="10" customFormat="1" ht="51" customHeight="1" x14ac:dyDescent="0.2">
      <c r="A6" s="85" t="s">
        <v>40</v>
      </c>
      <c r="B6" s="86"/>
      <c r="C6" s="90" t="s">
        <v>66</v>
      </c>
      <c r="D6" s="91"/>
    </row>
    <row r="7" spans="1:7" ht="29.25" customHeight="1" x14ac:dyDescent="0.2">
      <c r="A7" s="87"/>
      <c r="B7" s="88"/>
      <c r="C7" s="88"/>
      <c r="D7" s="88"/>
      <c r="E7" s="88"/>
    </row>
    <row r="8" spans="1:7" ht="51" customHeight="1" x14ac:dyDescent="0.2">
      <c r="A8" s="92" t="str">
        <f>Grundhonorar!A17:K17</f>
        <v>Grundleistungen</v>
      </c>
      <c r="B8" s="93"/>
      <c r="C8" s="93"/>
      <c r="D8" s="55">
        <f>Grundhonorar!L27</f>
        <v>81513.719999999987</v>
      </c>
    </row>
    <row r="9" spans="1:7" ht="30" customHeight="1" x14ac:dyDescent="0.2">
      <c r="A9" s="104" t="s">
        <v>38</v>
      </c>
      <c r="B9" s="105"/>
      <c r="C9" s="105"/>
      <c r="D9" s="56">
        <f>SUM(D8:D8)</f>
        <v>81513.719999999987</v>
      </c>
    </row>
    <row r="10" spans="1:7" ht="30" customHeight="1" x14ac:dyDescent="0.2">
      <c r="A10" s="99" t="s">
        <v>36</v>
      </c>
      <c r="B10" s="100"/>
      <c r="C10" s="11">
        <v>0.19</v>
      </c>
      <c r="D10" s="57">
        <f>D9*C10</f>
        <v>15487.606799999998</v>
      </c>
      <c r="G10" s="12"/>
    </row>
    <row r="11" spans="1:7" ht="30" customHeight="1" x14ac:dyDescent="0.2">
      <c r="A11" s="102" t="s">
        <v>37</v>
      </c>
      <c r="B11" s="103"/>
      <c r="C11" s="103"/>
      <c r="D11" s="58">
        <f>D9+D10</f>
        <v>97001.326799999981</v>
      </c>
    </row>
    <row r="12" spans="1:7" ht="24" customHeight="1" x14ac:dyDescent="0.2">
      <c r="A12" s="13"/>
      <c r="B12" s="14"/>
      <c r="C12" s="14"/>
      <c r="D12" s="14"/>
    </row>
    <row r="13" spans="1:7" ht="32.25" customHeight="1" x14ac:dyDescent="0.2">
      <c r="A13" s="106" t="s">
        <v>33</v>
      </c>
      <c r="B13" s="107"/>
      <c r="C13" s="107"/>
      <c r="D13" s="107"/>
    </row>
    <row r="14" spans="1:7" ht="42" customHeight="1" x14ac:dyDescent="0.2">
      <c r="A14" s="94" t="s">
        <v>35</v>
      </c>
      <c r="B14" s="95"/>
      <c r="C14" s="95"/>
      <c r="D14" s="95"/>
    </row>
    <row r="15" spans="1:7" ht="30" customHeight="1" x14ac:dyDescent="0.2">
      <c r="A15" s="96" t="s">
        <v>12</v>
      </c>
      <c r="B15" s="97"/>
      <c r="C15" s="98"/>
      <c r="D15" s="15" t="s">
        <v>34</v>
      </c>
    </row>
    <row r="16" spans="1:7" ht="30" customHeight="1" x14ac:dyDescent="0.2">
      <c r="A16" s="99" t="s">
        <v>54</v>
      </c>
      <c r="B16" s="100"/>
      <c r="C16" s="101"/>
      <c r="D16" s="7"/>
    </row>
    <row r="17" spans="1:5" ht="30" customHeight="1" x14ac:dyDescent="0.2">
      <c r="A17" s="99" t="s">
        <v>55</v>
      </c>
      <c r="B17" s="100"/>
      <c r="C17" s="101"/>
      <c r="D17" s="7"/>
    </row>
    <row r="18" spans="1:5" ht="30" customHeight="1" x14ac:dyDescent="0.2">
      <c r="A18" s="99" t="s">
        <v>45</v>
      </c>
      <c r="B18" s="100"/>
      <c r="C18" s="101"/>
      <c r="D18" s="7"/>
    </row>
    <row r="19" spans="1:5" ht="30" customHeight="1" x14ac:dyDescent="0.2">
      <c r="A19" s="99" t="s">
        <v>44</v>
      </c>
      <c r="B19" s="100"/>
      <c r="C19" s="101"/>
      <c r="D19" s="7"/>
      <c r="E19" s="16"/>
    </row>
    <row r="20" spans="1:5" ht="30" customHeight="1" x14ac:dyDescent="0.25">
      <c r="A20" s="99" t="s">
        <v>42</v>
      </c>
      <c r="B20" s="100"/>
      <c r="C20" s="101"/>
      <c r="D20" s="7"/>
      <c r="E20" s="17"/>
    </row>
    <row r="23" spans="1:5" x14ac:dyDescent="0.2">
      <c r="A23" s="110" t="s">
        <v>20</v>
      </c>
      <c r="B23" s="110"/>
      <c r="C23" s="110"/>
    </row>
    <row r="24" spans="1:5" x14ac:dyDescent="0.2">
      <c r="A24" s="79" t="s">
        <v>21</v>
      </c>
      <c r="B24" s="80"/>
      <c r="C24" s="81"/>
    </row>
    <row r="25" spans="1:5" x14ac:dyDescent="0.2">
      <c r="A25" s="82" t="s">
        <v>22</v>
      </c>
      <c r="B25" s="83"/>
      <c r="C25" s="84"/>
    </row>
  </sheetData>
  <sheetProtection algorithmName="SHA-512" hashValue="FoaJEM6VQX8EuWwRvlTT/t5/fJmjVCnPGaKikZ3oXivFFCcfPudssIE8Lj0mdLgloKlJSEJBnRNGOjGaTAIaZQ==" saltValue="N8+AX+HFIwb/su9OiIG9IQ==" spinCount="100000" sheet="1" selectLockedCells="1"/>
  <mergeCells count="26">
    <mergeCell ref="A17:C17"/>
    <mergeCell ref="A18:C18"/>
    <mergeCell ref="A1:D1"/>
    <mergeCell ref="A2:D2"/>
    <mergeCell ref="A23:C23"/>
    <mergeCell ref="A10:B10"/>
    <mergeCell ref="A3:B3"/>
    <mergeCell ref="A4:B4"/>
    <mergeCell ref="C3:D3"/>
    <mergeCell ref="C4:D4"/>
    <mergeCell ref="A24:C24"/>
    <mergeCell ref="A25:C25"/>
    <mergeCell ref="A5:B5"/>
    <mergeCell ref="A6:B6"/>
    <mergeCell ref="A7:E7"/>
    <mergeCell ref="C5:D5"/>
    <mergeCell ref="C6:D6"/>
    <mergeCell ref="A8:C8"/>
    <mergeCell ref="A14:D14"/>
    <mergeCell ref="A15:C15"/>
    <mergeCell ref="A20:C20"/>
    <mergeCell ref="A19:C19"/>
    <mergeCell ref="A16:C16"/>
    <mergeCell ref="A11:C11"/>
    <mergeCell ref="A9:C9"/>
    <mergeCell ref="A13:D13"/>
  </mergeCells>
  <pageMargins left="0.70866141732283472" right="0.70866141732283472" top="0.78740157480314965" bottom="0.78740157480314965" header="0.31496062992125984" footer="0.31496062992125984"/>
  <pageSetup paperSize="9" scale="67" orientation="portrait" horizontalDpi="4294967293" verticalDpi="4294967293" r:id="rId1"/>
  <headerFoot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9EE1-0885-4077-AB1A-69CB9FED2847}">
  <sheetPr>
    <pageSetUpPr fitToPage="1"/>
  </sheetPr>
  <dimension ref="A1:M42"/>
  <sheetViews>
    <sheetView zoomScale="85" zoomScaleNormal="85" zoomScaleSheetLayoutView="75" zoomScalePageLayoutView="85" workbookViewId="0">
      <selection activeCell="F14" sqref="F14"/>
    </sheetView>
  </sheetViews>
  <sheetFormatPr baseColWidth="10" defaultColWidth="11" defaultRowHeight="14.25" x14ac:dyDescent="0.2"/>
  <cols>
    <col min="1" max="1" width="5.625" style="9" customWidth="1"/>
    <col min="2" max="2" width="17" style="9" customWidth="1"/>
    <col min="3" max="3" width="38.125" style="9" customWidth="1"/>
    <col min="4" max="4" width="10.625" style="49" customWidth="1"/>
    <col min="5" max="5" width="20.625" style="9" customWidth="1"/>
    <col min="6" max="6" width="20.625" style="50" customWidth="1"/>
    <col min="7" max="7" width="2.5" style="50" customWidth="1"/>
    <col min="8" max="8" width="16.375" style="9" customWidth="1"/>
    <col min="9" max="9" width="3.25" style="9" customWidth="1"/>
    <col min="10" max="10" width="15.5" style="9" customWidth="1"/>
    <col min="11" max="11" width="3.5" style="9" customWidth="1"/>
    <col min="12" max="12" width="16" style="9" customWidth="1"/>
    <col min="13" max="16384" width="11" style="9"/>
  </cols>
  <sheetData>
    <row r="1" spans="1:10" ht="65.25" customHeight="1" thickBot="1" x14ac:dyDescent="0.25">
      <c r="A1" s="115" t="s">
        <v>69</v>
      </c>
      <c r="B1" s="116"/>
      <c r="C1" s="116"/>
      <c r="D1" s="116"/>
      <c r="E1" s="116"/>
      <c r="F1" s="117"/>
    </row>
    <row r="2" spans="1:10" ht="34.5" customHeight="1" x14ac:dyDescent="0.2">
      <c r="A2" s="118" t="s">
        <v>14</v>
      </c>
      <c r="B2" s="119"/>
      <c r="C2" s="119"/>
      <c r="D2" s="119"/>
      <c r="E2" s="120"/>
      <c r="F2" s="18" t="s">
        <v>65</v>
      </c>
      <c r="G2" s="9"/>
    </row>
    <row r="3" spans="1:10" s="2" customFormat="1" ht="30" customHeight="1" x14ac:dyDescent="0.2">
      <c r="A3" s="121" t="s">
        <v>15</v>
      </c>
      <c r="B3" s="122"/>
      <c r="C3" s="122"/>
      <c r="D3" s="122"/>
      <c r="E3" s="122"/>
      <c r="F3" s="123"/>
      <c r="G3" s="1"/>
      <c r="H3" s="1"/>
      <c r="I3" s="1"/>
    </row>
    <row r="4" spans="1:10" s="2" customFormat="1" ht="30" customHeight="1" x14ac:dyDescent="0.2">
      <c r="A4" s="129" t="s">
        <v>67</v>
      </c>
      <c r="B4" s="130"/>
      <c r="C4" s="130"/>
      <c r="D4" s="130"/>
      <c r="E4" s="131"/>
      <c r="F4" s="6"/>
      <c r="G4" s="1"/>
      <c r="H4" s="1"/>
      <c r="I4" s="1"/>
    </row>
    <row r="5" spans="1:10" s="2" customFormat="1" ht="30" customHeight="1" x14ac:dyDescent="0.2">
      <c r="A5" s="124" t="s">
        <v>16</v>
      </c>
      <c r="B5" s="125"/>
      <c r="C5" s="125"/>
      <c r="D5" s="125"/>
      <c r="E5" s="126"/>
      <c r="F5" s="6"/>
      <c r="G5" s="1"/>
      <c r="H5" s="1"/>
      <c r="I5" s="1"/>
    </row>
    <row r="6" spans="1:10" s="4" customFormat="1" ht="30" customHeight="1" x14ac:dyDescent="0.2">
      <c r="A6" s="3"/>
      <c r="B6" s="3"/>
      <c r="C6" s="3"/>
      <c r="D6" s="3"/>
      <c r="E6" s="3"/>
      <c r="F6" s="3"/>
      <c r="G6" s="3"/>
      <c r="H6" s="3"/>
      <c r="I6" s="3"/>
    </row>
    <row r="7" spans="1:10" ht="29.25" customHeight="1" x14ac:dyDescent="0.2">
      <c r="A7" s="127" t="s">
        <v>18</v>
      </c>
      <c r="B7" s="128"/>
      <c r="C7" s="128"/>
      <c r="D7" s="128"/>
      <c r="E7" s="128"/>
      <c r="F7" s="128"/>
      <c r="G7" s="9"/>
    </row>
    <row r="8" spans="1:10" s="10" customFormat="1" ht="15" x14ac:dyDescent="0.2">
      <c r="A8" s="132" t="s">
        <v>63</v>
      </c>
      <c r="B8" s="133"/>
      <c r="C8" s="133"/>
      <c r="D8" s="133"/>
      <c r="E8" s="133"/>
      <c r="F8" s="19">
        <v>1811344.54</v>
      </c>
      <c r="J8" s="20"/>
    </row>
    <row r="9" spans="1:10" s="10" customFormat="1" ht="15" x14ac:dyDescent="0.2">
      <c r="A9" s="134" t="s">
        <v>64</v>
      </c>
      <c r="B9" s="133"/>
      <c r="C9" s="133"/>
      <c r="D9" s="133"/>
      <c r="E9" s="133"/>
      <c r="F9" s="19">
        <v>805042.02</v>
      </c>
      <c r="J9" s="20"/>
    </row>
    <row r="10" spans="1:10" s="10" customFormat="1" x14ac:dyDescent="0.2">
      <c r="A10" s="135" t="s">
        <v>58</v>
      </c>
      <c r="B10" s="136"/>
      <c r="C10" s="136"/>
      <c r="D10" s="136"/>
      <c r="E10" s="69">
        <v>0.55000000000000004</v>
      </c>
      <c r="F10" s="70">
        <f>F8*E10</f>
        <v>996239.49700000009</v>
      </c>
      <c r="J10" s="20"/>
    </row>
    <row r="11" spans="1:10" s="10" customFormat="1" x14ac:dyDescent="0.2">
      <c r="A11" s="135" t="s">
        <v>59</v>
      </c>
      <c r="B11" s="136"/>
      <c r="C11" s="136"/>
      <c r="D11" s="136"/>
      <c r="E11" s="69">
        <v>0.1</v>
      </c>
      <c r="F11" s="70">
        <f>F9*E11</f>
        <v>80504.202000000005</v>
      </c>
      <c r="J11" s="20"/>
    </row>
    <row r="12" spans="1:10" s="10" customFormat="1" ht="15" x14ac:dyDescent="0.2">
      <c r="A12" s="135" t="s">
        <v>60</v>
      </c>
      <c r="B12" s="136"/>
      <c r="C12" s="136"/>
      <c r="D12" s="136"/>
      <c r="E12" s="137"/>
      <c r="F12" s="21">
        <f>F10+F11</f>
        <v>1076743.699</v>
      </c>
      <c r="J12" s="20"/>
    </row>
    <row r="13" spans="1:10" s="10" customFormat="1" ht="15" x14ac:dyDescent="0.2">
      <c r="A13" s="138" t="s">
        <v>61</v>
      </c>
      <c r="B13" s="139"/>
      <c r="C13" s="139"/>
      <c r="D13" s="139"/>
      <c r="E13" s="140"/>
      <c r="F13" s="19">
        <v>81513.72</v>
      </c>
      <c r="J13" s="20"/>
    </row>
    <row r="14" spans="1:10" s="10" customFormat="1" ht="51.75" customHeight="1" thickBot="1" x14ac:dyDescent="0.25">
      <c r="A14" s="149" t="s">
        <v>39</v>
      </c>
      <c r="B14" s="150"/>
      <c r="C14" s="150"/>
      <c r="D14" s="150"/>
      <c r="E14" s="151"/>
      <c r="F14" s="5"/>
      <c r="J14" s="20"/>
    </row>
    <row r="15" spans="1:10" s="10" customFormat="1" ht="27" customHeight="1" thickTop="1" thickBot="1" x14ac:dyDescent="0.25">
      <c r="A15" s="154" t="s">
        <v>41</v>
      </c>
      <c r="B15" s="155"/>
      <c r="C15" s="155"/>
      <c r="D15" s="155"/>
      <c r="E15" s="155"/>
      <c r="F15" s="59">
        <f>F13+(F13*F14)</f>
        <v>81513.72</v>
      </c>
      <c r="J15" s="20"/>
    </row>
    <row r="16" spans="1:10" ht="15.75" customHeight="1" thickTop="1" x14ac:dyDescent="0.2">
      <c r="A16" s="22"/>
      <c r="B16" s="22"/>
      <c r="C16" s="22"/>
      <c r="D16" s="22"/>
      <c r="E16" s="22"/>
      <c r="F16" s="23"/>
      <c r="G16" s="23"/>
      <c r="J16" s="16"/>
    </row>
    <row r="17" spans="1:13" ht="30" customHeight="1" x14ac:dyDescent="0.2">
      <c r="A17" s="153" t="s">
        <v>19</v>
      </c>
      <c r="B17" s="153"/>
      <c r="C17" s="153"/>
      <c r="D17" s="153"/>
      <c r="E17" s="153"/>
      <c r="F17" s="153"/>
      <c r="G17" s="153"/>
      <c r="H17" s="153"/>
      <c r="I17" s="153"/>
      <c r="J17" s="153"/>
      <c r="K17" s="153"/>
      <c r="L17" s="26"/>
      <c r="M17" s="26"/>
    </row>
    <row r="18" spans="1:13" ht="52.5" customHeight="1" x14ac:dyDescent="0.2">
      <c r="A18" s="156" t="s">
        <v>62</v>
      </c>
      <c r="B18" s="156"/>
      <c r="C18" s="156"/>
      <c r="D18" s="156"/>
      <c r="E18" s="156"/>
      <c r="F18" s="157" t="s">
        <v>32</v>
      </c>
      <c r="G18" s="24"/>
      <c r="H18" s="159" t="s">
        <v>68</v>
      </c>
      <c r="I18" s="24"/>
      <c r="J18" s="152" t="s">
        <v>7</v>
      </c>
      <c r="K18" s="25"/>
      <c r="L18" s="148" t="s">
        <v>52</v>
      </c>
      <c r="M18" s="26"/>
    </row>
    <row r="19" spans="1:13" ht="37.5" customHeight="1" x14ac:dyDescent="0.2">
      <c r="A19" s="27" t="s">
        <v>5</v>
      </c>
      <c r="B19" s="28" t="s">
        <v>3</v>
      </c>
      <c r="C19" s="28" t="s">
        <v>4</v>
      </c>
      <c r="D19" s="29" t="s">
        <v>6</v>
      </c>
      <c r="E19" s="28" t="s">
        <v>17</v>
      </c>
      <c r="F19" s="158"/>
      <c r="G19" s="30"/>
      <c r="H19" s="159"/>
      <c r="I19" s="30"/>
      <c r="J19" s="152"/>
      <c r="K19" s="26"/>
      <c r="L19" s="148"/>
      <c r="M19" s="26"/>
    </row>
    <row r="20" spans="1:13" s="36" customFormat="1" ht="14.25" customHeight="1" x14ac:dyDescent="0.25">
      <c r="A20" s="62" t="s">
        <v>46</v>
      </c>
      <c r="B20" s="31">
        <v>1</v>
      </c>
      <c r="C20" s="32" t="s">
        <v>8</v>
      </c>
      <c r="D20" s="75">
        <v>0.03</v>
      </c>
      <c r="E20" s="76">
        <v>0.03</v>
      </c>
      <c r="F20" s="51">
        <f t="shared" ref="F20:F25" si="0">$F$15*E20</f>
        <v>2445.4115999999999</v>
      </c>
      <c r="G20" s="33"/>
      <c r="H20" s="73">
        <f t="shared" ref="H20:H25" si="1">F20*$F$4</f>
        <v>0</v>
      </c>
      <c r="I20" s="33"/>
      <c r="J20" s="66">
        <f>(F20+H20)*$F$5</f>
        <v>0</v>
      </c>
      <c r="K20" s="39"/>
      <c r="L20" s="67">
        <f>F20+J20+H20</f>
        <v>2445.4115999999999</v>
      </c>
      <c r="M20" s="35"/>
    </row>
    <row r="21" spans="1:13" s="36" customFormat="1" ht="14.25" customHeight="1" x14ac:dyDescent="0.25">
      <c r="A21" s="62" t="s">
        <v>47</v>
      </c>
      <c r="B21" s="37">
        <v>2</v>
      </c>
      <c r="C21" s="38" t="s">
        <v>9</v>
      </c>
      <c r="D21" s="77">
        <v>0.1</v>
      </c>
      <c r="E21" s="78">
        <v>0.1</v>
      </c>
      <c r="F21" s="53">
        <f t="shared" si="0"/>
        <v>8151.3720000000003</v>
      </c>
      <c r="G21" s="33"/>
      <c r="H21" s="73">
        <f t="shared" si="1"/>
        <v>0</v>
      </c>
      <c r="I21" s="33"/>
      <c r="J21" s="66">
        <f t="shared" ref="J21:J25" si="2">(F21+H21)*$F$5</f>
        <v>0</v>
      </c>
      <c r="K21" s="34"/>
      <c r="L21" s="67">
        <f t="shared" ref="L21:L25" si="3">F21+J21+H21</f>
        <v>8151.3720000000003</v>
      </c>
      <c r="M21" s="34"/>
    </row>
    <row r="22" spans="1:13" s="36" customFormat="1" ht="14.25" customHeight="1" x14ac:dyDescent="0.25">
      <c r="A22" s="62" t="s">
        <v>48</v>
      </c>
      <c r="B22" s="60">
        <v>3</v>
      </c>
      <c r="C22" s="61" t="s">
        <v>10</v>
      </c>
      <c r="D22" s="77">
        <v>0.15</v>
      </c>
      <c r="E22" s="78">
        <v>0.15</v>
      </c>
      <c r="F22" s="63">
        <f t="shared" si="0"/>
        <v>12227.057999999999</v>
      </c>
      <c r="G22" s="33"/>
      <c r="H22" s="73">
        <f t="shared" si="1"/>
        <v>0</v>
      </c>
      <c r="I22" s="33"/>
      <c r="J22" s="66">
        <f t="shared" si="2"/>
        <v>0</v>
      </c>
      <c r="K22" s="34"/>
      <c r="L22" s="67">
        <f t="shared" si="3"/>
        <v>12227.057999999999</v>
      </c>
      <c r="M22" s="34"/>
    </row>
    <row r="23" spans="1:13" ht="15" customHeight="1" x14ac:dyDescent="0.25">
      <c r="A23" s="62" t="s">
        <v>49</v>
      </c>
      <c r="B23" s="37">
        <v>4</v>
      </c>
      <c r="C23" s="38" t="s">
        <v>11</v>
      </c>
      <c r="D23" s="75">
        <v>0.3</v>
      </c>
      <c r="E23" s="76">
        <v>0.3</v>
      </c>
      <c r="F23" s="51">
        <f t="shared" si="0"/>
        <v>24454.115999999998</v>
      </c>
      <c r="G23" s="33"/>
      <c r="H23" s="73">
        <f t="shared" si="1"/>
        <v>0</v>
      </c>
      <c r="I23" s="33"/>
      <c r="J23" s="66">
        <f t="shared" si="2"/>
        <v>0</v>
      </c>
      <c r="K23" s="33"/>
      <c r="L23" s="67">
        <f t="shared" si="3"/>
        <v>24454.115999999998</v>
      </c>
      <c r="M23" s="34"/>
    </row>
    <row r="24" spans="1:13" s="36" customFormat="1" ht="15" customHeight="1" x14ac:dyDescent="0.25">
      <c r="A24" s="62" t="s">
        <v>50</v>
      </c>
      <c r="B24" s="37">
        <v>5</v>
      </c>
      <c r="C24" s="38" t="s">
        <v>1</v>
      </c>
      <c r="D24" s="77">
        <v>0.4</v>
      </c>
      <c r="E24" s="78">
        <v>0.4</v>
      </c>
      <c r="F24" s="51">
        <f t="shared" si="0"/>
        <v>32605.488000000001</v>
      </c>
      <c r="G24" s="33"/>
      <c r="H24" s="73">
        <f t="shared" si="1"/>
        <v>0</v>
      </c>
      <c r="I24" s="33"/>
      <c r="J24" s="66">
        <f t="shared" si="2"/>
        <v>0</v>
      </c>
      <c r="K24" s="33"/>
      <c r="L24" s="67">
        <f t="shared" si="3"/>
        <v>32605.488000000001</v>
      </c>
      <c r="M24" s="34"/>
    </row>
    <row r="25" spans="1:13" s="36" customFormat="1" ht="15" customHeight="1" x14ac:dyDescent="0.25">
      <c r="A25" s="62" t="s">
        <v>51</v>
      </c>
      <c r="B25" s="37">
        <v>6</v>
      </c>
      <c r="C25" s="38" t="s">
        <v>2</v>
      </c>
      <c r="D25" s="77">
        <v>0.02</v>
      </c>
      <c r="E25" s="78">
        <v>0.02</v>
      </c>
      <c r="F25" s="51">
        <f t="shared" si="0"/>
        <v>1630.2744</v>
      </c>
      <c r="G25" s="33"/>
      <c r="H25" s="73">
        <f t="shared" si="1"/>
        <v>0</v>
      </c>
      <c r="I25" s="33"/>
      <c r="J25" s="66">
        <f t="shared" si="2"/>
        <v>0</v>
      </c>
      <c r="K25" s="33"/>
      <c r="L25" s="67">
        <f t="shared" si="3"/>
        <v>1630.2744</v>
      </c>
      <c r="M25" s="34"/>
    </row>
    <row r="26" spans="1:13" s="36" customFormat="1" ht="12" customHeight="1" x14ac:dyDescent="0.25">
      <c r="A26" s="40"/>
      <c r="B26" s="41"/>
      <c r="C26" s="42"/>
      <c r="D26" s="64">
        <f>SUM(D20:D25)</f>
        <v>1</v>
      </c>
      <c r="E26" s="64">
        <f>SUM(E20:E25)</f>
        <v>1</v>
      </c>
      <c r="F26" s="52"/>
      <c r="G26" s="41"/>
      <c r="H26" s="74"/>
      <c r="I26" s="41"/>
      <c r="J26" s="65"/>
      <c r="K26" s="34"/>
      <c r="L26" s="71"/>
      <c r="M26" s="34"/>
    </row>
    <row r="27" spans="1:13" ht="24.75" customHeight="1" thickBot="1" x14ac:dyDescent="0.25">
      <c r="A27" s="26"/>
      <c r="B27" s="26"/>
      <c r="C27" s="26"/>
      <c r="D27" s="26"/>
      <c r="E27" s="26"/>
      <c r="F27" s="54">
        <f>SUM(F20:F25)</f>
        <v>81513.719999999987</v>
      </c>
      <c r="G27" s="43" t="s">
        <v>30</v>
      </c>
      <c r="H27" s="72">
        <f>F27*$F$4</f>
        <v>0</v>
      </c>
      <c r="I27" s="43" t="s">
        <v>30</v>
      </c>
      <c r="J27" s="44">
        <f>(F27+H27)*$F$5</f>
        <v>0</v>
      </c>
      <c r="K27" s="45" t="s">
        <v>31</v>
      </c>
      <c r="L27" s="68">
        <f>F27+J27+H27</f>
        <v>81513.719999999987</v>
      </c>
      <c r="M27" s="26"/>
    </row>
    <row r="28" spans="1:13" ht="24.75" customHeight="1" thickTop="1" x14ac:dyDescent="0.2">
      <c r="A28" s="26"/>
      <c r="B28" s="26"/>
      <c r="C28" s="26"/>
      <c r="D28" s="26"/>
      <c r="E28" s="26"/>
      <c r="F28" s="26"/>
      <c r="G28" s="26"/>
      <c r="H28" s="26"/>
      <c r="I28" s="26"/>
      <c r="J28" s="26"/>
      <c r="K28" s="26"/>
      <c r="L28" s="26"/>
      <c r="M28" s="26"/>
    </row>
    <row r="29" spans="1:13" ht="13.5" customHeight="1" x14ac:dyDescent="0.25">
      <c r="A29" s="143" t="s">
        <v>23</v>
      </c>
      <c r="B29" s="144"/>
      <c r="C29" s="144"/>
      <c r="D29" s="144"/>
      <c r="E29" s="144"/>
      <c r="F29" s="144"/>
      <c r="G29" s="144"/>
      <c r="H29" s="144"/>
      <c r="I29" s="144"/>
      <c r="J29" s="145"/>
    </row>
    <row r="30" spans="1:13" s="47" customFormat="1" ht="45.75" customHeight="1" x14ac:dyDescent="0.2">
      <c r="A30" s="46" t="s">
        <v>24</v>
      </c>
      <c r="B30" s="146" t="s">
        <v>25</v>
      </c>
      <c r="C30" s="146"/>
      <c r="D30" s="146"/>
      <c r="E30" s="146"/>
      <c r="F30" s="146"/>
      <c r="G30" s="146"/>
      <c r="H30" s="146"/>
      <c r="I30" s="146"/>
      <c r="J30" s="147"/>
    </row>
    <row r="31" spans="1:13" s="47" customFormat="1" ht="61.5" customHeight="1" x14ac:dyDescent="0.2">
      <c r="A31" s="46" t="s">
        <v>26</v>
      </c>
      <c r="B31" s="146" t="s">
        <v>28</v>
      </c>
      <c r="C31" s="146"/>
      <c r="D31" s="146"/>
      <c r="E31" s="146"/>
      <c r="F31" s="146"/>
      <c r="G31" s="146"/>
      <c r="H31" s="146"/>
      <c r="I31" s="146"/>
      <c r="J31" s="147"/>
    </row>
    <row r="32" spans="1:13" s="47" customFormat="1" ht="45.75" customHeight="1" x14ac:dyDescent="0.2">
      <c r="A32" s="48" t="s">
        <v>27</v>
      </c>
      <c r="B32" s="141" t="s">
        <v>29</v>
      </c>
      <c r="C32" s="141"/>
      <c r="D32" s="141"/>
      <c r="E32" s="141"/>
      <c r="F32" s="141"/>
      <c r="G32" s="141"/>
      <c r="H32" s="141"/>
      <c r="I32" s="141"/>
      <c r="J32" s="142"/>
    </row>
    <row r="34" spans="1:6" x14ac:dyDescent="0.2">
      <c r="A34" s="110" t="s">
        <v>20</v>
      </c>
      <c r="B34" s="110"/>
      <c r="C34" s="110"/>
    </row>
    <row r="35" spans="1:6" x14ac:dyDescent="0.2">
      <c r="A35" s="79" t="s">
        <v>21</v>
      </c>
      <c r="B35" s="80"/>
      <c r="C35" s="81"/>
    </row>
    <row r="36" spans="1:6" x14ac:dyDescent="0.2">
      <c r="A36" s="82" t="s">
        <v>22</v>
      </c>
      <c r="B36" s="83"/>
      <c r="C36" s="84"/>
    </row>
    <row r="42" spans="1:6" x14ac:dyDescent="0.2">
      <c r="F42" s="9"/>
    </row>
  </sheetData>
  <sheetProtection algorithmName="SHA-512" hashValue="7h8IzSIF6A9t3gIEWJyEeZnXiORMBp3vOWtzPAtum6I4IBu8yCogTH1K/Lt2/5bt/aj2QcXNDET/HrhDd4AKog==" saltValue="iEloP7zZL81v/XbLtWM40Q==" spinCount="100000" sheet="1" selectLockedCells="1"/>
  <mergeCells count="27">
    <mergeCell ref="L18:L19"/>
    <mergeCell ref="A14:E14"/>
    <mergeCell ref="J18:J19"/>
    <mergeCell ref="A17:K17"/>
    <mergeCell ref="A15:E15"/>
    <mergeCell ref="A18:E18"/>
    <mergeCell ref="F18:F19"/>
    <mergeCell ref="H18:H19"/>
    <mergeCell ref="A13:E13"/>
    <mergeCell ref="B32:J32"/>
    <mergeCell ref="A34:C34"/>
    <mergeCell ref="A35:C35"/>
    <mergeCell ref="A36:C36"/>
    <mergeCell ref="A29:J29"/>
    <mergeCell ref="B30:J30"/>
    <mergeCell ref="B31:J31"/>
    <mergeCell ref="A8:E8"/>
    <mergeCell ref="A9:E9"/>
    <mergeCell ref="A10:D10"/>
    <mergeCell ref="A11:D11"/>
    <mergeCell ref="A12:E12"/>
    <mergeCell ref="A1:F1"/>
    <mergeCell ref="A2:E2"/>
    <mergeCell ref="A3:F3"/>
    <mergeCell ref="A5:E5"/>
    <mergeCell ref="A7:F7"/>
    <mergeCell ref="A4:E4"/>
  </mergeCells>
  <dataValidations disablePrompts="1" count="1">
    <dataValidation type="list" allowBlank="1" showInputMessage="1" showErrorMessage="1" sqref="E3" xr:uid="{F3545C6E-FEB6-441B-B57E-F1E87D673E7E}">
      <formula1>"0%, 25%, 50%, 75%, 100%"</formula1>
    </dataValidation>
  </dataValidations>
  <pageMargins left="0.7" right="0.7" top="0.78740157499999996" bottom="0.78740157499999996" header="0.3" footer="0.3"/>
  <pageSetup paperSize="9" scale="46" orientation="portrait" horizontalDpi="4294967293" verticalDpi="4294967293" r:id="rId1"/>
  <headerFooter>
    <oddFooter>&amp;C&amp;F&amp;R&amp;A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Gesamthonorar brutto</vt:lpstr>
      <vt:lpstr>Grundhonorar</vt:lpstr>
      <vt:lpstr>'Gesamthonorar brutto'!Druckbereich</vt:lpstr>
    </vt:vector>
  </TitlesOfParts>
  <Company>Stadt Hamm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Kühlmann-Rakers, Dorothe</dc:creator>
  <cp:lastModifiedBy>Binias, Marcel</cp:lastModifiedBy>
  <cp:lastPrinted>2024-09-11T10:09:07Z</cp:lastPrinted>
  <dcterms:created xsi:type="dcterms:W3CDTF">2018-02-05T12:10:46Z</dcterms:created>
  <dcterms:modified xsi:type="dcterms:W3CDTF">2026-02-05T09:12:28Z</dcterms:modified>
</cp:coreProperties>
</file>