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paradies\Downloads\"/>
    </mc:Choice>
  </mc:AlternateContent>
  <xr:revisionPtr revIDLastSave="0" documentId="13_ncr:1_{9E5FBEE6-2553-4301-B63F-221F8FCD587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Master" sheetId="5" r:id="rId1"/>
    <sheet name="Los 1" sheetId="1" r:id="rId2"/>
    <sheet name="Los 2" sheetId="4" r:id="rId3"/>
    <sheet name="Los 3" sheetId="6" r:id="rId4"/>
    <sheet name="Los 4" sheetId="7" r:id="rId5"/>
    <sheet name="Los 5" sheetId="8" r:id="rId6"/>
    <sheet name="Los 6" sheetId="9" r:id="rId7"/>
    <sheet name="Los 7" sheetId="10" r:id="rId8"/>
    <sheet name="Los 8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0" i="4" l="1"/>
  <c r="J10" i="4"/>
  <c r="H10" i="4"/>
  <c r="F10" i="4"/>
  <c r="L10" i="6"/>
  <c r="L24" i="6" s="1"/>
  <c r="L25" i="6" s="1"/>
  <c r="J10" i="6"/>
  <c r="H10" i="6"/>
  <c r="F10" i="6"/>
  <c r="L10" i="7"/>
  <c r="J10" i="7"/>
  <c r="H10" i="7"/>
  <c r="F10" i="7"/>
  <c r="L10" i="8"/>
  <c r="J10" i="8"/>
  <c r="H10" i="8"/>
  <c r="F10" i="8"/>
  <c r="L10" i="9"/>
  <c r="J10" i="9"/>
  <c r="H10" i="9"/>
  <c r="F10" i="9"/>
  <c r="L10" i="10"/>
  <c r="J10" i="10"/>
  <c r="H10" i="10"/>
  <c r="F10" i="10"/>
  <c r="L10" i="11"/>
  <c r="J10" i="11"/>
  <c r="H10" i="11"/>
  <c r="F10" i="11"/>
  <c r="F24" i="11" s="1"/>
  <c r="F25" i="11" s="1"/>
  <c r="L10" i="1"/>
  <c r="L26" i="1" s="1"/>
  <c r="L27" i="1" s="1"/>
  <c r="J10" i="1"/>
  <c r="H10" i="1"/>
  <c r="F10" i="1"/>
  <c r="L20" i="11"/>
  <c r="J20" i="11"/>
  <c r="H20" i="11"/>
  <c r="F20" i="11"/>
  <c r="L19" i="11"/>
  <c r="J19" i="11"/>
  <c r="H19" i="11"/>
  <c r="F19" i="11"/>
  <c r="L18" i="11"/>
  <c r="J18" i="11"/>
  <c r="H18" i="11"/>
  <c r="F18" i="11"/>
  <c r="L17" i="11"/>
  <c r="J17" i="11"/>
  <c r="H17" i="11"/>
  <c r="F17" i="11"/>
  <c r="L16" i="11"/>
  <c r="J16" i="11"/>
  <c r="H16" i="11"/>
  <c r="F16" i="11"/>
  <c r="L15" i="11"/>
  <c r="J15" i="11"/>
  <c r="H15" i="11"/>
  <c r="F15" i="11"/>
  <c r="L14" i="11"/>
  <c r="J14" i="11"/>
  <c r="H14" i="11"/>
  <c r="F14" i="11"/>
  <c r="L13" i="11"/>
  <c r="J13" i="11"/>
  <c r="H13" i="11"/>
  <c r="F13" i="11"/>
  <c r="L12" i="11"/>
  <c r="L27" i="11" s="1"/>
  <c r="L28" i="11" s="1"/>
  <c r="J12" i="11"/>
  <c r="H12" i="11"/>
  <c r="F12" i="11"/>
  <c r="L24" i="11"/>
  <c r="L25" i="11" s="1"/>
  <c r="D10" i="11"/>
  <c r="J24" i="11" s="1"/>
  <c r="J25" i="11" s="1"/>
  <c r="L20" i="10"/>
  <c r="J20" i="10"/>
  <c r="H20" i="10"/>
  <c r="F20" i="10"/>
  <c r="L19" i="10"/>
  <c r="J19" i="10"/>
  <c r="H19" i="10"/>
  <c r="F19" i="10"/>
  <c r="L18" i="10"/>
  <c r="J18" i="10"/>
  <c r="H18" i="10"/>
  <c r="F18" i="10"/>
  <c r="L17" i="10"/>
  <c r="J17" i="10"/>
  <c r="H17" i="10"/>
  <c r="F17" i="10"/>
  <c r="L16" i="10"/>
  <c r="J16" i="10"/>
  <c r="H16" i="10"/>
  <c r="F16" i="10"/>
  <c r="L15" i="10"/>
  <c r="J15" i="10"/>
  <c r="H15" i="10"/>
  <c r="F15" i="10"/>
  <c r="L14" i="10"/>
  <c r="J14" i="10"/>
  <c r="H14" i="10"/>
  <c r="F14" i="10"/>
  <c r="L13" i="10"/>
  <c r="J13" i="10"/>
  <c r="H13" i="10"/>
  <c r="F13" i="10"/>
  <c r="L12" i="10"/>
  <c r="J12" i="10"/>
  <c r="H12" i="10"/>
  <c r="H27" i="10" s="1"/>
  <c r="H28" i="10" s="1"/>
  <c r="F12" i="10"/>
  <c r="L24" i="10"/>
  <c r="L25" i="10" s="1"/>
  <c r="D10" i="10"/>
  <c r="L20" i="6"/>
  <c r="L19" i="6"/>
  <c r="L18" i="6"/>
  <c r="L17" i="6"/>
  <c r="L16" i="6"/>
  <c r="L15" i="6"/>
  <c r="L14" i="6"/>
  <c r="L13" i="6"/>
  <c r="L12" i="6"/>
  <c r="J20" i="6"/>
  <c r="J19" i="6"/>
  <c r="J18" i="6"/>
  <c r="J17" i="6"/>
  <c r="J16" i="6"/>
  <c r="J15" i="6"/>
  <c r="J14" i="6"/>
  <c r="J13" i="6"/>
  <c r="J12" i="6"/>
  <c r="H20" i="6"/>
  <c r="H19" i="6"/>
  <c r="H18" i="6"/>
  <c r="H17" i="6"/>
  <c r="H16" i="6"/>
  <c r="H15" i="6"/>
  <c r="H14" i="6"/>
  <c r="H13" i="6"/>
  <c r="H12" i="6"/>
  <c r="F20" i="6"/>
  <c r="F13" i="6"/>
  <c r="F12" i="6"/>
  <c r="F19" i="6"/>
  <c r="F18" i="6"/>
  <c r="F17" i="6"/>
  <c r="F16" i="6"/>
  <c r="F15" i="6"/>
  <c r="F14" i="6"/>
  <c r="D10" i="6"/>
  <c r="L22" i="9"/>
  <c r="J22" i="9"/>
  <c r="H22" i="9"/>
  <c r="F22" i="9"/>
  <c r="L21" i="9"/>
  <c r="J21" i="9"/>
  <c r="H21" i="9"/>
  <c r="F21" i="9"/>
  <c r="L20" i="9"/>
  <c r="J20" i="9"/>
  <c r="H20" i="9"/>
  <c r="F20" i="9"/>
  <c r="L19" i="9"/>
  <c r="J19" i="9"/>
  <c r="H19" i="9"/>
  <c r="F19" i="9"/>
  <c r="L18" i="9"/>
  <c r="J18" i="9"/>
  <c r="H18" i="9"/>
  <c r="F18" i="9"/>
  <c r="L17" i="9"/>
  <c r="J17" i="9"/>
  <c r="H17" i="9"/>
  <c r="F17" i="9"/>
  <c r="L16" i="9"/>
  <c r="J16" i="9"/>
  <c r="H16" i="9"/>
  <c r="F16" i="9"/>
  <c r="L15" i="9"/>
  <c r="J15" i="9"/>
  <c r="H15" i="9"/>
  <c r="F15" i="9"/>
  <c r="L14" i="9"/>
  <c r="J14" i="9"/>
  <c r="H14" i="9"/>
  <c r="F14" i="9"/>
  <c r="L13" i="9"/>
  <c r="J13" i="9"/>
  <c r="H13" i="9"/>
  <c r="F13" i="9"/>
  <c r="L12" i="9"/>
  <c r="J12" i="9"/>
  <c r="H12" i="9"/>
  <c r="F12" i="9"/>
  <c r="L26" i="9"/>
  <c r="L27" i="9" s="1"/>
  <c r="D10" i="9"/>
  <c r="L22" i="8"/>
  <c r="J22" i="8"/>
  <c r="H22" i="8"/>
  <c r="F22" i="8"/>
  <c r="L21" i="8"/>
  <c r="J21" i="8"/>
  <c r="H21" i="8"/>
  <c r="F21" i="8"/>
  <c r="L20" i="8"/>
  <c r="J20" i="8"/>
  <c r="H20" i="8"/>
  <c r="F20" i="8"/>
  <c r="L19" i="8"/>
  <c r="J19" i="8"/>
  <c r="H19" i="8"/>
  <c r="F19" i="8"/>
  <c r="L18" i="8"/>
  <c r="J18" i="8"/>
  <c r="H18" i="8"/>
  <c r="F18" i="8"/>
  <c r="L17" i="8"/>
  <c r="J17" i="8"/>
  <c r="H17" i="8"/>
  <c r="F17" i="8"/>
  <c r="L16" i="8"/>
  <c r="J16" i="8"/>
  <c r="H16" i="8"/>
  <c r="F16" i="8"/>
  <c r="L15" i="8"/>
  <c r="J15" i="8"/>
  <c r="H15" i="8"/>
  <c r="F15" i="8"/>
  <c r="L14" i="8"/>
  <c r="J14" i="8"/>
  <c r="H14" i="8"/>
  <c r="F14" i="8"/>
  <c r="L13" i="8"/>
  <c r="J13" i="8"/>
  <c r="H13" i="8"/>
  <c r="F13" i="8"/>
  <c r="L12" i="8"/>
  <c r="J12" i="8"/>
  <c r="H12" i="8"/>
  <c r="H29" i="8" s="1"/>
  <c r="H30" i="8" s="1"/>
  <c r="F12" i="8"/>
  <c r="L26" i="8"/>
  <c r="L27" i="8" s="1"/>
  <c r="D10" i="8"/>
  <c r="J26" i="8" s="1"/>
  <c r="J27" i="8" s="1"/>
  <c r="L22" i="7"/>
  <c r="J22" i="7"/>
  <c r="H22" i="7"/>
  <c r="F22" i="7"/>
  <c r="L21" i="7"/>
  <c r="J21" i="7"/>
  <c r="H21" i="7"/>
  <c r="F21" i="7"/>
  <c r="L20" i="7"/>
  <c r="J20" i="7"/>
  <c r="H20" i="7"/>
  <c r="F20" i="7"/>
  <c r="L19" i="7"/>
  <c r="J19" i="7"/>
  <c r="H19" i="7"/>
  <c r="F19" i="7"/>
  <c r="L18" i="7"/>
  <c r="J18" i="7"/>
  <c r="H18" i="7"/>
  <c r="F18" i="7"/>
  <c r="L17" i="7"/>
  <c r="J17" i="7"/>
  <c r="H17" i="7"/>
  <c r="F17" i="7"/>
  <c r="L16" i="7"/>
  <c r="J16" i="7"/>
  <c r="H16" i="7"/>
  <c r="F16" i="7"/>
  <c r="L15" i="7"/>
  <c r="J15" i="7"/>
  <c r="H15" i="7"/>
  <c r="F15" i="7"/>
  <c r="L14" i="7"/>
  <c r="J14" i="7"/>
  <c r="H14" i="7"/>
  <c r="F14" i="7"/>
  <c r="L13" i="7"/>
  <c r="J13" i="7"/>
  <c r="H13" i="7"/>
  <c r="F13" i="7"/>
  <c r="L12" i="7"/>
  <c r="J12" i="7"/>
  <c r="H12" i="7"/>
  <c r="F12" i="7"/>
  <c r="L26" i="7"/>
  <c r="L27" i="7" s="1"/>
  <c r="D10" i="7"/>
  <c r="J26" i="7" s="1"/>
  <c r="J27" i="7" s="1"/>
  <c r="L13" i="4"/>
  <c r="L29" i="4" s="1"/>
  <c r="L30" i="4" s="1"/>
  <c r="J13" i="4"/>
  <c r="H13" i="4"/>
  <c r="F13" i="4"/>
  <c r="L13" i="5"/>
  <c r="J13" i="5"/>
  <c r="H13" i="5"/>
  <c r="L12" i="4"/>
  <c r="J12" i="4"/>
  <c r="H12" i="4"/>
  <c r="F12" i="4"/>
  <c r="F13" i="5"/>
  <c r="L22" i="4"/>
  <c r="J22" i="4"/>
  <c r="H22" i="4"/>
  <c r="F22" i="4"/>
  <c r="L21" i="4"/>
  <c r="J21" i="4"/>
  <c r="H21" i="4"/>
  <c r="F21" i="4"/>
  <c r="L20" i="4"/>
  <c r="J20" i="4"/>
  <c r="H20" i="4"/>
  <c r="F20" i="4"/>
  <c r="L19" i="4"/>
  <c r="J19" i="4"/>
  <c r="H19" i="4"/>
  <c r="F19" i="4"/>
  <c r="L18" i="4"/>
  <c r="J18" i="4"/>
  <c r="H18" i="4"/>
  <c r="F18" i="4"/>
  <c r="L17" i="4"/>
  <c r="J17" i="4"/>
  <c r="H17" i="4"/>
  <c r="F17" i="4"/>
  <c r="L16" i="4"/>
  <c r="J16" i="4"/>
  <c r="H16" i="4"/>
  <c r="F16" i="4"/>
  <c r="L15" i="4"/>
  <c r="J15" i="4"/>
  <c r="H15" i="4"/>
  <c r="F15" i="4"/>
  <c r="L14" i="4"/>
  <c r="J14" i="4"/>
  <c r="H14" i="4"/>
  <c r="F14" i="4"/>
  <c r="L26" i="4"/>
  <c r="L27" i="4" s="1"/>
  <c r="D10" i="4"/>
  <c r="J26" i="4" s="1"/>
  <c r="J27" i="4" s="1"/>
  <c r="L22" i="1"/>
  <c r="J22" i="1"/>
  <c r="H22" i="1"/>
  <c r="F22" i="1"/>
  <c r="L21" i="1"/>
  <c r="J21" i="1"/>
  <c r="H21" i="1"/>
  <c r="F21" i="1"/>
  <c r="L20" i="1"/>
  <c r="J20" i="1"/>
  <c r="H20" i="1"/>
  <c r="F20" i="1"/>
  <c r="L19" i="1"/>
  <c r="J19" i="1"/>
  <c r="H19" i="1"/>
  <c r="F19" i="1"/>
  <c r="L18" i="1"/>
  <c r="J18" i="1"/>
  <c r="H18" i="1"/>
  <c r="F18" i="1"/>
  <c r="L17" i="1"/>
  <c r="J17" i="1"/>
  <c r="H17" i="1"/>
  <c r="F17" i="1"/>
  <c r="L16" i="1"/>
  <c r="J16" i="1"/>
  <c r="H16" i="1"/>
  <c r="F16" i="1"/>
  <c r="L15" i="1"/>
  <c r="J15" i="1"/>
  <c r="H15" i="1"/>
  <c r="F15" i="1"/>
  <c r="L14" i="1"/>
  <c r="J14" i="1"/>
  <c r="H14" i="1"/>
  <c r="F14" i="1"/>
  <c r="L13" i="1"/>
  <c r="J13" i="1"/>
  <c r="H13" i="1"/>
  <c r="F13" i="1"/>
  <c r="L12" i="1"/>
  <c r="J12" i="1"/>
  <c r="H12" i="1"/>
  <c r="F12" i="1"/>
  <c r="D10" i="1"/>
  <c r="L12" i="5"/>
  <c r="J12" i="5"/>
  <c r="H12" i="5"/>
  <c r="F12" i="5"/>
  <c r="L23" i="5"/>
  <c r="L22" i="5"/>
  <c r="L21" i="5"/>
  <c r="L20" i="5"/>
  <c r="L19" i="5"/>
  <c r="L18" i="5"/>
  <c r="L17" i="5"/>
  <c r="L16" i="5"/>
  <c r="L15" i="5"/>
  <c r="L14" i="5"/>
  <c r="J23" i="5"/>
  <c r="J22" i="5"/>
  <c r="J21" i="5"/>
  <c r="J20" i="5"/>
  <c r="J19" i="5"/>
  <c r="J18" i="5"/>
  <c r="J17" i="5"/>
  <c r="J16" i="5"/>
  <c r="J15" i="5"/>
  <c r="J14" i="5"/>
  <c r="H23" i="5"/>
  <c r="H22" i="5"/>
  <c r="H21" i="5"/>
  <c r="H20" i="5"/>
  <c r="H19" i="5"/>
  <c r="H18" i="5"/>
  <c r="H17" i="5"/>
  <c r="H16" i="5"/>
  <c r="H15" i="5"/>
  <c r="H14" i="5"/>
  <c r="F23" i="5"/>
  <c r="F22" i="5"/>
  <c r="F21" i="5"/>
  <c r="F20" i="5"/>
  <c r="F19" i="5"/>
  <c r="F18" i="5"/>
  <c r="F17" i="5"/>
  <c r="F16" i="5"/>
  <c r="F15" i="5"/>
  <c r="F14" i="5"/>
  <c r="H26" i="1" l="1"/>
  <c r="H27" i="1" s="1"/>
  <c r="J24" i="6"/>
  <c r="J25" i="6" s="1"/>
  <c r="H26" i="9"/>
  <c r="H27" i="9" s="1"/>
  <c r="J24" i="10"/>
  <c r="J25" i="10" s="1"/>
  <c r="F27" i="11"/>
  <c r="F28" i="11" s="1"/>
  <c r="F30" i="11" s="1"/>
  <c r="L30" i="11"/>
  <c r="H24" i="11"/>
  <c r="H25" i="11" s="1"/>
  <c r="J27" i="11"/>
  <c r="J28" i="11" s="1"/>
  <c r="H27" i="11"/>
  <c r="H28" i="11" s="1"/>
  <c r="H30" i="11"/>
  <c r="J30" i="11"/>
  <c r="L27" i="10"/>
  <c r="L28" i="10" s="1"/>
  <c r="J27" i="10"/>
  <c r="J28" i="10" s="1"/>
  <c r="F27" i="10"/>
  <c r="F28" i="10" s="1"/>
  <c r="L30" i="10"/>
  <c r="F24" i="10"/>
  <c r="F25" i="10" s="1"/>
  <c r="H24" i="10"/>
  <c r="H25" i="10" s="1"/>
  <c r="H30" i="10" s="1"/>
  <c r="H27" i="6"/>
  <c r="H28" i="6" s="1"/>
  <c r="J27" i="6"/>
  <c r="J28" i="6" s="1"/>
  <c r="J30" i="6" s="1"/>
  <c r="F27" i="6"/>
  <c r="F28" i="6" s="1"/>
  <c r="L27" i="6"/>
  <c r="L28" i="6" s="1"/>
  <c r="L30" i="6" s="1"/>
  <c r="F24" i="6"/>
  <c r="F25" i="6" s="1"/>
  <c r="H24" i="6"/>
  <c r="H25" i="6" s="1"/>
  <c r="F29" i="9"/>
  <c r="F30" i="9" s="1"/>
  <c r="H29" i="9"/>
  <c r="H30" i="9" s="1"/>
  <c r="J26" i="9"/>
  <c r="J27" i="9" s="1"/>
  <c r="J32" i="9" s="1"/>
  <c r="J29" i="9"/>
  <c r="J30" i="9" s="1"/>
  <c r="F26" i="9"/>
  <c r="F27" i="9" s="1"/>
  <c r="L29" i="9"/>
  <c r="L30" i="9" s="1"/>
  <c r="L32" i="9" s="1"/>
  <c r="J29" i="8"/>
  <c r="J30" i="8" s="1"/>
  <c r="J32" i="8" s="1"/>
  <c r="L29" i="8"/>
  <c r="L30" i="8" s="1"/>
  <c r="L32" i="8" s="1"/>
  <c r="F26" i="8"/>
  <c r="F27" i="8" s="1"/>
  <c r="F29" i="8"/>
  <c r="F30" i="8" s="1"/>
  <c r="H26" i="8"/>
  <c r="H27" i="8" s="1"/>
  <c r="H32" i="8" s="1"/>
  <c r="F26" i="7"/>
  <c r="F27" i="7" s="1"/>
  <c r="F29" i="7"/>
  <c r="F30" i="7" s="1"/>
  <c r="H26" i="7"/>
  <c r="H27" i="7" s="1"/>
  <c r="H29" i="7"/>
  <c r="H30" i="7" s="1"/>
  <c r="J29" i="7"/>
  <c r="J30" i="7" s="1"/>
  <c r="J32" i="7" s="1"/>
  <c r="L29" i="7"/>
  <c r="L30" i="7" s="1"/>
  <c r="L32" i="7"/>
  <c r="L30" i="5"/>
  <c r="L31" i="5" s="1"/>
  <c r="L32" i="4"/>
  <c r="J29" i="4"/>
  <c r="J30" i="4" s="1"/>
  <c r="J32" i="4" s="1"/>
  <c r="F26" i="4"/>
  <c r="F27" i="4" s="1"/>
  <c r="F29" i="4"/>
  <c r="F30" i="4" s="1"/>
  <c r="H26" i="4"/>
  <c r="H27" i="4" s="1"/>
  <c r="H29" i="4"/>
  <c r="H30" i="4" s="1"/>
  <c r="L29" i="1"/>
  <c r="L30" i="1" s="1"/>
  <c r="J29" i="1"/>
  <c r="J30" i="1" s="1"/>
  <c r="F29" i="1"/>
  <c r="F30" i="1" s="1"/>
  <c r="H29" i="1"/>
  <c r="H30" i="1" s="1"/>
  <c r="L32" i="1"/>
  <c r="J26" i="1"/>
  <c r="J27" i="1" s="1"/>
  <c r="J32" i="1" s="1"/>
  <c r="F26" i="1"/>
  <c r="F27" i="1" s="1"/>
  <c r="H30" i="5"/>
  <c r="H31" i="5" s="1"/>
  <c r="J30" i="5"/>
  <c r="J31" i="5" s="1"/>
  <c r="F30" i="5"/>
  <c r="F31" i="5" s="1"/>
  <c r="H32" i="1" l="1"/>
  <c r="H32" i="9"/>
  <c r="J30" i="10"/>
  <c r="F32" i="4"/>
  <c r="F32" i="8"/>
  <c r="F32" i="9"/>
  <c r="F30" i="10"/>
  <c r="H30" i="6"/>
  <c r="F30" i="6"/>
  <c r="F32" i="7"/>
  <c r="H32" i="7"/>
  <c r="H32" i="4"/>
  <c r="F32" i="1"/>
  <c r="L33" i="11"/>
  <c r="J33" i="11"/>
  <c r="H33" i="11"/>
  <c r="L33" i="10"/>
  <c r="J33" i="10"/>
  <c r="H33" i="10"/>
  <c r="F33" i="11"/>
  <c r="L37" i="11"/>
  <c r="J37" i="11"/>
  <c r="H37" i="11"/>
  <c r="F37" i="11"/>
  <c r="L36" i="11"/>
  <c r="J36" i="11"/>
  <c r="H36" i="11"/>
  <c r="F36" i="11"/>
  <c r="L35" i="11"/>
  <c r="J35" i="11"/>
  <c r="H35" i="11"/>
  <c r="F35" i="11"/>
  <c r="L34" i="11"/>
  <c r="J34" i="11"/>
  <c r="H34" i="11"/>
  <c r="F34" i="11"/>
  <c r="L37" i="10"/>
  <c r="J37" i="10"/>
  <c r="H37" i="10"/>
  <c r="F37" i="10"/>
  <c r="L36" i="10"/>
  <c r="J36" i="10"/>
  <c r="H36" i="10"/>
  <c r="F36" i="10"/>
  <c r="L35" i="10"/>
  <c r="J35" i="10"/>
  <c r="H35" i="10"/>
  <c r="F35" i="10"/>
  <c r="L34" i="10"/>
  <c r="J34" i="10"/>
  <c r="H34" i="10"/>
  <c r="F34" i="10"/>
  <c r="F33" i="10"/>
  <c r="L35" i="9"/>
  <c r="J35" i="9"/>
  <c r="H35" i="9"/>
  <c r="F35" i="9"/>
  <c r="F38" i="8"/>
  <c r="F37" i="8"/>
  <c r="L37" i="8"/>
  <c r="J37" i="8"/>
  <c r="H37" i="8"/>
  <c r="L36" i="8"/>
  <c r="J36" i="8"/>
  <c r="H36" i="8"/>
  <c r="F36" i="8"/>
  <c r="L35" i="8"/>
  <c r="J35" i="8"/>
  <c r="H35" i="8"/>
  <c r="F35" i="8"/>
  <c r="L38" i="8"/>
  <c r="J38" i="8"/>
  <c r="H38" i="8"/>
  <c r="L40" i="7"/>
  <c r="L39" i="7"/>
  <c r="L38" i="7"/>
  <c r="L37" i="7"/>
  <c r="J40" i="7"/>
  <c r="J39" i="7"/>
  <c r="J38" i="7"/>
  <c r="J37" i="7"/>
  <c r="H40" i="7"/>
  <c r="H39" i="7"/>
  <c r="H38" i="7"/>
  <c r="H37" i="7"/>
  <c r="F40" i="7"/>
  <c r="F39" i="7"/>
  <c r="F38" i="7"/>
  <c r="F37" i="7"/>
  <c r="L34" i="6"/>
  <c r="L33" i="6"/>
  <c r="J34" i="6"/>
  <c r="J33" i="6"/>
  <c r="H34" i="6"/>
  <c r="H33" i="6"/>
  <c r="F34" i="6"/>
  <c r="F33" i="6"/>
  <c r="L35" i="4"/>
  <c r="J35" i="4"/>
  <c r="H35" i="4"/>
  <c r="F35" i="4"/>
  <c r="L36" i="4"/>
  <c r="J36" i="4"/>
  <c r="H36" i="4"/>
  <c r="F36" i="4"/>
  <c r="L36" i="5"/>
  <c r="J36" i="5"/>
  <c r="H36" i="5"/>
  <c r="F36" i="5"/>
  <c r="D10" i="5"/>
  <c r="L35" i="1"/>
  <c r="J35" i="1"/>
  <c r="H35" i="1"/>
  <c r="F35" i="1"/>
  <c r="F10" i="5" l="1"/>
  <c r="L10" i="5"/>
  <c r="L27" i="5" s="1"/>
  <c r="L28" i="5" s="1"/>
  <c r="L33" i="5" s="1"/>
  <c r="H10" i="5"/>
  <c r="H27" i="5" s="1"/>
  <c r="H28" i="5" s="1"/>
  <c r="H33" i="5" s="1"/>
  <c r="J10" i="5"/>
  <c r="J27" i="5" s="1"/>
  <c r="J28" i="5" s="1"/>
  <c r="J33" i="5" s="1"/>
  <c r="J34" i="7"/>
  <c r="L34" i="7"/>
  <c r="F34" i="7"/>
  <c r="H34" i="7"/>
  <c r="F27" i="5" l="1"/>
  <c r="F28" i="5" s="1"/>
  <c r="F33" i="5" s="1"/>
</calcChain>
</file>

<file path=xl/sharedStrings.xml><?xml version="1.0" encoding="utf-8"?>
<sst xmlns="http://schemas.openxmlformats.org/spreadsheetml/2006/main" count="601" uniqueCount="81">
  <si>
    <t>Vergabenummer:</t>
  </si>
  <si>
    <t>Temporäre Markierungen</t>
  </si>
  <si>
    <t>Dauerhafte Markierungen</t>
  </si>
  <si>
    <t>Punkte</t>
  </si>
  <si>
    <t>Dosengröße</t>
  </si>
  <si>
    <t>Inhaltsstoffe TRGS 600</t>
  </si>
  <si>
    <t>rot</t>
  </si>
  <si>
    <t>blau</t>
  </si>
  <si>
    <t>gelb</t>
  </si>
  <si>
    <r>
      <t xml:space="preserve">Partikelgröße Q </t>
    </r>
    <r>
      <rPr>
        <b/>
        <vertAlign val="subscript"/>
        <sz val="11"/>
        <color theme="1"/>
        <rFont val="Arial"/>
        <family val="2"/>
      </rPr>
      <t>[2,5]</t>
    </r>
    <r>
      <rPr>
        <b/>
        <sz val="11"/>
        <color theme="1"/>
        <rFont val="Arial"/>
        <family val="2"/>
      </rPr>
      <t xml:space="preserve"> </t>
    </r>
  </si>
  <si>
    <r>
      <t xml:space="preserve">Partikelgröße Q </t>
    </r>
    <r>
      <rPr>
        <b/>
        <vertAlign val="subscript"/>
        <sz val="11"/>
        <color theme="1"/>
        <rFont val="Arial"/>
        <family val="2"/>
      </rPr>
      <t>[10]</t>
    </r>
    <r>
      <rPr>
        <b/>
        <sz val="11"/>
        <color theme="1"/>
        <rFont val="Arial"/>
        <family val="2"/>
      </rPr>
      <t xml:space="preserve"> </t>
    </r>
  </si>
  <si>
    <t xml:space="preserve">Stückpreis </t>
  </si>
  <si>
    <t>Alterungsstabilität</t>
  </si>
  <si>
    <t>Kennzeichnung</t>
  </si>
  <si>
    <t>Allgemeine Merkmale</t>
  </si>
  <si>
    <t>Losspezifische Merkmale</t>
  </si>
  <si>
    <t>Erkennbarkeit</t>
  </si>
  <si>
    <t>bei Buche, Kiefer und Fichte - Farbe Rot -</t>
  </si>
  <si>
    <t>netto in €</t>
  </si>
  <si>
    <t>+ = 5 Punkte
o = 2 Punkte
- = 0 Punkte</t>
  </si>
  <si>
    <t xml:space="preserve">Durchmesser Dose 
66 (+-1) mm </t>
  </si>
  <si>
    <t>Durchmesser Ventilteller 
32 mm</t>
  </si>
  <si>
    <t>nach GLP-Verordnung</t>
  </si>
  <si>
    <t>++ = ja
+ / o / - = Ausschluss</t>
  </si>
  <si>
    <t>Bieter 1</t>
  </si>
  <si>
    <t>Bieter 2</t>
  </si>
  <si>
    <t>Bieter 3</t>
  </si>
  <si>
    <t>Bieter 4</t>
  </si>
  <si>
    <t>kleinster Preis</t>
  </si>
  <si>
    <t>Angaben</t>
  </si>
  <si>
    <t>Summe</t>
  </si>
  <si>
    <t>bei Buche und Fichte 
Farbe Rot</t>
  </si>
  <si>
    <t>++ / + = ja
o / - = Ausschluss</t>
  </si>
  <si>
    <t>bei Kiefer
Farbe Rot</t>
  </si>
  <si>
    <t>Bewertungsmatrix zum Angebot Forstmarkierfarbe  Los 2 - leuchtende Langzeit-Forstmarkierfarbe</t>
  </si>
  <si>
    <t>Bewertungsmatrix zum Angebot Forstmarkierfarbe  Los 1 - leuchtende Forstmarkierfarbe für den temporären Einsatz</t>
  </si>
  <si>
    <t>Graue Felder sind aufzufüllen je Angebot</t>
  </si>
  <si>
    <t>Wirkfaktor
(alt)</t>
  </si>
  <si>
    <t>Spaltenmodell Tab. 5 
(neu)</t>
  </si>
  <si>
    <t xml:space="preserve">Bewertungsmatrix zum Angebot Forstmarkierfarbe  Los </t>
  </si>
  <si>
    <t xml:space="preserve">Bewertungsmatrix zum Angebot Forstmarkierfarbe  Los 3 leuchtende Forstmarkierfarbe für den temporären Einsatz </t>
  </si>
  <si>
    <t>+ = ja
o /- = Ausschluss</t>
  </si>
  <si>
    <t>gering = ja
mittel = Ausschluss
schlecht = Ausschluss</t>
  </si>
  <si>
    <t>Bewertungsmatrix zum Angebot Forstmarkierfarbe  Los 4 schnell trocknende Forstmarkierfarbe für den temporären Einsatz</t>
  </si>
  <si>
    <t xml:space="preserve">festen Sicherheitskappe </t>
  </si>
  <si>
    <t xml:space="preserve">Schutz vor ungewollter Auslösung, Kleckern und Tropfen </t>
  </si>
  <si>
    <t>ja = ja
nein = Ausschluss</t>
  </si>
  <si>
    <t>Ergiebkeit</t>
  </si>
  <si>
    <t>rot, blau und gelb</t>
  </si>
  <si>
    <t>Entlleerungsgrad</t>
  </si>
  <si>
    <t>+ = ja
o / - = Ausschluss</t>
  </si>
  <si>
    <t>bei Kiefer und Fichte</t>
  </si>
  <si>
    <t>Bewertungsmatrix zum Angebot Forstmarkierfarbe  Los 5 Forstmarkierfarbe für den temporären Einsatz</t>
  </si>
  <si>
    <t>Handhabung</t>
  </si>
  <si>
    <t>++ / += ja
o / - = Ausschluss</t>
  </si>
  <si>
    <t xml:space="preserve">Bewertungsmatrix zum Angebot Forstmarkierfarbe  Los 6 wetterfeste Langzeitforstmarkierfarbe </t>
  </si>
  <si>
    <t xml:space="preserve">Alterungsstabilität </t>
  </si>
  <si>
    <t>rot, blau, gelb</t>
  </si>
  <si>
    <t>Bewertungsmatrix zum Angebot Forstmarkierfarbe  Los 7 Forstmarkierfarbe auf Basis von Bioalkohol für den temporären Einsatz</t>
  </si>
  <si>
    <t>Bindemittel</t>
  </si>
  <si>
    <t>zu 100% nachwachsende Rohstoffe</t>
  </si>
  <si>
    <t>100 = ja
&lt;= 99 = Ausschluss</t>
  </si>
  <si>
    <t>Bewertungsmatrix zum Angebot Forstmarkierfarbe  Los 8 Forstmarkierfarbe auf Basis von Bioalkohol mind. 2 Jahre Haltbarkeit auf Holz</t>
  </si>
  <si>
    <t>hoch = ja
nicht hoch = Ausschluss</t>
  </si>
  <si>
    <t>100 Punkte, weitere nach lienarer Interpolation</t>
  </si>
  <si>
    <t>2025/17/005</t>
  </si>
  <si>
    <t>++ = 15 Punkte
+ = 0 Punkte
o und - = Ausschluss</t>
  </si>
  <si>
    <t>+ = 15 Punkte
o = 0 Punkte
- = Ausschluss</t>
  </si>
  <si>
    <t>gering = 15 Punkte
mittel = 0 Punkte
schlecht = Ausschluss</t>
  </si>
  <si>
    <t>+ = 10 Punkte
o = 4 Punkte
- = 0 Punkte</t>
  </si>
  <si>
    <t>erfüllt = 10 Punkte
nicht erfüllt = 0 Punkte</t>
  </si>
  <si>
    <t>++ = 15 Punkte
+ = 8 Punkte
o = 0 Punkte
- = Ausschluss</t>
  </si>
  <si>
    <t>Gewichtung</t>
  </si>
  <si>
    <t>gewichtete Punkte</t>
  </si>
  <si>
    <t>Preis</t>
  </si>
  <si>
    <t>Kriterien</t>
  </si>
  <si>
    <t>++ = 20 Punkte
+ = 8 Punkte
o = 0 Punkte
- = Ausschluss</t>
  </si>
  <si>
    <t>++ = 20 Punkte
+ = 0 Punkte
o und - = Ausschluss</t>
  </si>
  <si>
    <t>erfüllt = 15 Punkte
nicht erfüllt = 0 Punkte</t>
  </si>
  <si>
    <t>hoher Anteil (&gt;= 60%) nachwachsende Rohstoffe</t>
  </si>
  <si>
    <t>100 Punkte, weitere nach linearer Interpolation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</si>
</sst>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7"/>
      <color theme="1"/>
      <name val="Arial"/>
      <family val="2"/>
    </font>
    <font>
      <b/>
      <sz val="18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8" fillId="3" borderId="0" applyNumberFormat="0" applyBorder="0" applyAlignment="0" applyProtection="0"/>
  </cellStyleXfs>
  <cellXfs count="131">
    <xf numFmtId="0" fontId="0" fillId="0" borderId="0" xfId="0"/>
    <xf numFmtId="0" fontId="1" fillId="0" borderId="1" xfId="0" applyFont="1" applyFill="1" applyBorder="1" applyAlignment="1" applyProtection="1">
      <alignment vertical="center"/>
      <protection locked="0"/>
    </xf>
    <xf numFmtId="4" fontId="1" fillId="2" borderId="11" xfId="0" quotePrefix="1" applyNumberFormat="1" applyFont="1" applyFill="1" applyBorder="1" applyAlignment="1" applyProtection="1">
      <alignment horizontal="center" vertical="center" wrapText="1"/>
      <protection locked="0"/>
    </xf>
    <xf numFmtId="4" fontId="1" fillId="2" borderId="13" xfId="0" quotePrefix="1" applyNumberFormat="1" applyFont="1" applyFill="1" applyBorder="1" applyAlignment="1" applyProtection="1">
      <alignment horizontal="center" vertical="center" wrapText="1"/>
      <protection locked="0"/>
    </xf>
    <xf numFmtId="4" fontId="1" fillId="2" borderId="15" xfId="0" quotePrefix="1" applyNumberFormat="1" applyFont="1" applyFill="1" applyBorder="1" applyAlignment="1" applyProtection="1">
      <alignment horizontal="center" vertical="center" wrapText="1"/>
      <protection locked="0"/>
    </xf>
    <xf numFmtId="4" fontId="1" fillId="2" borderId="19" xfId="0" quotePrefix="1" applyNumberFormat="1" applyFont="1" applyFill="1" applyBorder="1" applyAlignment="1" applyProtection="1">
      <alignment horizontal="center" vertical="center" wrapText="1"/>
      <protection locked="0"/>
    </xf>
    <xf numFmtId="4" fontId="1" fillId="2" borderId="17" xfId="0" quotePrefix="1" applyNumberFormat="1" applyFont="1" applyFill="1" applyBorder="1" applyAlignment="1" applyProtection="1">
      <alignment horizontal="center" vertical="center" wrapText="1"/>
      <protection locked="0"/>
    </xf>
    <xf numFmtId="3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9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</xf>
    <xf numFmtId="0" fontId="1" fillId="0" borderId="0" xfId="0" applyFont="1" applyProtection="1"/>
    <xf numFmtId="0" fontId="1" fillId="0" borderId="0" xfId="0" applyFont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Protection="1"/>
    <xf numFmtId="0" fontId="1" fillId="0" borderId="0" xfId="0" applyFont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top"/>
    </xf>
    <xf numFmtId="0" fontId="1" fillId="0" borderId="0" xfId="0" applyFont="1" applyFill="1" applyBorder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4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vertical="center" wrapText="1"/>
    </xf>
    <xf numFmtId="164" fontId="1" fillId="0" borderId="0" xfId="0" applyNumberFormat="1" applyFont="1" applyFill="1" applyBorder="1" applyAlignment="1" applyProtection="1">
      <alignment horizontal="center" vertical="center"/>
    </xf>
    <xf numFmtId="4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wrapText="1"/>
    </xf>
    <xf numFmtId="3" fontId="1" fillId="0" borderId="0" xfId="0" applyNumberFormat="1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left" wrapText="1"/>
    </xf>
    <xf numFmtId="0" fontId="2" fillId="0" borderId="8" xfId="0" applyFont="1" applyBorder="1" applyAlignment="1" applyProtection="1">
      <alignment vertical="center"/>
    </xf>
    <xf numFmtId="0" fontId="1" fillId="0" borderId="19" xfId="0" applyFont="1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left" vertical="center" wrapText="1"/>
    </xf>
    <xf numFmtId="0" fontId="2" fillId="0" borderId="14" xfId="0" applyFont="1" applyBorder="1" applyAlignment="1" applyProtection="1">
      <alignment vertical="center" wrapText="1"/>
    </xf>
    <xf numFmtId="0" fontId="1" fillId="0" borderId="14" xfId="0" applyFont="1" applyBorder="1" applyAlignment="1" applyProtection="1">
      <alignment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2" fillId="0" borderId="21" xfId="0" applyFont="1" applyBorder="1" applyAlignment="1" applyProtection="1">
      <alignment vertical="center" wrapText="1"/>
    </xf>
    <xf numFmtId="0" fontId="1" fillId="0" borderId="16" xfId="0" quotePrefix="1" applyFont="1" applyBorder="1" applyAlignment="1" applyProtection="1">
      <alignment horizontal="right" vertical="center" wrapText="1"/>
    </xf>
    <xf numFmtId="0" fontId="1" fillId="0" borderId="24" xfId="0" quotePrefix="1" applyFont="1" applyBorder="1" applyAlignment="1" applyProtection="1">
      <alignment horizontal="right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3" xfId="0" quotePrefix="1" applyFont="1" applyBorder="1" applyAlignment="1" applyProtection="1">
      <alignment horizontal="right" vertical="center" wrapText="1"/>
    </xf>
    <xf numFmtId="0" fontId="1" fillId="0" borderId="14" xfId="0" quotePrefix="1" applyFont="1" applyBorder="1" applyAlignment="1" applyProtection="1">
      <alignment horizontal="right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vertical="center" wrapText="1"/>
    </xf>
    <xf numFmtId="0" fontId="1" fillId="0" borderId="20" xfId="0" quotePrefix="1" applyFont="1" applyBorder="1" applyAlignment="1" applyProtection="1">
      <alignment horizontal="right" vertical="center" wrapText="1"/>
    </xf>
    <xf numFmtId="0" fontId="1" fillId="0" borderId="25" xfId="0" quotePrefix="1" applyFont="1" applyBorder="1" applyAlignment="1" applyProtection="1">
      <alignment horizontal="right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vertical="center" wrapText="1"/>
    </xf>
    <xf numFmtId="0" fontId="1" fillId="0" borderId="18" xfId="0" quotePrefix="1" applyFont="1" applyBorder="1" applyAlignment="1" applyProtection="1">
      <alignment horizontal="right" vertical="center" wrapText="1"/>
    </xf>
    <xf numFmtId="0" fontId="1" fillId="0" borderId="26" xfId="0" quotePrefix="1" applyFont="1" applyBorder="1" applyAlignment="1" applyProtection="1">
      <alignment horizontal="right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24" xfId="0" quotePrefix="1" applyFont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25" xfId="0" quotePrefix="1" applyFont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wrapText="1"/>
    </xf>
    <xf numFmtId="0" fontId="1" fillId="0" borderId="0" xfId="0" applyFont="1" applyFill="1" applyBorder="1" applyAlignment="1" applyProtection="1">
      <alignment horizontal="center" wrapText="1"/>
    </xf>
    <xf numFmtId="0" fontId="1" fillId="0" borderId="0" xfId="0" applyFont="1" applyFill="1" applyBorder="1" applyAlignment="1" applyProtection="1">
      <alignment wrapText="1"/>
    </xf>
    <xf numFmtId="0" fontId="2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wrapText="1"/>
    </xf>
    <xf numFmtId="0" fontId="2" fillId="0" borderId="13" xfId="0" applyFont="1" applyFill="1" applyBorder="1" applyAlignment="1" applyProtection="1">
      <alignment horizontal="center" wrapText="1"/>
    </xf>
    <xf numFmtId="1" fontId="2" fillId="0" borderId="3" xfId="0" applyNumberFormat="1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wrapText="1"/>
    </xf>
    <xf numFmtId="0" fontId="2" fillId="0" borderId="27" xfId="0" applyFont="1" applyBorder="1" applyAlignment="1" applyProtection="1">
      <alignment horizontal="left" vertical="center" wrapText="1"/>
    </xf>
    <xf numFmtId="0" fontId="2" fillId="0" borderId="28" xfId="0" applyFont="1" applyBorder="1" applyAlignment="1" applyProtection="1">
      <alignment vertical="center" wrapText="1"/>
    </xf>
    <xf numFmtId="0" fontId="1" fillId="0" borderId="29" xfId="0" quotePrefix="1" applyFont="1" applyBorder="1" applyAlignment="1" applyProtection="1">
      <alignment horizontal="right" vertical="center" wrapText="1"/>
    </xf>
    <xf numFmtId="0" fontId="1" fillId="0" borderId="0" xfId="0" quotePrefix="1" applyFont="1" applyBorder="1" applyAlignment="1" applyProtection="1">
      <alignment horizontal="righ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 vertical="top"/>
    </xf>
    <xf numFmtId="4" fontId="2" fillId="0" borderId="0" xfId="0" applyNumberFormat="1" applyFont="1" applyFill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wrapText="1"/>
    </xf>
    <xf numFmtId="0" fontId="2" fillId="0" borderId="2" xfId="0" applyFont="1" applyBorder="1" applyAlignment="1" applyProtection="1">
      <alignment vertical="center"/>
    </xf>
    <xf numFmtId="164" fontId="1" fillId="0" borderId="4" xfId="0" applyNumberFormat="1" applyFont="1" applyBorder="1" applyAlignment="1" applyProtection="1">
      <alignment vertical="center" wrapText="1"/>
    </xf>
    <xf numFmtId="0" fontId="1" fillId="0" borderId="2" xfId="0" quotePrefix="1" applyFont="1" applyBorder="1" applyAlignment="1" applyProtection="1">
      <alignment horizontal="right" vertical="center" wrapText="1"/>
    </xf>
    <xf numFmtId="0" fontId="2" fillId="0" borderId="7" xfId="0" applyFont="1" applyBorder="1" applyAlignment="1" applyProtection="1">
      <alignment vertical="center" wrapText="1"/>
    </xf>
    <xf numFmtId="0" fontId="1" fillId="0" borderId="5" xfId="0" quotePrefix="1" applyFont="1" applyBorder="1" applyAlignment="1" applyProtection="1">
      <alignment horizontal="right" vertical="center" wrapText="1"/>
    </xf>
    <xf numFmtId="0" fontId="1" fillId="0" borderId="4" xfId="0" quotePrefix="1" applyFont="1" applyBorder="1" applyAlignment="1" applyProtection="1">
      <alignment horizontal="right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16" xfId="0" quotePrefix="1" applyFont="1" applyBorder="1" applyAlignment="1" applyProtection="1">
      <alignment horizontal="right" vertical="center" wrapText="1"/>
    </xf>
    <xf numFmtId="0" fontId="1" fillId="0" borderId="20" xfId="0" quotePrefix="1" applyFont="1" applyBorder="1" applyAlignment="1" applyProtection="1">
      <alignment horizontal="right" vertical="center" wrapText="1"/>
    </xf>
    <xf numFmtId="9" fontId="1" fillId="0" borderId="0" xfId="0" applyNumberFormat="1" applyFont="1" applyAlignment="1" applyProtection="1">
      <alignment wrapText="1"/>
    </xf>
    <xf numFmtId="0" fontId="9" fillId="0" borderId="13" xfId="2" applyFont="1" applyFill="1" applyBorder="1" applyAlignment="1" applyProtection="1">
      <alignment vertical="center" wrapText="1"/>
    </xf>
    <xf numFmtId="0" fontId="9" fillId="0" borderId="14" xfId="2" applyFont="1" applyFill="1" applyBorder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4" borderId="13" xfId="0" applyFont="1" applyFill="1" applyBorder="1" applyAlignment="1" applyProtection="1">
      <alignment horizontal="left" wrapText="1"/>
    </xf>
    <xf numFmtId="0" fontId="2" fillId="4" borderId="14" xfId="0" applyFont="1" applyFill="1" applyBorder="1" applyAlignment="1" applyProtection="1">
      <alignment wrapText="1"/>
    </xf>
    <xf numFmtId="9" fontId="2" fillId="4" borderId="14" xfId="1" applyFont="1" applyFill="1" applyBorder="1" applyAlignment="1" applyProtection="1">
      <alignment wrapText="1"/>
    </xf>
    <xf numFmtId="0" fontId="2" fillId="4" borderId="3" xfId="0" applyFont="1" applyFill="1" applyBorder="1" applyAlignment="1" applyProtection="1">
      <alignment wrapText="1"/>
    </xf>
    <xf numFmtId="0" fontId="2" fillId="4" borderId="13" xfId="0" applyFont="1" applyFill="1" applyBorder="1" applyAlignment="1" applyProtection="1">
      <alignment horizontal="center" wrapText="1"/>
    </xf>
    <xf numFmtId="1" fontId="2" fillId="4" borderId="3" xfId="0" applyNumberFormat="1" applyFont="1" applyFill="1" applyBorder="1" applyAlignment="1" applyProtection="1">
      <alignment horizontal="center" wrapText="1"/>
    </xf>
    <xf numFmtId="0" fontId="2" fillId="4" borderId="30" xfId="0" applyFont="1" applyFill="1" applyBorder="1" applyAlignment="1" applyProtection="1">
      <alignment horizontal="left" vertical="center" wrapText="1"/>
    </xf>
    <xf numFmtId="0" fontId="2" fillId="4" borderId="31" xfId="0" applyFont="1" applyFill="1" applyBorder="1" applyAlignment="1" applyProtection="1">
      <alignment vertical="center" wrapText="1"/>
    </xf>
    <xf numFmtId="0" fontId="1" fillId="4" borderId="31" xfId="0" applyFont="1" applyFill="1" applyBorder="1" applyAlignment="1" applyProtection="1">
      <alignment vertical="center" wrapText="1"/>
    </xf>
    <xf numFmtId="0" fontId="2" fillId="4" borderId="31" xfId="0" applyFont="1" applyFill="1" applyBorder="1" applyAlignment="1" applyProtection="1">
      <alignment wrapText="1"/>
    </xf>
    <xf numFmtId="0" fontId="2" fillId="4" borderId="30" xfId="0" applyFont="1" applyFill="1" applyBorder="1" applyAlignment="1" applyProtection="1">
      <alignment horizontal="center" wrapText="1"/>
    </xf>
    <xf numFmtId="1" fontId="2" fillId="4" borderId="32" xfId="0" applyNumberFormat="1" applyFont="1" applyFill="1" applyBorder="1" applyAlignment="1" applyProtection="1">
      <alignment horizontal="center" wrapText="1"/>
    </xf>
    <xf numFmtId="0" fontId="2" fillId="4" borderId="33" xfId="0" applyFont="1" applyFill="1" applyBorder="1" applyAlignment="1" applyProtection="1">
      <alignment horizontal="left" wrapText="1"/>
    </xf>
    <xf numFmtId="0" fontId="2" fillId="4" borderId="34" xfId="0" applyFont="1" applyFill="1" applyBorder="1" applyAlignment="1" applyProtection="1">
      <alignment wrapText="1"/>
    </xf>
    <xf numFmtId="9" fontId="2" fillId="4" borderId="34" xfId="1" applyFont="1" applyFill="1" applyBorder="1" applyAlignment="1" applyProtection="1">
      <alignment wrapText="1"/>
    </xf>
    <xf numFmtId="0" fontId="2" fillId="4" borderId="33" xfId="0" applyFont="1" applyFill="1" applyBorder="1" applyAlignment="1" applyProtection="1">
      <alignment horizontal="center" wrapText="1"/>
    </xf>
    <xf numFmtId="1" fontId="2" fillId="4" borderId="35" xfId="0" applyNumberFormat="1" applyFont="1" applyFill="1" applyBorder="1" applyAlignment="1" applyProtection="1">
      <alignment horizontal="center" wrapText="1"/>
    </xf>
    <xf numFmtId="0" fontId="2" fillId="4" borderId="8" xfId="0" applyFont="1" applyFill="1" applyBorder="1" applyAlignment="1" applyProtection="1">
      <alignment horizontal="left" wrapText="1"/>
    </xf>
    <xf numFmtId="2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164" fontId="2" fillId="2" borderId="17" xfId="0" applyNumberFormat="1" applyFont="1" applyFill="1" applyBorder="1" applyAlignment="1" applyProtection="1">
      <alignment horizontal="center" vertical="center"/>
      <protection locked="0"/>
    </xf>
    <xf numFmtId="164" fontId="2" fillId="2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left" vertical="center" wrapText="1"/>
    </xf>
    <xf numFmtId="0" fontId="2" fillId="0" borderId="19" xfId="0" applyFont="1" applyBorder="1" applyAlignment="1" applyProtection="1">
      <alignment horizontal="left" vertical="center" wrapText="1"/>
    </xf>
    <xf numFmtId="0" fontId="1" fillId="0" borderId="16" xfId="0" quotePrefix="1" applyFont="1" applyBorder="1" applyAlignment="1" applyProtection="1">
      <alignment horizontal="right" vertical="center" wrapText="1"/>
    </xf>
    <xf numFmtId="0" fontId="1" fillId="0" borderId="20" xfId="0" quotePrefix="1" applyFont="1" applyBorder="1" applyAlignment="1" applyProtection="1">
      <alignment horizontal="right" vertical="center" wrapText="1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top"/>
    </xf>
    <xf numFmtId="0" fontId="2" fillId="0" borderId="17" xfId="0" applyFont="1" applyBorder="1" applyAlignment="1" applyProtection="1">
      <alignment horizontal="left" vertical="center" wrapText="1"/>
    </xf>
  </cellXfs>
  <cellStyles count="3">
    <cellStyle name="Neutral" xfId="2" builtinId="28"/>
    <cellStyle name="Prozent" xfId="1" builtinId="5"/>
    <cellStyle name="Standard" xfId="0" builtinId="0"/>
  </cellStyles>
  <dxfs count="128"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614045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AA551C2-0B36-4345-B716-D50726341AF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13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6D711EF9-9BE7-4A0B-9D26-020372FFD31D}"/>
            </a:ext>
          </a:extLst>
        </xdr:cNvPr>
        <xdr:cNvSpPr txBox="1"/>
      </xdr:nvSpPr>
      <xdr:spPr>
        <a:xfrm>
          <a:off x="11506200" y="4852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</xdr:row>
      <xdr:rowOff>28575</xdr:rowOff>
    </xdr:from>
    <xdr:to>
      <xdr:col>1</xdr:col>
      <xdr:colOff>252095</xdr:colOff>
      <xdr:row>3</xdr:row>
      <xdr:rowOff>167640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F0332060-1288-45BD-AAC1-90B9EC0E494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20955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8CABE2A-9A71-4C5D-86FA-14AC1C9BBD93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9525</xdr:rowOff>
    </xdr:from>
    <xdr:to>
      <xdr:col>1</xdr:col>
      <xdr:colOff>128270</xdr:colOff>
      <xdr:row>3</xdr:row>
      <xdr:rowOff>139065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E2B71268-B914-4111-BE69-060E328B9C3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7D215471-52DF-4CF4-B09F-C0D512E30987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FCA33B7-8423-45AF-8230-17B8A713F152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A1647B6-FFCB-4923-BCD4-3C768C7C2E5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675E81A0-A0ED-40ED-B024-D3F38714D0A8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1110959-E6AD-4E5A-AC2C-7C60F83917B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677FCD7C-7D73-42FF-89E5-1927F26ED22F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B7ECDDD-42E0-4830-B880-91AE0FFB982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818F566C-7108-473C-A21C-A711EC7F19E7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98FBFD-F9BE-4839-9DCD-81854A2D84A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EDF712B6-2757-4ADB-8A28-557F2BCF7F65}"/>
            </a:ext>
          </a:extLst>
        </xdr:cNvPr>
        <xdr:cNvSpPr txBox="1"/>
      </xdr:nvSpPr>
      <xdr:spPr>
        <a:xfrm>
          <a:off x="11239500" y="4148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8B1C926-3560-4623-B988-BEA0EA5F64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91874A1-46FD-4D72-AAAE-04BC620FD789}"/>
            </a:ext>
          </a:extLst>
        </xdr:cNvPr>
        <xdr:cNvSpPr txBox="1"/>
      </xdr:nvSpPr>
      <xdr:spPr>
        <a:xfrm>
          <a:off x="11506200" y="3595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85725</xdr:rowOff>
    </xdr:from>
    <xdr:to>
      <xdr:col>1</xdr:col>
      <xdr:colOff>233045</xdr:colOff>
      <xdr:row>4</xdr:row>
      <xdr:rowOff>43815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DA2FBB8-9D8A-4721-A2A2-1B2CFA962E5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66700"/>
          <a:ext cx="2147570" cy="51054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9</xdr:col>
      <xdr:colOff>457200</xdr:colOff>
      <xdr:row>12</xdr:row>
      <xdr:rowOff>290512</xdr:rowOff>
    </xdr:from>
    <xdr:ext cx="65" cy="172227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21043AA5-38D6-48A5-B82D-BDD818BE91E4}"/>
            </a:ext>
          </a:extLst>
        </xdr:cNvPr>
        <xdr:cNvSpPr txBox="1"/>
      </xdr:nvSpPr>
      <xdr:spPr>
        <a:xfrm>
          <a:off x="11506200" y="35956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F756A-080A-4A26-8A36-03DC75ADF485}">
  <sheetPr>
    <pageSetUpPr fitToPage="1"/>
  </sheetPr>
  <dimension ref="A2:S36"/>
  <sheetViews>
    <sheetView tabSelected="1" workbookViewId="0">
      <selection activeCell="K14" sqref="K14"/>
    </sheetView>
  </sheetViews>
  <sheetFormatPr baseColWidth="10" defaultRowHeight="14.25" x14ac:dyDescent="0.2"/>
  <cols>
    <col min="1" max="1" width="24.5703125" style="10" customWidth="1"/>
    <col min="2" max="2" width="30.4257812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1.42578125" style="18"/>
    <col min="18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</row>
    <row r="5" spans="1:19" s="19" customFormat="1" ht="23.25" x14ac:dyDescent="0.25">
      <c r="A5" s="25" t="s">
        <v>39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21"/>
      <c r="Q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21"/>
      <c r="Q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21"/>
      <c r="Q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21"/>
      <c r="Q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80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71</v>
      </c>
      <c r="D12" s="82"/>
      <c r="E12" s="3"/>
      <c r="F12" s="47" t="str">
        <f>IF(E12="++",15,IF(E12="+",8,IF(E12="o",0,IF(E12="-","Aus-schluss","Fehler"))))</f>
        <v>Fehler</v>
      </c>
      <c r="G12" s="3"/>
      <c r="H12" s="47" t="str">
        <f>IF(G12="++",15,IF(G12="+",8,IF(G12="o",0,IF(G12="-","Aus-schluss","Fehler"))))</f>
        <v>Fehler</v>
      </c>
      <c r="I12" s="3"/>
      <c r="J12" s="47" t="str">
        <f>IF(I12="++",15,IF(I12="+",8,IF(I12="o",0,IF(I12="-","Aus-schluss","Fehler"))))</f>
        <v>Fehler</v>
      </c>
      <c r="K12" s="3"/>
      <c r="L12" s="47" t="str">
        <f>IF(K12="++",15,IF(K12="+",8,IF(K12="o",0,IF(K12="-","Aus-schluss","Fehler"))))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78" t="s">
        <v>12</v>
      </c>
      <c r="B13" s="83" t="s">
        <v>2</v>
      </c>
      <c r="C13" s="84" t="s">
        <v>66</v>
      </c>
      <c r="D13" s="85"/>
      <c r="E13" s="2"/>
      <c r="F13" s="86" t="str">
        <f>IF(E13="++",15,IF(E13="+",0,IF(E13="o","Aus-schluss",IF(E13="-","Aus-schluss","Fehler"))))</f>
        <v>Fehler</v>
      </c>
      <c r="G13" s="2"/>
      <c r="H13" s="92" t="str">
        <f>IF(G13="++",15,IF(G13="+",0,IF(G13="o","Aus-schluss",IF(G13="-","Aus-schluss","Fehler"))))</f>
        <v>Fehler</v>
      </c>
      <c r="I13" s="2"/>
      <c r="J13" s="92" t="str">
        <f>IF(I13="++",15,IF(I13="+",0,IF(I13="o","Aus-schluss",IF(I13="-","Aus-schluss","Fehler"))))</f>
        <v>Fehler</v>
      </c>
      <c r="K13" s="2"/>
      <c r="L13" s="92" t="str">
        <f>IF(K13="++",15,IF(K13="+",0,IF(K13="o","Aus-schluss",IF(K13="-","Aus-schluss","Fehler"))))</f>
        <v>Fehler</v>
      </c>
      <c r="M13" s="40"/>
      <c r="N13" s="40"/>
      <c r="O13" s="87"/>
      <c r="P13" s="40"/>
      <c r="Q13" s="40"/>
    </row>
    <row r="14" spans="1:19" s="26" customFormat="1" ht="43.5" thickBot="1" x14ac:dyDescent="0.3">
      <c r="A14" s="37" t="s">
        <v>13</v>
      </c>
      <c r="B14" s="38" t="s">
        <v>22</v>
      </c>
      <c r="C14" s="45" t="s">
        <v>66</v>
      </c>
      <c r="D14" s="46"/>
      <c r="E14" s="3"/>
      <c r="F14" s="47" t="str">
        <f>IF(E14="++",15,IF(E14="+",0,IF(E14="o","Aus-schluss",IF(E14="-","Aus-schluss","Fehler"))))</f>
        <v>Fehler</v>
      </c>
      <c r="G14" s="3"/>
      <c r="H14" s="47" t="str">
        <f>IF(G14="++",15,IF(G14="+",0,IF(G14="o","Aus-schluss",IF(G14="-","Aus-schluss","Fehler"))))</f>
        <v>Fehler</v>
      </c>
      <c r="I14" s="3"/>
      <c r="J14" s="47" t="str">
        <f>IF(I14="++",15,IF(I14="+",0,IF(I14="o","Aus-schluss",IF(I14="-","Aus-schluss","Fehler"))))</f>
        <v>Fehler</v>
      </c>
      <c r="K14" s="3"/>
      <c r="L14" s="47" t="str">
        <f>IF(K14="++",15,IF(K14="+",0,IF(K14="o","Aus-schluss",IF(K14="-","Aus-schluss","Fehler"))))</f>
        <v>Fehler</v>
      </c>
      <c r="M14" s="40"/>
      <c r="N14" s="40"/>
      <c r="O14" s="40"/>
      <c r="P14" s="40"/>
      <c r="Q14" s="40"/>
    </row>
    <row r="15" spans="1:19" s="26" customFormat="1" ht="42.75" x14ac:dyDescent="0.25">
      <c r="A15" s="123" t="s">
        <v>5</v>
      </c>
      <c r="B15" s="41" t="s">
        <v>37</v>
      </c>
      <c r="C15" s="42" t="s">
        <v>67</v>
      </c>
      <c r="D15" s="43"/>
      <c r="E15" s="4"/>
      <c r="F15" s="44" t="str">
        <f>IF(E15="+",15,IF(E15="o",0,IF(E15="-","Aus-schluss","Fehler")))</f>
        <v>Fehler</v>
      </c>
      <c r="G15" s="4"/>
      <c r="H15" s="88" t="str">
        <f>IF(G15="+",15,IF(G15="o",0,IF(G15="-","Aus-schluss","Fehler")))</f>
        <v>Fehler</v>
      </c>
      <c r="I15" s="4"/>
      <c r="J15" s="88" t="str">
        <f>IF(I15="+",15,IF(I15="o",0,IF(I15="-","Aus-schluss","Fehler")))</f>
        <v>Fehler</v>
      </c>
      <c r="K15" s="4"/>
      <c r="L15" s="88" t="str">
        <f>IF(K15="+",15,IF(K15="o",0,IF(K15="-","Aus-schluss","Fehler")))</f>
        <v>Fehler</v>
      </c>
      <c r="M15" s="40"/>
      <c r="N15" s="40"/>
      <c r="O15" s="40"/>
      <c r="P15" s="40"/>
      <c r="Q15" s="40"/>
    </row>
    <row r="16" spans="1:19" s="26" customFormat="1" ht="43.5" thickBot="1" x14ac:dyDescent="0.3">
      <c r="A16" s="124"/>
      <c r="B16" s="48" t="s">
        <v>38</v>
      </c>
      <c r="C16" s="49" t="s">
        <v>68</v>
      </c>
      <c r="D16" s="50"/>
      <c r="E16" s="5"/>
      <c r="F16" s="51" t="str">
        <f>IF(E16="gering",15,IF(E16="mittel",0,IF(E16="schlecht","Aus-schluss","Fehler")))</f>
        <v>Fehler</v>
      </c>
      <c r="G16" s="5"/>
      <c r="H16" s="89" t="str">
        <f>IF(G16="gering",15,IF(G16="mittel",0,IF(G16="schlecht","Aus-schluss","Fehler")))</f>
        <v>Fehler</v>
      </c>
      <c r="I16" s="5"/>
      <c r="J16" s="89" t="str">
        <f>IF(I16="gering",15,IF(I16="mittel",0,IF(I16="schlecht","Aus-schluss","Fehler")))</f>
        <v>Fehler</v>
      </c>
      <c r="K16" s="5"/>
      <c r="L16" s="89" t="str">
        <f>IF(K16="gering",15,IF(K16="mittel",0,IF(K16="schlecht","Aus-schluss","Fehler")))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23" t="s">
        <v>9</v>
      </c>
      <c r="B17" s="41" t="s">
        <v>6</v>
      </c>
      <c r="C17" s="42" t="s">
        <v>69</v>
      </c>
      <c r="D17" s="43"/>
      <c r="E17" s="4"/>
      <c r="F17" s="44" t="str">
        <f>IF(E17="+",10,IF(E17="o",4,IF(E17="-",0,"Fehler")))</f>
        <v>Fehler</v>
      </c>
      <c r="G17" s="4"/>
      <c r="H17" s="88" t="str">
        <f>IF(G17="+",10,IF(G17="o",4,IF(G17="-",0,"Fehler")))</f>
        <v>Fehler</v>
      </c>
      <c r="I17" s="4"/>
      <c r="J17" s="88" t="str">
        <f>IF(I17="+",10,IF(I17="o",4,IF(I17="-",0,"Fehler")))</f>
        <v>Fehler</v>
      </c>
      <c r="K17" s="4"/>
      <c r="L17" s="88" t="str">
        <f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2.75" x14ac:dyDescent="0.25">
      <c r="A18" s="130"/>
      <c r="B18" s="52" t="s">
        <v>7</v>
      </c>
      <c r="C18" s="53" t="s">
        <v>69</v>
      </c>
      <c r="D18" s="54"/>
      <c r="E18" s="6"/>
      <c r="F18" s="55" t="str">
        <f t="shared" ref="F18:H19" si="0">IF(E18="+",10,IF(E18="o",4,IF(E18="-",0,"Fehler")))</f>
        <v>Fehler</v>
      </c>
      <c r="G18" s="6"/>
      <c r="H18" s="55" t="str">
        <f t="shared" si="0"/>
        <v>Fehler</v>
      </c>
      <c r="I18" s="6"/>
      <c r="J18" s="55" t="str">
        <f t="shared" ref="J18" si="1">IF(I18="+",10,IF(I18="o",4,IF(I18="-",0,"Fehler")))</f>
        <v>Fehler</v>
      </c>
      <c r="K18" s="6"/>
      <c r="L18" s="55" t="str">
        <f t="shared" ref="L18" si="2">IF(K18="+",10,IF(K18="o",4,IF(K18="-",0,"Fehler")))</f>
        <v>Fehler</v>
      </c>
      <c r="M18" s="40"/>
      <c r="N18" s="40"/>
      <c r="O18" s="40"/>
      <c r="P18" s="40"/>
      <c r="Q18" s="40"/>
    </row>
    <row r="19" spans="1:17" s="26" customFormat="1" ht="43.5" thickBot="1" x14ac:dyDescent="0.3">
      <c r="A19" s="124"/>
      <c r="B19" s="48" t="s">
        <v>8</v>
      </c>
      <c r="C19" s="49" t="s">
        <v>69</v>
      </c>
      <c r="D19" s="50"/>
      <c r="E19" s="5"/>
      <c r="F19" s="51" t="str">
        <f t="shared" si="0"/>
        <v>Fehler</v>
      </c>
      <c r="G19" s="5"/>
      <c r="H19" s="89" t="str">
        <f t="shared" si="0"/>
        <v>Fehler</v>
      </c>
      <c r="I19" s="5"/>
      <c r="J19" s="89" t="str">
        <f t="shared" ref="J19" si="3">IF(I19="+",10,IF(I19="o",4,IF(I19="-",0,"Fehler")))</f>
        <v>Fehler</v>
      </c>
      <c r="K19" s="5"/>
      <c r="L19" s="89" t="str">
        <f t="shared" ref="L19" si="4">IF(K19="+",10,IF(K19="o",4,IF(K19="-",0,"Fehler")))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23" t="s">
        <v>10</v>
      </c>
      <c r="B20" s="41" t="s">
        <v>6</v>
      </c>
      <c r="C20" s="42" t="s">
        <v>19</v>
      </c>
      <c r="D20" s="43"/>
      <c r="E20" s="4"/>
      <c r="F20" s="44" t="str">
        <f>IF(E20="+",5,IF(E20="o",2,IF(E20="-",0,"Fehler")))</f>
        <v>Fehler</v>
      </c>
      <c r="G20" s="4"/>
      <c r="H20" s="88" t="str">
        <f>IF(G20="+",5,IF(G20="o",2,IF(G20="-",0,"Fehler")))</f>
        <v>Fehler</v>
      </c>
      <c r="I20" s="4"/>
      <c r="J20" s="88" t="str">
        <f>IF(I20="+",5,IF(I20="o",2,IF(I20="-",0,"Fehler")))</f>
        <v>Fehler</v>
      </c>
      <c r="K20" s="4"/>
      <c r="L20" s="88" t="str">
        <f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2.75" x14ac:dyDescent="0.25">
      <c r="A21" s="130"/>
      <c r="B21" s="52" t="s">
        <v>7</v>
      </c>
      <c r="C21" s="53" t="s">
        <v>19</v>
      </c>
      <c r="D21" s="54"/>
      <c r="E21" s="6"/>
      <c r="F21" s="55" t="str">
        <f t="shared" ref="F21:H22" si="5">IF(E21="+",5,IF(E21="o",2,IF(E21="-",0,"Fehler")))</f>
        <v>Fehler</v>
      </c>
      <c r="G21" s="6"/>
      <c r="H21" s="55" t="str">
        <f t="shared" si="5"/>
        <v>Fehler</v>
      </c>
      <c r="I21" s="6"/>
      <c r="J21" s="55" t="str">
        <f t="shared" ref="J21" si="6">IF(I21="+",5,IF(I21="o",2,IF(I21="-",0,"Fehler")))</f>
        <v>Fehler</v>
      </c>
      <c r="K21" s="6"/>
      <c r="L21" s="55" t="str">
        <f t="shared" ref="L21" si="7">IF(K21="+",5,IF(K21="o",2,IF(K21="-",0,"Fehler")))</f>
        <v>Fehler</v>
      </c>
      <c r="M21" s="40"/>
      <c r="N21" s="40"/>
      <c r="O21" s="40"/>
      <c r="P21" s="40"/>
      <c r="Q21" s="40"/>
    </row>
    <row r="22" spans="1:17" s="26" customFormat="1" ht="43.5" thickBot="1" x14ac:dyDescent="0.3">
      <c r="A22" s="124"/>
      <c r="B22" s="48" t="s">
        <v>8</v>
      </c>
      <c r="C22" s="49" t="s">
        <v>19</v>
      </c>
      <c r="D22" s="50"/>
      <c r="E22" s="5"/>
      <c r="F22" s="51" t="str">
        <f t="shared" si="5"/>
        <v>Fehler</v>
      </c>
      <c r="G22" s="5"/>
      <c r="H22" s="89" t="str">
        <f t="shared" si="5"/>
        <v>Fehler</v>
      </c>
      <c r="I22" s="5"/>
      <c r="J22" s="89" t="str">
        <f t="shared" ref="J22" si="8">IF(I22="+",5,IF(I22="o",2,IF(I22="-",0,"Fehler")))</f>
        <v>Fehler</v>
      </c>
      <c r="K22" s="5"/>
      <c r="L22" s="89" t="str">
        <f t="shared" ref="L22" si="9">IF(K22="+",5,IF(K22="o",2,IF(K22="-",0,"Fehler")))</f>
        <v>Fehler</v>
      </c>
      <c r="M22" s="40"/>
      <c r="N22" s="40"/>
      <c r="O22" s="40"/>
      <c r="P22" s="40"/>
      <c r="Q22" s="40"/>
    </row>
    <row r="23" spans="1:17" s="26" customFormat="1" ht="30" x14ac:dyDescent="0.25">
      <c r="A23" s="123" t="s">
        <v>4</v>
      </c>
      <c r="B23" s="41" t="s">
        <v>20</v>
      </c>
      <c r="C23" s="125" t="s">
        <v>70</v>
      </c>
      <c r="D23" s="56"/>
      <c r="E23" s="7"/>
      <c r="F23" s="119">
        <f>IF(AND(E23=66,E24=32),10,IF(AND(E23=65,E24=32),10,IF(AND(E23=67,E24=32),10,0)))</f>
        <v>0</v>
      </c>
      <c r="G23" s="7"/>
      <c r="H23" s="119">
        <f>IF(AND(G23=66,G24=32),10,IF(AND(G23=65,G24=32),10,IF(AND(G23=67,G24=32),10,0)))</f>
        <v>0</v>
      </c>
      <c r="I23" s="7"/>
      <c r="J23" s="119">
        <f>IF(AND(I23=66,I24=32),10,IF(AND(I23=65,I24=32),10,IF(AND(I23=67,I24=32),10,0)))</f>
        <v>0</v>
      </c>
      <c r="K23" s="7"/>
      <c r="L23" s="119">
        <f>IF(AND(K23=66,K24=32),10,IF(AND(K23=65,K24=32),10,IF(AND(K23=67,K24=32),10,0)))</f>
        <v>0</v>
      </c>
      <c r="M23" s="40"/>
      <c r="N23" s="40"/>
      <c r="O23" s="40"/>
      <c r="P23" s="40"/>
      <c r="Q23" s="40"/>
    </row>
    <row r="24" spans="1:17" s="26" customFormat="1" ht="30.75" thickBot="1" x14ac:dyDescent="0.3">
      <c r="A24" s="124"/>
      <c r="B24" s="48" t="s">
        <v>21</v>
      </c>
      <c r="C24" s="126"/>
      <c r="D24" s="58"/>
      <c r="E24" s="8"/>
      <c r="F24" s="120"/>
      <c r="G24" s="8"/>
      <c r="H24" s="120"/>
      <c r="I24" s="8"/>
      <c r="J24" s="120"/>
      <c r="K24" s="8"/>
      <c r="L24" s="120"/>
      <c r="M24" s="40"/>
      <c r="N24" s="40"/>
      <c r="O24" s="40"/>
      <c r="P24" s="40"/>
      <c r="Q24" s="40"/>
    </row>
    <row r="25" spans="1:17" s="61" customFormat="1" ht="15" thickBot="1" x14ac:dyDescent="0.25">
      <c r="A25" s="60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1" customFormat="1" ht="15.75" thickBot="1" x14ac:dyDescent="0.3">
      <c r="A26" s="117" t="s">
        <v>72</v>
      </c>
      <c r="B26" s="19"/>
      <c r="C26" s="19"/>
      <c r="E26" s="62"/>
      <c r="F26" s="62"/>
      <c r="G26" s="62"/>
      <c r="H26" s="62"/>
      <c r="I26" s="62"/>
      <c r="J26" s="62"/>
      <c r="K26" s="62"/>
      <c r="L26" s="62"/>
      <c r="M26" s="63"/>
      <c r="N26" s="63"/>
      <c r="O26" s="63"/>
      <c r="P26" s="63"/>
      <c r="Q26" s="63"/>
    </row>
    <row r="27" spans="1:17" s="65" customFormat="1" ht="15" x14ac:dyDescent="0.25">
      <c r="A27" s="106" t="s">
        <v>74</v>
      </c>
      <c r="B27" s="107" t="s">
        <v>3</v>
      </c>
      <c r="C27" s="108"/>
      <c r="D27" s="109"/>
      <c r="E27" s="110"/>
      <c r="F27" s="111">
        <f>F10</f>
        <v>0</v>
      </c>
      <c r="G27" s="110"/>
      <c r="H27" s="111">
        <f>H10</f>
        <v>0</v>
      </c>
      <c r="I27" s="110"/>
      <c r="J27" s="111">
        <f>J10</f>
        <v>0</v>
      </c>
      <c r="K27" s="110"/>
      <c r="L27" s="111">
        <f>L10</f>
        <v>0</v>
      </c>
      <c r="M27" s="68"/>
      <c r="N27" s="68"/>
      <c r="O27" s="68"/>
      <c r="P27" s="68"/>
      <c r="Q27" s="68"/>
    </row>
    <row r="28" spans="1:17" s="65" customFormat="1" ht="15.75" thickBot="1" x14ac:dyDescent="0.3">
      <c r="A28" s="112"/>
      <c r="B28" s="113" t="s">
        <v>73</v>
      </c>
      <c r="C28" s="114">
        <v>0.6</v>
      </c>
      <c r="D28" s="113"/>
      <c r="E28" s="115"/>
      <c r="F28" s="116">
        <f>F27*$C$28</f>
        <v>0</v>
      </c>
      <c r="G28" s="115"/>
      <c r="H28" s="116">
        <f>H27*$C$28</f>
        <v>0</v>
      </c>
      <c r="I28" s="115"/>
      <c r="J28" s="116">
        <f>J27*$C$28</f>
        <v>0</v>
      </c>
      <c r="K28" s="115"/>
      <c r="L28" s="116">
        <f>L27*$C$28</f>
        <v>0</v>
      </c>
      <c r="M28" s="68"/>
      <c r="N28" s="68"/>
      <c r="O28" s="68"/>
      <c r="P28" s="68"/>
      <c r="Q28" s="68"/>
    </row>
    <row r="29" spans="1:17" s="61" customFormat="1" ht="15" thickBot="1" x14ac:dyDescent="0.25">
      <c r="A29" s="60"/>
      <c r="E29" s="62"/>
      <c r="F29" s="62"/>
      <c r="G29" s="62"/>
      <c r="H29" s="62"/>
      <c r="I29" s="62"/>
      <c r="J29" s="62"/>
      <c r="K29" s="62"/>
      <c r="L29" s="62"/>
      <c r="M29" s="63"/>
      <c r="N29" s="63"/>
      <c r="O29" s="63"/>
      <c r="P29" s="63"/>
      <c r="Q29" s="63"/>
    </row>
    <row r="30" spans="1:17" s="65" customFormat="1" ht="15" x14ac:dyDescent="0.25">
      <c r="A30" s="106" t="s">
        <v>75</v>
      </c>
      <c r="B30" s="107" t="s">
        <v>3</v>
      </c>
      <c r="C30" s="108"/>
      <c r="D30" s="109"/>
      <c r="E30" s="110"/>
      <c r="F30" s="111">
        <f>SUM(F12:F24)</f>
        <v>0</v>
      </c>
      <c r="G30" s="110"/>
      <c r="H30" s="111">
        <f>SUM(H12:H24)</f>
        <v>0</v>
      </c>
      <c r="I30" s="110"/>
      <c r="J30" s="111">
        <f>SUM(J12:J24)</f>
        <v>0</v>
      </c>
      <c r="K30" s="110"/>
      <c r="L30" s="111">
        <f>SUM(L12:L24)</f>
        <v>0</v>
      </c>
      <c r="M30" s="68"/>
      <c r="N30" s="68"/>
      <c r="O30" s="68"/>
      <c r="P30" s="68"/>
      <c r="Q30" s="68"/>
    </row>
    <row r="31" spans="1:17" s="65" customFormat="1" ht="15.75" thickBot="1" x14ac:dyDescent="0.3">
      <c r="A31" s="112"/>
      <c r="B31" s="113" t="s">
        <v>73</v>
      </c>
      <c r="C31" s="114">
        <v>0.4</v>
      </c>
      <c r="D31" s="113"/>
      <c r="E31" s="115"/>
      <c r="F31" s="116">
        <f>F30*C31</f>
        <v>0</v>
      </c>
      <c r="G31" s="115"/>
      <c r="H31" s="116">
        <f>H30*E31</f>
        <v>0</v>
      </c>
      <c r="I31" s="115"/>
      <c r="J31" s="116">
        <f>J30*G31</f>
        <v>0</v>
      </c>
      <c r="K31" s="115"/>
      <c r="L31" s="116">
        <f>L30*I31</f>
        <v>0</v>
      </c>
      <c r="M31" s="68"/>
      <c r="N31" s="68"/>
      <c r="O31" s="68"/>
      <c r="P31" s="68"/>
      <c r="Q31" s="68"/>
    </row>
    <row r="32" spans="1:17" s="61" customFormat="1" ht="15" thickBot="1" x14ac:dyDescent="0.25">
      <c r="A32" s="60"/>
      <c r="C32" s="95"/>
      <c r="E32" s="62"/>
      <c r="F32" s="62"/>
      <c r="G32" s="62"/>
      <c r="H32" s="62"/>
      <c r="I32" s="62"/>
      <c r="J32" s="62"/>
      <c r="K32" s="62"/>
      <c r="L32" s="62"/>
      <c r="M32" s="63"/>
      <c r="N32" s="63"/>
      <c r="O32" s="63"/>
      <c r="P32" s="63"/>
      <c r="Q32" s="63"/>
    </row>
    <row r="33" spans="1:17" s="65" customFormat="1" ht="15.75" thickBot="1" x14ac:dyDescent="0.3">
      <c r="A33" s="100" t="s">
        <v>30</v>
      </c>
      <c r="B33" s="101" t="s">
        <v>73</v>
      </c>
      <c r="C33" s="102"/>
      <c r="D33" s="103"/>
      <c r="E33" s="104"/>
      <c r="F33" s="105">
        <f>F31+F28</f>
        <v>0</v>
      </c>
      <c r="G33" s="104"/>
      <c r="H33" s="105">
        <f>H31+H28</f>
        <v>0</v>
      </c>
      <c r="I33" s="104"/>
      <c r="J33" s="105">
        <f>J31+J28</f>
        <v>0</v>
      </c>
      <c r="K33" s="104"/>
      <c r="L33" s="105">
        <f>L31+L28</f>
        <v>0</v>
      </c>
      <c r="M33" s="68"/>
      <c r="N33" s="68"/>
      <c r="O33" s="68"/>
      <c r="P33" s="68"/>
      <c r="Q33" s="68"/>
    </row>
    <row r="34" spans="1:17" s="61" customFormat="1" ht="15" thickBot="1" x14ac:dyDescent="0.25">
      <c r="A34" s="60"/>
      <c r="E34" s="62"/>
      <c r="F34" s="62"/>
      <c r="G34" s="62"/>
      <c r="H34" s="62"/>
      <c r="I34" s="62"/>
      <c r="J34" s="62"/>
      <c r="K34" s="62"/>
      <c r="L34" s="62"/>
      <c r="M34" s="63"/>
      <c r="N34" s="63"/>
      <c r="O34" s="63"/>
      <c r="P34" s="63"/>
      <c r="Q34" s="63"/>
    </row>
    <row r="35" spans="1:17" s="61" customFormat="1" ht="30.75" thickBot="1" x14ac:dyDescent="0.3">
      <c r="A35" s="33" t="s">
        <v>15</v>
      </c>
      <c r="B35" s="26"/>
      <c r="C35" s="26"/>
      <c r="D35" s="26"/>
      <c r="E35" s="62"/>
      <c r="F35" s="62"/>
      <c r="G35" s="62"/>
      <c r="H35" s="62"/>
      <c r="I35" s="62"/>
      <c r="J35" s="62"/>
      <c r="K35" s="62"/>
      <c r="L35" s="62"/>
      <c r="M35" s="63"/>
      <c r="N35" s="63"/>
      <c r="O35" s="63"/>
      <c r="P35" s="63"/>
      <c r="Q35" s="63"/>
    </row>
    <row r="36" spans="1:17" s="26" customFormat="1" ht="30.75" thickBot="1" x14ac:dyDescent="0.3">
      <c r="A36" s="69" t="s">
        <v>16</v>
      </c>
      <c r="B36" s="70" t="s">
        <v>17</v>
      </c>
      <c r="C36" s="71" t="s">
        <v>23</v>
      </c>
      <c r="D36" s="72"/>
      <c r="E36" s="3"/>
      <c r="F36" s="47" t="str">
        <f>IF(E36="++","ja",IF(E36="+","Aus-schluss",IF(E36="o","Aus-schluss",IF(E36="-","Aus-schluss","Fehler"))))</f>
        <v>Fehler</v>
      </c>
      <c r="G36" s="3"/>
      <c r="H36" s="47" t="str">
        <f t="shared" ref="H36" si="10">IF(G36="++","ja",IF(G36="+","Aus-schluss",IF(G36="o","Aus-schluss",IF(G36="-","Aus-schluss","Fehler"))))</f>
        <v>Fehler</v>
      </c>
      <c r="I36" s="3"/>
      <c r="J36" s="47" t="str">
        <f t="shared" ref="J36" si="11">IF(I36="++","ja",IF(I36="+","Aus-schluss",IF(I36="o","Aus-schluss",IF(I36="-","Aus-schluss","Fehler"))))</f>
        <v>Fehler</v>
      </c>
      <c r="K36" s="3"/>
      <c r="L36" s="47" t="str">
        <f t="shared" ref="L36" si="12">IF(K36="++","ja",IF(K36="+","Aus-schluss",IF(K36="o","Aus-schluss",IF(K36="-","Aus-schluss","Fehler"))))</f>
        <v>Fehler</v>
      </c>
      <c r="M36" s="40"/>
      <c r="N36" s="40"/>
      <c r="O36" s="40"/>
      <c r="P36" s="40"/>
      <c r="Q36" s="40"/>
    </row>
  </sheetData>
  <sheetProtection selectLockedCells="1"/>
  <mergeCells count="18">
    <mergeCell ref="K7:L7"/>
    <mergeCell ref="A4:E4"/>
    <mergeCell ref="A15:A16"/>
    <mergeCell ref="A17:A19"/>
    <mergeCell ref="A20:A22"/>
    <mergeCell ref="E7:F7"/>
    <mergeCell ref="G7:H7"/>
    <mergeCell ref="G8:H8"/>
    <mergeCell ref="I7:J7"/>
    <mergeCell ref="I8:J8"/>
    <mergeCell ref="K8:L8"/>
    <mergeCell ref="L23:L24"/>
    <mergeCell ref="E8:F8"/>
    <mergeCell ref="A23:A24"/>
    <mergeCell ref="C23:C24"/>
    <mergeCell ref="F23:F24"/>
    <mergeCell ref="H23:H24"/>
    <mergeCell ref="J23:J24"/>
  </mergeCells>
  <conditionalFormatting sqref="F12:F23">
    <cfRule type="cellIs" dxfId="127" priority="12" operator="equal">
      <formula>"Aus-schluss"</formula>
    </cfRule>
  </conditionalFormatting>
  <conditionalFormatting sqref="F36">
    <cfRule type="cellIs" dxfId="126" priority="11" operator="equal">
      <formula>"Aus-schluss"</formula>
    </cfRule>
  </conditionalFormatting>
  <conditionalFormatting sqref="H36 J36 L36">
    <cfRule type="cellIs" dxfId="125" priority="10" operator="equal">
      <formula>"Aus-schluss"</formula>
    </cfRule>
  </conditionalFormatting>
  <conditionalFormatting sqref="H14:H23">
    <cfRule type="cellIs" dxfId="124" priority="9" operator="equal">
      <formula>"Aus-schluss"</formula>
    </cfRule>
  </conditionalFormatting>
  <conditionalFormatting sqref="J14:J23">
    <cfRule type="cellIs" dxfId="123" priority="8" operator="equal">
      <formula>"Aus-schluss"</formula>
    </cfRule>
  </conditionalFormatting>
  <conditionalFormatting sqref="L14:L23">
    <cfRule type="cellIs" dxfId="122" priority="7" operator="equal">
      <formula>"Aus-schluss"</formula>
    </cfRule>
  </conditionalFormatting>
  <conditionalFormatting sqref="H12">
    <cfRule type="cellIs" dxfId="121" priority="6" operator="equal">
      <formula>"Aus-schluss"</formula>
    </cfRule>
  </conditionalFormatting>
  <conditionalFormatting sqref="J12">
    <cfRule type="cellIs" dxfId="120" priority="5" operator="equal">
      <formula>"Aus-schluss"</formula>
    </cfRule>
  </conditionalFormatting>
  <conditionalFormatting sqref="L12">
    <cfRule type="cellIs" dxfId="119" priority="4" operator="equal">
      <formula>"Aus-schluss"</formula>
    </cfRule>
  </conditionalFormatting>
  <conditionalFormatting sqref="H13">
    <cfRule type="cellIs" dxfId="118" priority="3" operator="equal">
      <formula>"Aus-schluss"</formula>
    </cfRule>
  </conditionalFormatting>
  <conditionalFormatting sqref="J13">
    <cfRule type="cellIs" dxfId="117" priority="2" operator="equal">
      <formula>"Aus-schluss"</formula>
    </cfRule>
  </conditionalFormatting>
  <conditionalFormatting sqref="L13">
    <cfRule type="cellIs" dxfId="116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35"/>
  <sheetViews>
    <sheetView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35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71</v>
      </c>
      <c r="D12" s="82"/>
      <c r="E12" s="3"/>
      <c r="F12" s="47" t="str">
        <f>IF(E12="++",15,IF(E12="+",8,IF(E12="o",0,IF(E12="-","Aus-schluss","Fehler"))))</f>
        <v>Fehler</v>
      </c>
      <c r="G12" s="3"/>
      <c r="H12" s="47" t="str">
        <f>IF(G12="++",15,IF(G12="+",8,IF(G12="o",0,IF(G12="-","Aus-schluss","Fehler"))))</f>
        <v>Fehler</v>
      </c>
      <c r="I12" s="3"/>
      <c r="J12" s="47" t="str">
        <f>IF(I12="++",15,IF(I12="+",8,IF(I12="o",0,IF(I12="-","Aus-schluss","Fehler"))))</f>
        <v>Fehler</v>
      </c>
      <c r="K12" s="3"/>
      <c r="L12" s="47" t="str">
        <f>IF(K12="++",15,IF(K12="+",8,IF(K12="o",0,IF(K12="-","Aus-schluss","Fehler"))))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66</v>
      </c>
      <c r="D13" s="46"/>
      <c r="E13" s="3"/>
      <c r="F13" s="47" t="str">
        <f>IF(E13="++",15,IF(E13="+",0,IF(E13="o","Aus-schluss",IF(E13="-","Aus-schluss","Fehler"))))</f>
        <v>Fehler</v>
      </c>
      <c r="G13" s="3"/>
      <c r="H13" s="47" t="str">
        <f>IF(G13="++",15,IF(G13="+",0,IF(G13="o","Aus-schluss",IF(G13="-","Aus-schluss","Fehler"))))</f>
        <v>Fehler</v>
      </c>
      <c r="I13" s="3"/>
      <c r="J13" s="47" t="str">
        <f>IF(I13="++",15,IF(I13="+",0,IF(I13="o","Aus-schluss",IF(I13="-","Aus-schluss","Fehler"))))</f>
        <v>Fehler</v>
      </c>
      <c r="K13" s="3"/>
      <c r="L13" s="47" t="str">
        <f>IF(K13="++",15,IF(K13="+",0,IF(K13="o","Aus-schluss",IF(K13="-","Aus-schluss","Fehler"))))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5</v>
      </c>
      <c r="B14" s="41" t="s">
        <v>37</v>
      </c>
      <c r="C14" s="93" t="s">
        <v>67</v>
      </c>
      <c r="D14" s="43"/>
      <c r="E14" s="4"/>
      <c r="F14" s="90" t="str">
        <f>IF(E14="+",15,IF(E14="o",0,IF(E14="-","Aus-schluss","Fehler")))</f>
        <v>Fehler</v>
      </c>
      <c r="G14" s="4"/>
      <c r="H14" s="90" t="str">
        <f>IF(G14="+",15,IF(G14="o",0,IF(G14="-","Aus-schluss","Fehler")))</f>
        <v>Fehler</v>
      </c>
      <c r="I14" s="4"/>
      <c r="J14" s="90" t="str">
        <f>IF(I14="+",15,IF(I14="o",0,IF(I14="-","Aus-schluss","Fehler")))</f>
        <v>Fehler</v>
      </c>
      <c r="K14" s="4"/>
      <c r="L14" s="90" t="str">
        <f>IF(K14="+",15,IF(K14="o",0,IF(K14="-","Aus-schluss","Fehler")))</f>
        <v>Fehler</v>
      </c>
      <c r="M14" s="40"/>
      <c r="N14" s="40"/>
      <c r="O14" s="40"/>
      <c r="P14" s="40"/>
      <c r="Q14" s="40"/>
    </row>
    <row r="15" spans="1:19" s="26" customFormat="1" ht="43.5" thickBot="1" x14ac:dyDescent="0.3">
      <c r="A15" s="124"/>
      <c r="B15" s="48" t="s">
        <v>38</v>
      </c>
      <c r="C15" s="94" t="s">
        <v>68</v>
      </c>
      <c r="D15" s="50"/>
      <c r="E15" s="5"/>
      <c r="F15" s="91" t="str">
        <f>IF(E15="gering",15,IF(E15="mittel",0,IF(E15="schlecht","Aus-schluss","Fehler")))</f>
        <v>Fehler</v>
      </c>
      <c r="G15" s="5"/>
      <c r="H15" s="91" t="str">
        <f>IF(G15="gering",15,IF(G15="mittel",0,IF(G15="schlecht","Aus-schluss","Fehler")))</f>
        <v>Fehler</v>
      </c>
      <c r="I15" s="5"/>
      <c r="J15" s="91" t="str">
        <f>IF(I15="gering",15,IF(I15="mittel",0,IF(I15="schlecht","Aus-schluss","Fehler")))</f>
        <v>Fehler</v>
      </c>
      <c r="K15" s="5"/>
      <c r="L15" s="91" t="str">
        <f>IF(K15="gering",15,IF(K15="mittel",0,IF(K15="schlecht","Aus-schluss","Fehler")))</f>
        <v>Fehler</v>
      </c>
      <c r="M15" s="40"/>
      <c r="N15" s="40"/>
      <c r="O15" s="40"/>
      <c r="P15" s="40"/>
      <c r="Q15" s="40"/>
    </row>
    <row r="16" spans="1:19" s="26" customFormat="1" ht="42.75" x14ac:dyDescent="0.25">
      <c r="A16" s="123" t="s">
        <v>9</v>
      </c>
      <c r="B16" s="41" t="s">
        <v>6</v>
      </c>
      <c r="C16" s="93" t="s">
        <v>69</v>
      </c>
      <c r="D16" s="43"/>
      <c r="E16" s="4"/>
      <c r="F16" s="90" t="str">
        <f>IF(E16="+",10,IF(E16="o",4,IF(E16="-",0,"Fehler")))</f>
        <v>Fehler</v>
      </c>
      <c r="G16" s="4"/>
      <c r="H16" s="90" t="str">
        <f>IF(G16="+",10,IF(G16="o",4,IF(G16="-",0,"Fehler")))</f>
        <v>Fehler</v>
      </c>
      <c r="I16" s="4"/>
      <c r="J16" s="90" t="str">
        <f>IF(I16="+",10,IF(I16="o",4,IF(I16="-",0,"Fehler")))</f>
        <v>Fehler</v>
      </c>
      <c r="K16" s="4"/>
      <c r="L16" s="90" t="str">
        <f>IF(K16="+",10,IF(K16="o",4,IF(K16="-",0,"Fehler")))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30"/>
      <c r="B17" s="52" t="s">
        <v>7</v>
      </c>
      <c r="C17" s="53" t="s">
        <v>69</v>
      </c>
      <c r="D17" s="54"/>
      <c r="E17" s="6"/>
      <c r="F17" s="55" t="str">
        <f t="shared" ref="F17:H18" si="0">IF(E17="+",10,IF(E17="o",4,IF(E17="-",0,"Fehler")))</f>
        <v>Fehler</v>
      </c>
      <c r="G17" s="6"/>
      <c r="H17" s="55" t="str">
        <f t="shared" si="0"/>
        <v>Fehler</v>
      </c>
      <c r="I17" s="6"/>
      <c r="J17" s="55" t="str">
        <f t="shared" ref="J17:J18" si="1">IF(I17="+",10,IF(I17="o",4,IF(I17="-",0,"Fehler")))</f>
        <v>Fehler</v>
      </c>
      <c r="K17" s="6"/>
      <c r="L17" s="55" t="str">
        <f t="shared" ref="L17:L18" si="2"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3.5" thickBot="1" x14ac:dyDescent="0.3">
      <c r="A18" s="124"/>
      <c r="B18" s="48" t="s">
        <v>8</v>
      </c>
      <c r="C18" s="94" t="s">
        <v>69</v>
      </c>
      <c r="D18" s="50"/>
      <c r="E18" s="5"/>
      <c r="F18" s="91" t="str">
        <f t="shared" si="0"/>
        <v>Fehler</v>
      </c>
      <c r="G18" s="5"/>
      <c r="H18" s="91" t="str">
        <f t="shared" si="0"/>
        <v>Fehler</v>
      </c>
      <c r="I18" s="5"/>
      <c r="J18" s="91" t="str">
        <f t="shared" si="1"/>
        <v>Fehler</v>
      </c>
      <c r="K18" s="5"/>
      <c r="L18" s="91" t="str">
        <f t="shared" si="2"/>
        <v>Fehler</v>
      </c>
      <c r="M18" s="40"/>
      <c r="N18" s="40"/>
      <c r="O18" s="40"/>
      <c r="P18" s="40"/>
      <c r="Q18" s="40"/>
    </row>
    <row r="19" spans="1:17" s="26" customFormat="1" ht="42.75" x14ac:dyDescent="0.25">
      <c r="A19" s="123" t="s">
        <v>10</v>
      </c>
      <c r="B19" s="41" t="s">
        <v>6</v>
      </c>
      <c r="C19" s="93" t="s">
        <v>19</v>
      </c>
      <c r="D19" s="43"/>
      <c r="E19" s="4"/>
      <c r="F19" s="90" t="str">
        <f>IF(E19="+",5,IF(E19="o",2,IF(E19="-",0,"Fehler")))</f>
        <v>Fehler</v>
      </c>
      <c r="G19" s="4"/>
      <c r="H19" s="90" t="str">
        <f>IF(G19="+",5,IF(G19="o",2,IF(G19="-",0,"Fehler")))</f>
        <v>Fehler</v>
      </c>
      <c r="I19" s="4"/>
      <c r="J19" s="90" t="str">
        <f>IF(I19="+",5,IF(I19="o",2,IF(I19="-",0,"Fehler")))</f>
        <v>Fehler</v>
      </c>
      <c r="K19" s="4"/>
      <c r="L19" s="90" t="str">
        <f>IF(K19="+",5,IF(K19="o",2,IF(K19="-",0,"Fehler")))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30"/>
      <c r="B20" s="52" t="s">
        <v>7</v>
      </c>
      <c r="C20" s="53" t="s">
        <v>19</v>
      </c>
      <c r="D20" s="54"/>
      <c r="E20" s="6"/>
      <c r="F20" s="55" t="str">
        <f t="shared" ref="F20:H21" si="3">IF(E20="+",5,IF(E20="o",2,IF(E20="-",0,"Fehler")))</f>
        <v>Fehler</v>
      </c>
      <c r="G20" s="6"/>
      <c r="H20" s="55" t="str">
        <f t="shared" si="3"/>
        <v>Fehler</v>
      </c>
      <c r="I20" s="6"/>
      <c r="J20" s="55" t="str">
        <f t="shared" ref="J20:J21" si="4">IF(I20="+",5,IF(I20="o",2,IF(I20="-",0,"Fehler")))</f>
        <v>Fehler</v>
      </c>
      <c r="K20" s="6"/>
      <c r="L20" s="55" t="str">
        <f t="shared" ref="L20:L21" si="5"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3.5" thickBot="1" x14ac:dyDescent="0.3">
      <c r="A21" s="124"/>
      <c r="B21" s="48" t="s">
        <v>8</v>
      </c>
      <c r="C21" s="94" t="s">
        <v>19</v>
      </c>
      <c r="D21" s="50"/>
      <c r="E21" s="5"/>
      <c r="F21" s="91" t="str">
        <f t="shared" si="3"/>
        <v>Fehler</v>
      </c>
      <c r="G21" s="5"/>
      <c r="H21" s="91" t="str">
        <f t="shared" si="3"/>
        <v>Fehler</v>
      </c>
      <c r="I21" s="5"/>
      <c r="J21" s="91" t="str">
        <f t="shared" si="4"/>
        <v>Fehler</v>
      </c>
      <c r="K21" s="5"/>
      <c r="L21" s="91" t="str">
        <f t="shared" si="5"/>
        <v>Fehler</v>
      </c>
      <c r="M21" s="40"/>
      <c r="N21" s="40"/>
      <c r="O21" s="40"/>
      <c r="P21" s="40"/>
      <c r="Q21" s="40"/>
    </row>
    <row r="22" spans="1:17" s="26" customFormat="1" ht="30" x14ac:dyDescent="0.25">
      <c r="A22" s="123" t="s">
        <v>4</v>
      </c>
      <c r="B22" s="41" t="s">
        <v>20</v>
      </c>
      <c r="C22" s="125" t="s">
        <v>70</v>
      </c>
      <c r="D22" s="56"/>
      <c r="E22" s="7"/>
      <c r="F22" s="119">
        <f>IF(AND(E22=66,E23=32),10,IF(AND(E22=65,E23=32),10,IF(AND(E22=67,E23=32),10,0)))</f>
        <v>0</v>
      </c>
      <c r="G22" s="7"/>
      <c r="H22" s="119">
        <f>IF(AND(G22=66,G23=32),10,IF(AND(G22=65,G23=32),10,IF(AND(G22=67,G23=32),10,0)))</f>
        <v>0</v>
      </c>
      <c r="I22" s="7"/>
      <c r="J22" s="119">
        <f>IF(AND(I22=66,I23=32),10,IF(AND(I22=65,I23=32),10,IF(AND(I22=67,I23=32),10,0)))</f>
        <v>0</v>
      </c>
      <c r="K22" s="7"/>
      <c r="L22" s="119">
        <f>IF(AND(K22=66,K23=32),10,IF(AND(K22=65,K23=32),10,IF(AND(K22=67,K23=32),10,0)))</f>
        <v>0</v>
      </c>
      <c r="M22" s="40"/>
      <c r="N22" s="40"/>
      <c r="O22" s="40"/>
      <c r="P22" s="40"/>
      <c r="Q22" s="40"/>
    </row>
    <row r="23" spans="1:17" s="26" customFormat="1" ht="30.75" thickBot="1" x14ac:dyDescent="0.3">
      <c r="A23" s="124"/>
      <c r="B23" s="48" t="s">
        <v>21</v>
      </c>
      <c r="C23" s="126"/>
      <c r="D23" s="58"/>
      <c r="E23" s="8"/>
      <c r="F23" s="120"/>
      <c r="G23" s="8"/>
      <c r="H23" s="120"/>
      <c r="I23" s="8"/>
      <c r="J23" s="120"/>
      <c r="K23" s="8"/>
      <c r="L23" s="120"/>
      <c r="M23" s="40"/>
      <c r="N23" s="40"/>
      <c r="O23" s="40"/>
      <c r="P23" s="40"/>
      <c r="Q23" s="40"/>
    </row>
    <row r="24" spans="1:17" s="61" customFormat="1" ht="15" thickBot="1" x14ac:dyDescent="0.25">
      <c r="A24" s="60"/>
      <c r="E24" s="62"/>
      <c r="F24" s="62"/>
      <c r="G24" s="62"/>
      <c r="H24" s="62"/>
      <c r="I24" s="62"/>
      <c r="J24" s="62"/>
      <c r="K24" s="62"/>
      <c r="L24" s="62"/>
      <c r="M24" s="63"/>
      <c r="N24" s="63"/>
      <c r="O24" s="63"/>
      <c r="P24" s="63"/>
      <c r="Q24" s="63"/>
    </row>
    <row r="25" spans="1:17" s="61" customFormat="1" ht="15.75" thickBot="1" x14ac:dyDescent="0.3">
      <c r="A25" s="117" t="s">
        <v>72</v>
      </c>
      <c r="B25" s="19"/>
      <c r="C25" s="19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5" customFormat="1" ht="15" x14ac:dyDescent="0.25">
      <c r="A26" s="106" t="s">
        <v>74</v>
      </c>
      <c r="B26" s="107" t="s">
        <v>3</v>
      </c>
      <c r="C26" s="108"/>
      <c r="D26" s="109"/>
      <c r="E26" s="110"/>
      <c r="F26" s="111">
        <f>F10</f>
        <v>0</v>
      </c>
      <c r="G26" s="110"/>
      <c r="H26" s="111">
        <f>H10</f>
        <v>0</v>
      </c>
      <c r="I26" s="110"/>
      <c r="J26" s="111">
        <f>J10</f>
        <v>0</v>
      </c>
      <c r="K26" s="110"/>
      <c r="L26" s="111">
        <f>L10</f>
        <v>0</v>
      </c>
      <c r="M26" s="68"/>
      <c r="N26" s="68"/>
      <c r="O26" s="68"/>
      <c r="P26" s="68"/>
      <c r="Q26" s="68"/>
    </row>
    <row r="27" spans="1:17" s="65" customFormat="1" ht="15.75" thickBot="1" x14ac:dyDescent="0.3">
      <c r="A27" s="112"/>
      <c r="B27" s="113" t="s">
        <v>73</v>
      </c>
      <c r="C27" s="114">
        <v>0.6</v>
      </c>
      <c r="D27" s="113"/>
      <c r="E27" s="115"/>
      <c r="F27" s="116">
        <f>F26*$C$27</f>
        <v>0</v>
      </c>
      <c r="G27" s="115"/>
      <c r="H27" s="116">
        <f>H26*$C$27</f>
        <v>0</v>
      </c>
      <c r="I27" s="115"/>
      <c r="J27" s="116">
        <f>J26*$C$27</f>
        <v>0</v>
      </c>
      <c r="K27" s="115"/>
      <c r="L27" s="116">
        <f>L26*$C$27</f>
        <v>0</v>
      </c>
      <c r="M27" s="68"/>
      <c r="N27" s="68"/>
      <c r="O27" s="68"/>
      <c r="P27" s="68"/>
      <c r="Q27" s="68"/>
    </row>
    <row r="28" spans="1:17" s="61" customFormat="1" ht="15" thickBot="1" x14ac:dyDescent="0.25">
      <c r="A28" s="60"/>
      <c r="E28" s="62"/>
      <c r="F28" s="62"/>
      <c r="G28" s="62"/>
      <c r="H28" s="62"/>
      <c r="I28" s="62"/>
      <c r="J28" s="62"/>
      <c r="K28" s="62"/>
      <c r="L28" s="62"/>
      <c r="M28" s="63"/>
      <c r="N28" s="63"/>
      <c r="O28" s="63"/>
      <c r="P28" s="63"/>
      <c r="Q28" s="63"/>
    </row>
    <row r="29" spans="1:17" s="65" customFormat="1" ht="15" x14ac:dyDescent="0.25">
      <c r="A29" s="106" t="s">
        <v>75</v>
      </c>
      <c r="B29" s="107" t="s">
        <v>3</v>
      </c>
      <c r="C29" s="108"/>
      <c r="D29" s="109"/>
      <c r="E29" s="110"/>
      <c r="F29" s="111">
        <f>SUM(F12:F23)</f>
        <v>0</v>
      </c>
      <c r="G29" s="110"/>
      <c r="H29" s="111">
        <f>SUM(H12:H23)</f>
        <v>0</v>
      </c>
      <c r="I29" s="110"/>
      <c r="J29" s="111">
        <f>SUM(J12:J23)</f>
        <v>0</v>
      </c>
      <c r="K29" s="110"/>
      <c r="L29" s="111">
        <f>SUM(L12:L23)</f>
        <v>0</v>
      </c>
      <c r="M29" s="68"/>
      <c r="N29" s="68"/>
      <c r="O29" s="68"/>
      <c r="P29" s="68"/>
      <c r="Q29" s="68"/>
    </row>
    <row r="30" spans="1:17" s="65" customFormat="1" ht="15.75" thickBot="1" x14ac:dyDescent="0.3">
      <c r="A30" s="112"/>
      <c r="B30" s="113" t="s">
        <v>73</v>
      </c>
      <c r="C30" s="114">
        <v>0.4</v>
      </c>
      <c r="D30" s="113"/>
      <c r="E30" s="115"/>
      <c r="F30" s="116">
        <f>F29*C30</f>
        <v>0</v>
      </c>
      <c r="G30" s="115"/>
      <c r="H30" s="116">
        <f>H29*E30</f>
        <v>0</v>
      </c>
      <c r="I30" s="115"/>
      <c r="J30" s="116">
        <f>J29*G30</f>
        <v>0</v>
      </c>
      <c r="K30" s="115"/>
      <c r="L30" s="116">
        <f>L29*I30</f>
        <v>0</v>
      </c>
      <c r="M30" s="68"/>
      <c r="N30" s="68"/>
      <c r="O30" s="68"/>
      <c r="P30" s="68"/>
      <c r="Q30" s="68"/>
    </row>
    <row r="31" spans="1:17" s="61" customFormat="1" ht="15" thickBot="1" x14ac:dyDescent="0.25">
      <c r="A31" s="60"/>
      <c r="C31" s="95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</row>
    <row r="32" spans="1:17" s="65" customFormat="1" ht="15.75" thickBot="1" x14ac:dyDescent="0.3">
      <c r="A32" s="100" t="s">
        <v>30</v>
      </c>
      <c r="B32" s="101" t="s">
        <v>73</v>
      </c>
      <c r="C32" s="102"/>
      <c r="D32" s="103"/>
      <c r="E32" s="104"/>
      <c r="F32" s="105">
        <f>F30+F27</f>
        <v>0</v>
      </c>
      <c r="G32" s="104"/>
      <c r="H32" s="105">
        <f>H30+H27</f>
        <v>0</v>
      </c>
      <c r="I32" s="104"/>
      <c r="J32" s="105">
        <f>J30+J27</f>
        <v>0</v>
      </c>
      <c r="K32" s="104"/>
      <c r="L32" s="105">
        <f>L30+L27</f>
        <v>0</v>
      </c>
      <c r="M32" s="68"/>
      <c r="N32" s="68"/>
      <c r="O32" s="68"/>
      <c r="P32" s="68"/>
      <c r="Q32" s="68"/>
    </row>
    <row r="33" spans="1:19" s="61" customFormat="1" ht="15" thickBot="1" x14ac:dyDescent="0.25">
      <c r="A33" s="60"/>
      <c r="E33" s="62"/>
      <c r="F33" s="62"/>
      <c r="G33" s="62"/>
      <c r="H33" s="62"/>
      <c r="I33" s="62"/>
      <c r="J33" s="62"/>
      <c r="K33" s="62"/>
      <c r="L33" s="62"/>
      <c r="M33" s="63"/>
      <c r="N33" s="63"/>
      <c r="O33" s="63"/>
      <c r="P33" s="63"/>
      <c r="Q33" s="63"/>
      <c r="R33" s="63"/>
      <c r="S33" s="63"/>
    </row>
    <row r="34" spans="1:19" s="61" customFormat="1" ht="15.75" thickBot="1" x14ac:dyDescent="0.3">
      <c r="A34" s="33" t="s">
        <v>15</v>
      </c>
      <c r="B34" s="26"/>
      <c r="C34" s="26"/>
      <c r="D34" s="26"/>
      <c r="E34" s="62"/>
      <c r="F34" s="62"/>
      <c r="G34" s="62"/>
      <c r="H34" s="62"/>
      <c r="I34" s="62"/>
      <c r="J34" s="62"/>
      <c r="K34" s="62"/>
      <c r="L34" s="62"/>
      <c r="M34" s="63"/>
      <c r="N34" s="63"/>
      <c r="O34" s="63"/>
      <c r="P34" s="63"/>
      <c r="Q34" s="63"/>
      <c r="R34" s="63"/>
      <c r="S34" s="63"/>
    </row>
    <row r="35" spans="1:19" s="26" customFormat="1" ht="30.75" thickBot="1" x14ac:dyDescent="0.3">
      <c r="A35" s="69" t="s">
        <v>16</v>
      </c>
      <c r="B35" s="70" t="s">
        <v>17</v>
      </c>
      <c r="C35" s="71" t="s">
        <v>23</v>
      </c>
      <c r="D35" s="72"/>
      <c r="E35" s="3"/>
      <c r="F35" s="47" t="str">
        <f>IF(E35="++","ja",IF(E35="+","Aus-schluss",IF(E35="o","Aus-schluss",IF(E35="-","Aus-schluss","Fehler"))))</f>
        <v>Fehler</v>
      </c>
      <c r="G35" s="3"/>
      <c r="H35" s="47" t="str">
        <f t="shared" ref="H35" si="6">IF(G35="++","ja",IF(G35="+","Aus-schluss",IF(G35="o","Aus-schluss",IF(G35="-","Aus-schluss","Fehler"))))</f>
        <v>Fehler</v>
      </c>
      <c r="I35" s="3"/>
      <c r="J35" s="47" t="str">
        <f t="shared" ref="J35" si="7">IF(I35="++","ja",IF(I35="+","Aus-schluss",IF(I35="o","Aus-schluss",IF(I35="-","Aus-schluss","Fehler"))))</f>
        <v>Fehler</v>
      </c>
      <c r="K35" s="3"/>
      <c r="L35" s="47" t="str">
        <f t="shared" ref="L35" si="8">IF(K35="++","ja",IF(K35="+","Aus-schluss",IF(K35="o","Aus-schluss",IF(K35="-","Aus-schluss","Fehler"))))</f>
        <v>Fehler</v>
      </c>
      <c r="M35" s="40"/>
      <c r="N35" s="40"/>
      <c r="O35" s="40"/>
      <c r="P35" s="40"/>
      <c r="Q35" s="40"/>
      <c r="R35" s="40"/>
      <c r="S35" s="40"/>
    </row>
  </sheetData>
  <sheetProtection sheet="1" selectLockedCells="1"/>
  <mergeCells count="18">
    <mergeCell ref="C22:C23"/>
    <mergeCell ref="F22:F23"/>
    <mergeCell ref="H22:H23"/>
    <mergeCell ref="J22:J23"/>
    <mergeCell ref="L22:L23"/>
    <mergeCell ref="A4:E4"/>
    <mergeCell ref="A14:A15"/>
    <mergeCell ref="A16:A18"/>
    <mergeCell ref="A19:A21"/>
    <mergeCell ref="E7:F7"/>
    <mergeCell ref="G7:H7"/>
    <mergeCell ref="I7:J7"/>
    <mergeCell ref="K7:L7"/>
    <mergeCell ref="E8:F8"/>
    <mergeCell ref="G8:H8"/>
    <mergeCell ref="I8:J8"/>
    <mergeCell ref="K8:L8"/>
    <mergeCell ref="A22:A23"/>
  </mergeCells>
  <phoneticPr fontId="6" type="noConversion"/>
  <conditionalFormatting sqref="F12:F22 H13:H22 J13:J22 L13:L22">
    <cfRule type="cellIs" dxfId="115" priority="11" operator="equal">
      <formula>"Aus-schluss"</formula>
    </cfRule>
  </conditionalFormatting>
  <conditionalFormatting sqref="F35">
    <cfRule type="cellIs" dxfId="114" priority="9" operator="equal">
      <formula>"Aus-schluss"</formula>
    </cfRule>
  </conditionalFormatting>
  <conditionalFormatting sqref="H35 J35 L35">
    <cfRule type="cellIs" dxfId="113" priority="8" operator="equal">
      <formula>"Aus-schluss"</formula>
    </cfRule>
  </conditionalFormatting>
  <conditionalFormatting sqref="H12">
    <cfRule type="cellIs" dxfId="112" priority="3" operator="equal">
      <formula>"Aus-schluss"</formula>
    </cfRule>
  </conditionalFormatting>
  <conditionalFormatting sqref="J12">
    <cfRule type="cellIs" dxfId="111" priority="2" operator="equal">
      <formula>"Aus-schluss"</formula>
    </cfRule>
  </conditionalFormatting>
  <conditionalFormatting sqref="L12">
    <cfRule type="cellIs" dxfId="110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BA5D0-D2BE-44AE-A95F-D4E9528E1425}">
  <sheetPr>
    <pageSetUpPr fitToPage="1"/>
  </sheetPr>
  <dimension ref="A2:S36"/>
  <sheetViews>
    <sheetView topLeftCell="A4" workbookViewId="0">
      <selection activeCell="G10" sqref="G10"/>
    </sheetView>
  </sheetViews>
  <sheetFormatPr baseColWidth="10" defaultRowHeight="15" x14ac:dyDescent="0.25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74" customWidth="1"/>
    <col min="7" max="7" width="15.7109375" style="14" customWidth="1"/>
    <col min="8" max="8" width="10.7109375" style="74" customWidth="1"/>
    <col min="9" max="9" width="15.7109375" style="14" customWidth="1"/>
    <col min="10" max="10" width="10.7109375" style="74" customWidth="1"/>
    <col min="11" max="11" width="15.7109375" style="14" customWidth="1"/>
    <col min="12" max="12" width="10.7109375" style="7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x14ac:dyDescent="0.25">
      <c r="C2" s="12" t="s">
        <v>0</v>
      </c>
      <c r="D2" s="1" t="s">
        <v>65</v>
      </c>
      <c r="E2" s="20"/>
      <c r="F2" s="7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73"/>
      <c r="G3" s="20"/>
      <c r="H3" s="73"/>
      <c r="I3" s="20"/>
      <c r="J3" s="73"/>
      <c r="K3" s="20"/>
      <c r="L3" s="73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75"/>
      <c r="G4" s="22"/>
      <c r="H4" s="75"/>
      <c r="I4" s="22"/>
      <c r="J4" s="75"/>
      <c r="K4" s="22"/>
      <c r="L4" s="75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34</v>
      </c>
      <c r="C5" s="26"/>
      <c r="D5" s="26"/>
      <c r="E5" s="13"/>
      <c r="F5" s="73"/>
      <c r="G5" s="13"/>
      <c r="H5" s="73"/>
      <c r="I5" s="13"/>
      <c r="J5" s="73"/>
      <c r="K5" s="13"/>
      <c r="L5" s="73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76"/>
      <c r="G6" s="29"/>
      <c r="H6" s="76"/>
      <c r="I6" s="29"/>
      <c r="J6" s="76"/>
      <c r="K6" s="29"/>
      <c r="L6" s="76"/>
      <c r="M6" s="30"/>
      <c r="N6" s="30"/>
      <c r="O6" s="30"/>
      <c r="P6" s="30"/>
      <c r="Q6" s="30"/>
      <c r="R6" s="21"/>
      <c r="S6" s="21"/>
    </row>
    <row r="7" spans="1:19" s="19" customFormat="1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34" t="s">
        <v>28</v>
      </c>
      <c r="E9" s="35" t="s">
        <v>29</v>
      </c>
      <c r="F9" s="77" t="s">
        <v>3</v>
      </c>
      <c r="G9" s="35" t="s">
        <v>29</v>
      </c>
      <c r="H9" s="77" t="s">
        <v>3</v>
      </c>
      <c r="I9" s="35" t="s">
        <v>29</v>
      </c>
      <c r="J9" s="77" t="s">
        <v>3</v>
      </c>
      <c r="K9" s="35" t="s">
        <v>29</v>
      </c>
      <c r="L9" s="77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43.5" thickBot="1" x14ac:dyDescent="0.3">
      <c r="A12" s="78" t="s">
        <v>12</v>
      </c>
      <c r="B12" s="83" t="s">
        <v>2</v>
      </c>
      <c r="C12" s="84" t="s">
        <v>66</v>
      </c>
      <c r="D12" s="85"/>
      <c r="E12" s="2"/>
      <c r="F12" s="92" t="str">
        <f>IF(E12="++",15,IF(E12="+",0,IF(E12="o","Aus-schluss",IF(E12="-","Aus-schluss","Fehler"))))</f>
        <v>Fehler</v>
      </c>
      <c r="G12" s="2"/>
      <c r="H12" s="92" t="str">
        <f>IF(G12="++",15,IF(G12="+",0,IF(G12="o","Aus-schluss",IF(G12="-","Aus-schluss","Fehler"))))</f>
        <v>Fehler</v>
      </c>
      <c r="I12" s="2"/>
      <c r="J12" s="92" t="str">
        <f>IF(I12="++",15,IF(I12="+",0,IF(I12="o","Aus-schluss",IF(I12="-","Aus-schluss","Fehler"))))</f>
        <v>Fehler</v>
      </c>
      <c r="K12" s="2"/>
      <c r="L12" s="92" t="str">
        <f>IF(K12="++",15,IF(K12="+",0,IF(K12="o","Aus-schluss",IF(K12="-","Aus-schluss","Fehler"))))</f>
        <v>Fehler</v>
      </c>
      <c r="M12" s="40"/>
      <c r="N12" s="40"/>
      <c r="O12" s="87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66</v>
      </c>
      <c r="D13" s="46"/>
      <c r="E13" s="3"/>
      <c r="F13" s="47" t="str">
        <f>IF(E13="++",15,IF(E13="+",0,IF(E13="o","Aus-schluss",IF(E13="-","Aus-schluss","Fehler"))))</f>
        <v>Fehler</v>
      </c>
      <c r="G13" s="3"/>
      <c r="H13" s="47" t="str">
        <f>IF(G13="++",15,IF(G13="+",0,IF(G13="o","Aus-schluss",IF(G13="-","Aus-schluss","Fehler"))))</f>
        <v>Fehler</v>
      </c>
      <c r="I13" s="3"/>
      <c r="J13" s="47" t="str">
        <f>IF(I13="++",15,IF(I13="+",0,IF(I13="o","Aus-schluss",IF(I13="-","Aus-schluss","Fehler"))))</f>
        <v>Fehler</v>
      </c>
      <c r="K13" s="3"/>
      <c r="L13" s="47" t="str">
        <f>IF(K13="++",15,IF(K13="+",0,IF(K13="o","Aus-schluss",IF(K13="-","Aus-schluss","Fehler"))))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5</v>
      </c>
      <c r="B14" s="41" t="s">
        <v>37</v>
      </c>
      <c r="C14" s="93" t="s">
        <v>67</v>
      </c>
      <c r="D14" s="43"/>
      <c r="E14" s="4"/>
      <c r="F14" s="90" t="str">
        <f>IF(E14="+",15,IF(E14="o",0,IF(E14="-","Aus-schluss","Fehler")))</f>
        <v>Fehler</v>
      </c>
      <c r="G14" s="4"/>
      <c r="H14" s="90" t="str">
        <f>IF(G14="+",15,IF(G14="o",0,IF(G14="-","Aus-schluss","Fehler")))</f>
        <v>Fehler</v>
      </c>
      <c r="I14" s="4"/>
      <c r="J14" s="90" t="str">
        <f>IF(I14="+",15,IF(I14="o",0,IF(I14="-","Aus-schluss","Fehler")))</f>
        <v>Fehler</v>
      </c>
      <c r="K14" s="4"/>
      <c r="L14" s="90" t="str">
        <f>IF(K14="+",15,IF(K14="o",0,IF(K14="-","Aus-schluss","Fehler")))</f>
        <v>Fehler</v>
      </c>
      <c r="M14" s="40"/>
      <c r="N14" s="40"/>
      <c r="O14" s="40"/>
      <c r="P14" s="40"/>
      <c r="Q14" s="40"/>
    </row>
    <row r="15" spans="1:19" s="26" customFormat="1" ht="43.5" thickBot="1" x14ac:dyDescent="0.3">
      <c r="A15" s="124"/>
      <c r="B15" s="48" t="s">
        <v>38</v>
      </c>
      <c r="C15" s="94" t="s">
        <v>68</v>
      </c>
      <c r="D15" s="50"/>
      <c r="E15" s="5"/>
      <c r="F15" s="91" t="str">
        <f>IF(E15="gering",15,IF(E15="mittel",0,IF(E15="schlecht","Aus-schluss","Fehler")))</f>
        <v>Fehler</v>
      </c>
      <c r="G15" s="5"/>
      <c r="H15" s="91" t="str">
        <f>IF(G15="gering",15,IF(G15="mittel",0,IF(G15="schlecht","Aus-schluss","Fehler")))</f>
        <v>Fehler</v>
      </c>
      <c r="I15" s="5"/>
      <c r="J15" s="91" t="str">
        <f>IF(I15="gering",15,IF(I15="mittel",0,IF(I15="schlecht","Aus-schluss","Fehler")))</f>
        <v>Fehler</v>
      </c>
      <c r="K15" s="5"/>
      <c r="L15" s="91" t="str">
        <f>IF(K15="gering",15,IF(K15="mittel",0,IF(K15="schlecht","Aus-schluss","Fehler")))</f>
        <v>Fehler</v>
      </c>
      <c r="M15" s="40"/>
      <c r="N15" s="40"/>
      <c r="O15" s="40"/>
      <c r="P15" s="40"/>
      <c r="Q15" s="40"/>
    </row>
    <row r="16" spans="1:19" s="26" customFormat="1" ht="42.75" x14ac:dyDescent="0.25">
      <c r="A16" s="123" t="s">
        <v>9</v>
      </c>
      <c r="B16" s="41" t="s">
        <v>6</v>
      </c>
      <c r="C16" s="93" t="s">
        <v>69</v>
      </c>
      <c r="D16" s="43"/>
      <c r="E16" s="4"/>
      <c r="F16" s="90" t="str">
        <f>IF(E16="+",10,IF(E16="o",4,IF(E16="-",0,"Fehler")))</f>
        <v>Fehler</v>
      </c>
      <c r="G16" s="4"/>
      <c r="H16" s="90" t="str">
        <f>IF(G16="+",10,IF(G16="o",4,IF(G16="-",0,"Fehler")))</f>
        <v>Fehler</v>
      </c>
      <c r="I16" s="4"/>
      <c r="J16" s="90" t="str">
        <f>IF(I16="+",10,IF(I16="o",4,IF(I16="-",0,"Fehler")))</f>
        <v>Fehler</v>
      </c>
      <c r="K16" s="4"/>
      <c r="L16" s="90" t="str">
        <f>IF(K16="+",10,IF(K16="o",4,IF(K16="-",0,"Fehler")))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30"/>
      <c r="B17" s="52" t="s">
        <v>7</v>
      </c>
      <c r="C17" s="53" t="s">
        <v>69</v>
      </c>
      <c r="D17" s="54"/>
      <c r="E17" s="6"/>
      <c r="F17" s="55" t="str">
        <f t="shared" ref="F17:H18" si="0">IF(E17="+",10,IF(E17="o",4,IF(E17="-",0,"Fehler")))</f>
        <v>Fehler</v>
      </c>
      <c r="G17" s="6"/>
      <c r="H17" s="55" t="str">
        <f t="shared" si="0"/>
        <v>Fehler</v>
      </c>
      <c r="I17" s="6"/>
      <c r="J17" s="55" t="str">
        <f t="shared" ref="J17:J18" si="1">IF(I17="+",10,IF(I17="o",4,IF(I17="-",0,"Fehler")))</f>
        <v>Fehler</v>
      </c>
      <c r="K17" s="6"/>
      <c r="L17" s="55" t="str">
        <f t="shared" ref="L17:L18" si="2"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3.5" thickBot="1" x14ac:dyDescent="0.3">
      <c r="A18" s="124"/>
      <c r="B18" s="48" t="s">
        <v>8</v>
      </c>
      <c r="C18" s="94" t="s">
        <v>69</v>
      </c>
      <c r="D18" s="50"/>
      <c r="E18" s="5"/>
      <c r="F18" s="91" t="str">
        <f t="shared" si="0"/>
        <v>Fehler</v>
      </c>
      <c r="G18" s="5"/>
      <c r="H18" s="91" t="str">
        <f t="shared" si="0"/>
        <v>Fehler</v>
      </c>
      <c r="I18" s="5"/>
      <c r="J18" s="91" t="str">
        <f t="shared" si="1"/>
        <v>Fehler</v>
      </c>
      <c r="K18" s="5"/>
      <c r="L18" s="91" t="str">
        <f t="shared" si="2"/>
        <v>Fehler</v>
      </c>
      <c r="M18" s="40"/>
      <c r="N18" s="40"/>
      <c r="O18" s="40"/>
      <c r="P18" s="40"/>
      <c r="Q18" s="40"/>
    </row>
    <row r="19" spans="1:17" s="26" customFormat="1" ht="42.75" x14ac:dyDescent="0.25">
      <c r="A19" s="123" t="s">
        <v>10</v>
      </c>
      <c r="B19" s="41" t="s">
        <v>6</v>
      </c>
      <c r="C19" s="93" t="s">
        <v>19</v>
      </c>
      <c r="D19" s="43"/>
      <c r="E19" s="4"/>
      <c r="F19" s="90" t="str">
        <f>IF(E19="+",5,IF(E19="o",2,IF(E19="-",0,"Fehler")))</f>
        <v>Fehler</v>
      </c>
      <c r="G19" s="4"/>
      <c r="H19" s="90" t="str">
        <f>IF(G19="+",5,IF(G19="o",2,IF(G19="-",0,"Fehler")))</f>
        <v>Fehler</v>
      </c>
      <c r="I19" s="4"/>
      <c r="J19" s="90" t="str">
        <f>IF(I19="+",5,IF(I19="o",2,IF(I19="-",0,"Fehler")))</f>
        <v>Fehler</v>
      </c>
      <c r="K19" s="4"/>
      <c r="L19" s="90" t="str">
        <f>IF(K19="+",5,IF(K19="o",2,IF(K19="-",0,"Fehler")))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30"/>
      <c r="B20" s="52" t="s">
        <v>7</v>
      </c>
      <c r="C20" s="53" t="s">
        <v>19</v>
      </c>
      <c r="D20" s="54"/>
      <c r="E20" s="6"/>
      <c r="F20" s="55" t="str">
        <f t="shared" ref="F20:H21" si="3">IF(E20="+",5,IF(E20="o",2,IF(E20="-",0,"Fehler")))</f>
        <v>Fehler</v>
      </c>
      <c r="G20" s="6"/>
      <c r="H20" s="55" t="str">
        <f t="shared" si="3"/>
        <v>Fehler</v>
      </c>
      <c r="I20" s="6"/>
      <c r="J20" s="55" t="str">
        <f t="shared" ref="J20:J21" si="4">IF(I20="+",5,IF(I20="o",2,IF(I20="-",0,"Fehler")))</f>
        <v>Fehler</v>
      </c>
      <c r="K20" s="6"/>
      <c r="L20" s="55" t="str">
        <f t="shared" ref="L20:L21" si="5"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3.5" thickBot="1" x14ac:dyDescent="0.3">
      <c r="A21" s="124"/>
      <c r="B21" s="48" t="s">
        <v>8</v>
      </c>
      <c r="C21" s="94" t="s">
        <v>19</v>
      </c>
      <c r="D21" s="50"/>
      <c r="E21" s="5"/>
      <c r="F21" s="91" t="str">
        <f t="shared" si="3"/>
        <v>Fehler</v>
      </c>
      <c r="G21" s="5"/>
      <c r="H21" s="91" t="str">
        <f t="shared" si="3"/>
        <v>Fehler</v>
      </c>
      <c r="I21" s="5"/>
      <c r="J21" s="91" t="str">
        <f t="shared" si="4"/>
        <v>Fehler</v>
      </c>
      <c r="K21" s="5"/>
      <c r="L21" s="91" t="str">
        <f t="shared" si="5"/>
        <v>Fehler</v>
      </c>
      <c r="M21" s="40"/>
      <c r="N21" s="40"/>
      <c r="O21" s="40"/>
      <c r="P21" s="40"/>
      <c r="Q21" s="40"/>
    </row>
    <row r="22" spans="1:17" s="26" customFormat="1" ht="30" x14ac:dyDescent="0.25">
      <c r="A22" s="123" t="s">
        <v>4</v>
      </c>
      <c r="B22" s="41" t="s">
        <v>20</v>
      </c>
      <c r="C22" s="125" t="s">
        <v>70</v>
      </c>
      <c r="D22" s="56"/>
      <c r="E22" s="7"/>
      <c r="F22" s="119">
        <f>IF(AND(E22=66,E23=32),10,IF(AND(E22=65,E23=32),10,IF(AND(E22=67,E23=32),10,0)))</f>
        <v>0</v>
      </c>
      <c r="G22" s="7"/>
      <c r="H22" s="119">
        <f>IF(AND(G22=66,G23=32),10,IF(AND(G22=65,G23=32),10,IF(AND(G22=67,G23=32),10,0)))</f>
        <v>0</v>
      </c>
      <c r="I22" s="7"/>
      <c r="J22" s="119">
        <f>IF(AND(I22=66,I23=32),10,IF(AND(I22=65,I23=32),10,IF(AND(I22=67,I23=32),10,0)))</f>
        <v>0</v>
      </c>
      <c r="K22" s="7"/>
      <c r="L22" s="119">
        <f>IF(AND(K22=66,K23=32),10,IF(AND(K22=65,K23=32),10,IF(AND(K22=67,K23=32),10,0)))</f>
        <v>0</v>
      </c>
      <c r="M22" s="40"/>
      <c r="N22" s="40"/>
      <c r="O22" s="40"/>
      <c r="P22" s="40"/>
      <c r="Q22" s="40"/>
    </row>
    <row r="23" spans="1:17" s="26" customFormat="1" ht="30.75" thickBot="1" x14ac:dyDescent="0.3">
      <c r="A23" s="124"/>
      <c r="B23" s="48" t="s">
        <v>21</v>
      </c>
      <c r="C23" s="126"/>
      <c r="D23" s="58"/>
      <c r="E23" s="8"/>
      <c r="F23" s="120"/>
      <c r="G23" s="8"/>
      <c r="H23" s="120"/>
      <c r="I23" s="8"/>
      <c r="J23" s="120"/>
      <c r="K23" s="8"/>
      <c r="L23" s="120"/>
      <c r="M23" s="40"/>
      <c r="N23" s="40"/>
      <c r="O23" s="40"/>
      <c r="P23" s="40"/>
      <c r="Q23" s="40"/>
    </row>
    <row r="24" spans="1:17" s="61" customFormat="1" thickBot="1" x14ac:dyDescent="0.25">
      <c r="A24" s="60"/>
      <c r="E24" s="62"/>
      <c r="F24" s="62"/>
      <c r="G24" s="62"/>
      <c r="H24" s="62"/>
      <c r="I24" s="62"/>
      <c r="J24" s="62"/>
      <c r="K24" s="62"/>
      <c r="L24" s="62"/>
      <c r="M24" s="63"/>
      <c r="N24" s="63"/>
      <c r="O24" s="63"/>
      <c r="P24" s="63"/>
      <c r="Q24" s="63"/>
    </row>
    <row r="25" spans="1:17" s="61" customFormat="1" ht="15.75" thickBot="1" x14ac:dyDescent="0.3">
      <c r="A25" s="117" t="s">
        <v>72</v>
      </c>
      <c r="B25" s="19"/>
      <c r="C25" s="19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5" customFormat="1" x14ac:dyDescent="0.25">
      <c r="A26" s="106" t="s">
        <v>74</v>
      </c>
      <c r="B26" s="107" t="s">
        <v>3</v>
      </c>
      <c r="C26" s="108"/>
      <c r="D26" s="109"/>
      <c r="E26" s="110"/>
      <c r="F26" s="111">
        <f>F10</f>
        <v>0</v>
      </c>
      <c r="G26" s="110"/>
      <c r="H26" s="111">
        <f>H10</f>
        <v>0</v>
      </c>
      <c r="I26" s="110"/>
      <c r="J26" s="111">
        <f>J10</f>
        <v>0</v>
      </c>
      <c r="K26" s="110"/>
      <c r="L26" s="111">
        <f>L10</f>
        <v>0</v>
      </c>
      <c r="M26" s="68"/>
      <c r="N26" s="68"/>
      <c r="O26" s="68"/>
      <c r="P26" s="68"/>
      <c r="Q26" s="68"/>
    </row>
    <row r="27" spans="1:17" s="65" customFormat="1" ht="15.75" thickBot="1" x14ac:dyDescent="0.3">
      <c r="A27" s="112"/>
      <c r="B27" s="113" t="s">
        <v>73</v>
      </c>
      <c r="C27" s="114">
        <v>0.6</v>
      </c>
      <c r="D27" s="113"/>
      <c r="E27" s="115"/>
      <c r="F27" s="116">
        <f>F26*$C$27</f>
        <v>0</v>
      </c>
      <c r="G27" s="115"/>
      <c r="H27" s="116">
        <f>H26*$C$27</f>
        <v>0</v>
      </c>
      <c r="I27" s="115"/>
      <c r="J27" s="116">
        <f>J26*$C$27</f>
        <v>0</v>
      </c>
      <c r="K27" s="115"/>
      <c r="L27" s="116">
        <f>L26*$C$27</f>
        <v>0</v>
      </c>
      <c r="M27" s="68"/>
      <c r="N27" s="68"/>
      <c r="O27" s="68"/>
      <c r="P27" s="68"/>
      <c r="Q27" s="68"/>
    </row>
    <row r="28" spans="1:17" s="61" customFormat="1" thickBot="1" x14ac:dyDescent="0.25">
      <c r="A28" s="60"/>
      <c r="E28" s="62"/>
      <c r="F28" s="62"/>
      <c r="G28" s="62"/>
      <c r="H28" s="62"/>
      <c r="I28" s="62"/>
      <c r="J28" s="62"/>
      <c r="K28" s="62"/>
      <c r="L28" s="62"/>
      <c r="M28" s="63"/>
      <c r="N28" s="63"/>
      <c r="O28" s="63"/>
      <c r="P28" s="63"/>
      <c r="Q28" s="63"/>
    </row>
    <row r="29" spans="1:17" s="65" customFormat="1" x14ac:dyDescent="0.25">
      <c r="A29" s="106" t="s">
        <v>75</v>
      </c>
      <c r="B29" s="107" t="s">
        <v>3</v>
      </c>
      <c r="C29" s="108"/>
      <c r="D29" s="109"/>
      <c r="E29" s="110"/>
      <c r="F29" s="111">
        <f>SUM(F12:F23)</f>
        <v>0</v>
      </c>
      <c r="G29" s="110"/>
      <c r="H29" s="111">
        <f>SUM(H12:H23)</f>
        <v>0</v>
      </c>
      <c r="I29" s="110"/>
      <c r="J29" s="111">
        <f>SUM(J12:J23)</f>
        <v>0</v>
      </c>
      <c r="K29" s="110"/>
      <c r="L29" s="111">
        <f>SUM(L12:L23)</f>
        <v>0</v>
      </c>
      <c r="M29" s="68"/>
      <c r="N29" s="68"/>
      <c r="O29" s="68"/>
      <c r="P29" s="68"/>
      <c r="Q29" s="68"/>
    </row>
    <row r="30" spans="1:17" s="65" customFormat="1" ht="15.75" thickBot="1" x14ac:dyDescent="0.3">
      <c r="A30" s="112"/>
      <c r="B30" s="113" t="s">
        <v>73</v>
      </c>
      <c r="C30" s="114">
        <v>0.4</v>
      </c>
      <c r="D30" s="113"/>
      <c r="E30" s="115"/>
      <c r="F30" s="116">
        <f>F29*C30</f>
        <v>0</v>
      </c>
      <c r="G30" s="115"/>
      <c r="H30" s="116">
        <f>H29*E30</f>
        <v>0</v>
      </c>
      <c r="I30" s="115"/>
      <c r="J30" s="116">
        <f>J29*G30</f>
        <v>0</v>
      </c>
      <c r="K30" s="115"/>
      <c r="L30" s="116">
        <f>L29*I30</f>
        <v>0</v>
      </c>
      <c r="M30" s="68"/>
      <c r="N30" s="68"/>
      <c r="O30" s="68"/>
      <c r="P30" s="68"/>
      <c r="Q30" s="68"/>
    </row>
    <row r="31" spans="1:17" s="61" customFormat="1" thickBot="1" x14ac:dyDescent="0.25">
      <c r="A31" s="60"/>
      <c r="C31" s="95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</row>
    <row r="32" spans="1:17" s="65" customFormat="1" ht="15.75" thickBot="1" x14ac:dyDescent="0.3">
      <c r="A32" s="100" t="s">
        <v>30</v>
      </c>
      <c r="B32" s="101" t="s">
        <v>73</v>
      </c>
      <c r="C32" s="102"/>
      <c r="D32" s="103"/>
      <c r="E32" s="104"/>
      <c r="F32" s="105">
        <f>F30+F27</f>
        <v>0</v>
      </c>
      <c r="G32" s="104"/>
      <c r="H32" s="105">
        <f>H30+H27</f>
        <v>0</v>
      </c>
      <c r="I32" s="104"/>
      <c r="J32" s="105">
        <f>J30+J27</f>
        <v>0</v>
      </c>
      <c r="K32" s="104"/>
      <c r="L32" s="105">
        <f>L30+L27</f>
        <v>0</v>
      </c>
      <c r="M32" s="68"/>
      <c r="N32" s="68"/>
      <c r="O32" s="68"/>
      <c r="P32" s="68"/>
      <c r="Q32" s="68"/>
    </row>
    <row r="33" spans="1:19" s="61" customFormat="1" ht="15.75" thickBot="1" x14ac:dyDescent="0.3">
      <c r="A33" s="60"/>
      <c r="E33" s="62"/>
      <c r="F33" s="79"/>
      <c r="G33" s="62"/>
      <c r="H33" s="79"/>
      <c r="I33" s="62"/>
      <c r="J33" s="79"/>
      <c r="K33" s="62"/>
      <c r="L33" s="79"/>
      <c r="M33" s="63"/>
      <c r="N33" s="63"/>
      <c r="O33" s="63"/>
      <c r="P33" s="63"/>
      <c r="Q33" s="63"/>
      <c r="R33" s="63"/>
      <c r="S33" s="63"/>
    </row>
    <row r="34" spans="1:19" s="61" customFormat="1" ht="15.75" thickBot="1" x14ac:dyDescent="0.3">
      <c r="A34" s="33" t="s">
        <v>15</v>
      </c>
      <c r="B34" s="26"/>
      <c r="C34" s="26"/>
      <c r="D34" s="26"/>
      <c r="E34" s="62"/>
      <c r="F34" s="79"/>
      <c r="G34" s="62"/>
      <c r="H34" s="79"/>
      <c r="I34" s="62"/>
      <c r="J34" s="79"/>
      <c r="K34" s="62"/>
      <c r="L34" s="79"/>
      <c r="M34" s="63"/>
      <c r="N34" s="63"/>
      <c r="O34" s="63"/>
      <c r="P34" s="63"/>
      <c r="Q34" s="63"/>
      <c r="R34" s="63"/>
      <c r="S34" s="63"/>
    </row>
    <row r="35" spans="1:19" s="26" customFormat="1" ht="30.75" thickBot="1" x14ac:dyDescent="0.3">
      <c r="A35" s="69" t="s">
        <v>16</v>
      </c>
      <c r="B35" s="70" t="s">
        <v>31</v>
      </c>
      <c r="C35" s="71" t="s">
        <v>32</v>
      </c>
      <c r="D35" s="72"/>
      <c r="E35" s="3"/>
      <c r="F35" s="47" t="str">
        <f>IF(E35="++","ja",IF(E35="+","ja",IF(E35="o","Aus-schluss",IF(E35="-","Aus-schluss","Fehler"))))</f>
        <v>Fehler</v>
      </c>
      <c r="G35" s="3"/>
      <c r="H35" s="47" t="str">
        <f>IF(G35="++","ja",IF(G35="+","ja",IF(G35="o","Aus-schluss",IF(G35="-","Aus-schluss","Fehler"))))</f>
        <v>Fehler</v>
      </c>
      <c r="I35" s="3"/>
      <c r="J35" s="47" t="str">
        <f>IF(I35="++","ja",IF(I35="+","ja",IF(I35="o","Aus-schluss",IF(I35="-","Aus-schluss","Fehler"))))</f>
        <v>Fehler</v>
      </c>
      <c r="K35" s="3"/>
      <c r="L35" s="47" t="str">
        <f>IF(K35="++","ja",IF(K35="+","ja",IF(K35="o","Aus-schluss",IF(K35="-","Aus-schluss","Fehler"))))</f>
        <v>Fehler</v>
      </c>
      <c r="M35" s="40"/>
      <c r="N35" s="40"/>
      <c r="O35" s="40"/>
      <c r="P35" s="40"/>
      <c r="Q35" s="40"/>
      <c r="R35" s="40"/>
      <c r="S35" s="40"/>
    </row>
    <row r="36" spans="1:19" s="26" customFormat="1" ht="30.75" thickBot="1" x14ac:dyDescent="0.3">
      <c r="A36" s="69" t="s">
        <v>16</v>
      </c>
      <c r="B36" s="70" t="s">
        <v>33</v>
      </c>
      <c r="C36" s="71" t="s">
        <v>23</v>
      </c>
      <c r="D36" s="72"/>
      <c r="E36" s="3"/>
      <c r="F36" s="47" t="str">
        <f>IF(E36="++","ja",IF(E36="+","Aus-schluss",IF(E36="o","Aus-schluss",IF(E36="-","Aus-schluss","Fehler"))))</f>
        <v>Fehler</v>
      </c>
      <c r="G36" s="3"/>
      <c r="H36" s="47" t="str">
        <f t="shared" ref="H36" si="6">IF(G36="++","ja",IF(G36="+","Aus-schluss",IF(G36="o","Aus-schluss",IF(G36="-","Aus-schluss","Fehler"))))</f>
        <v>Fehler</v>
      </c>
      <c r="I36" s="3"/>
      <c r="J36" s="47" t="str">
        <f t="shared" ref="J36" si="7">IF(I36="++","ja",IF(I36="+","Aus-schluss",IF(I36="o","Aus-schluss",IF(I36="-","Aus-schluss","Fehler"))))</f>
        <v>Fehler</v>
      </c>
      <c r="K36" s="3"/>
      <c r="L36" s="47" t="str">
        <f t="shared" ref="L36" si="8">IF(K36="++","ja",IF(K36="+","Aus-schluss",IF(K36="o","Aus-schluss",IF(K36="-","Aus-schluss","Fehler"))))</f>
        <v>Fehler</v>
      </c>
      <c r="M36" s="40"/>
      <c r="N36" s="40"/>
      <c r="O36" s="40"/>
      <c r="P36" s="40"/>
      <c r="Q36" s="40"/>
      <c r="R36" s="40"/>
      <c r="S36" s="40"/>
    </row>
  </sheetData>
  <sheetProtection sheet="1" selectLockedCells="1"/>
  <mergeCells count="18">
    <mergeCell ref="A14:A15"/>
    <mergeCell ref="A16:A18"/>
    <mergeCell ref="A19:A21"/>
    <mergeCell ref="A22:A23"/>
    <mergeCell ref="A4:E4"/>
    <mergeCell ref="E7:F7"/>
    <mergeCell ref="E8:F8"/>
    <mergeCell ref="C22:C23"/>
    <mergeCell ref="F22:F23"/>
    <mergeCell ref="H22:H23"/>
    <mergeCell ref="J22:J23"/>
    <mergeCell ref="L22:L23"/>
    <mergeCell ref="K7:L7"/>
    <mergeCell ref="G7:H7"/>
    <mergeCell ref="G8:H8"/>
    <mergeCell ref="I7:J7"/>
    <mergeCell ref="I8:J8"/>
    <mergeCell ref="K8:L8"/>
  </mergeCells>
  <conditionalFormatting sqref="F14:F22">
    <cfRule type="cellIs" dxfId="109" priority="23" operator="equal">
      <formula>"Aus-schluss"</formula>
    </cfRule>
  </conditionalFormatting>
  <conditionalFormatting sqref="F35">
    <cfRule type="cellIs" dxfId="108" priority="22" operator="equal">
      <formula>"Aus-schluss"</formula>
    </cfRule>
  </conditionalFormatting>
  <conditionalFormatting sqref="F36">
    <cfRule type="cellIs" dxfId="107" priority="20" operator="equal">
      <formula>"Aus-schluss"</formula>
    </cfRule>
  </conditionalFormatting>
  <conditionalFormatting sqref="H36 J36 L36">
    <cfRule type="cellIs" dxfId="106" priority="19" operator="equal">
      <formula>"Aus-schluss"</formula>
    </cfRule>
  </conditionalFormatting>
  <conditionalFormatting sqref="H35">
    <cfRule type="cellIs" dxfId="105" priority="18" operator="equal">
      <formula>"Aus-schluss"</formula>
    </cfRule>
  </conditionalFormatting>
  <conditionalFormatting sqref="J35">
    <cfRule type="cellIs" dxfId="104" priority="17" operator="equal">
      <formula>"Aus-schluss"</formula>
    </cfRule>
  </conditionalFormatting>
  <conditionalFormatting sqref="L35">
    <cfRule type="cellIs" dxfId="103" priority="16" operator="equal">
      <formula>"Aus-schluss"</formula>
    </cfRule>
  </conditionalFormatting>
  <conditionalFormatting sqref="H14:H22">
    <cfRule type="cellIs" dxfId="102" priority="14" operator="equal">
      <formula>"Aus-schluss"</formula>
    </cfRule>
  </conditionalFormatting>
  <conditionalFormatting sqref="J14:J22">
    <cfRule type="cellIs" dxfId="101" priority="13" operator="equal">
      <formula>"Aus-schluss"</formula>
    </cfRule>
  </conditionalFormatting>
  <conditionalFormatting sqref="L14:L22">
    <cfRule type="cellIs" dxfId="100" priority="12" operator="equal">
      <formula>"Aus-schluss"</formula>
    </cfRule>
  </conditionalFormatting>
  <conditionalFormatting sqref="F12">
    <cfRule type="cellIs" dxfId="99" priority="8" operator="equal">
      <formula>"Aus-schluss"</formula>
    </cfRule>
  </conditionalFormatting>
  <conditionalFormatting sqref="H12">
    <cfRule type="cellIs" dxfId="98" priority="7" operator="equal">
      <formula>"Aus-schluss"</formula>
    </cfRule>
  </conditionalFormatting>
  <conditionalFormatting sqref="J12">
    <cfRule type="cellIs" dxfId="97" priority="6" operator="equal">
      <formula>"Aus-schluss"</formula>
    </cfRule>
  </conditionalFormatting>
  <conditionalFormatting sqref="L12">
    <cfRule type="cellIs" dxfId="96" priority="5" operator="equal">
      <formula>"Aus-schluss"</formula>
    </cfRule>
  </conditionalFormatting>
  <conditionalFormatting sqref="F13">
    <cfRule type="cellIs" dxfId="95" priority="4" operator="equal">
      <formula>"Aus-schluss"</formula>
    </cfRule>
  </conditionalFormatting>
  <conditionalFormatting sqref="H13">
    <cfRule type="cellIs" dxfId="94" priority="3" operator="equal">
      <formula>"Aus-schluss"</formula>
    </cfRule>
  </conditionalFormatting>
  <conditionalFormatting sqref="J13">
    <cfRule type="cellIs" dxfId="93" priority="2" operator="equal">
      <formula>"Aus-schluss"</formula>
    </cfRule>
  </conditionalFormatting>
  <conditionalFormatting sqref="L13">
    <cfRule type="cellIs" dxfId="92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27AB5-A548-4DC2-89BA-551F037E0093}">
  <sheetPr>
    <pageSetUpPr fitToPage="1"/>
  </sheetPr>
  <dimension ref="A2:S34"/>
  <sheetViews>
    <sheetView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40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76</v>
      </c>
      <c r="D12" s="82"/>
      <c r="E12" s="3"/>
      <c r="F12" s="47" t="str">
        <f>IF(E12="++",20,IF(E12="+",8,IF(E12="o",0,IF(E12="-","Aus-schluss","Fehler"))))</f>
        <v>Fehler</v>
      </c>
      <c r="G12" s="3"/>
      <c r="H12" s="47" t="str">
        <f>IF(G12="++",20,IF(G12="+",8,IF(G12="o",0,IF(G12="-","Aus-schluss","Fehler"))))</f>
        <v>Fehler</v>
      </c>
      <c r="I12" s="3"/>
      <c r="J12" s="47" t="str">
        <f>IF(I12="++",20,IF(I12="+",8,IF(I12="o",0,IF(I12="-","Aus-schluss","Fehler"))))</f>
        <v>Fehler</v>
      </c>
      <c r="K12" s="3"/>
      <c r="L12" s="47" t="str">
        <f>IF(K12="++",20,IF(K12="+",8,IF(K12="o",0,IF(K12="-","Aus-schluss","Fehler"))))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77</v>
      </c>
      <c r="D13" s="46"/>
      <c r="E13" s="3"/>
      <c r="F13" s="47" t="str">
        <f>IF(E13="++",20,IF(E13="+",0,IF(E13="o","Aus-schluss",IF(E13="-","Aus-schluss","Fehler"))))</f>
        <v>Fehler</v>
      </c>
      <c r="G13" s="3"/>
      <c r="H13" s="47" t="str">
        <f>IF(G13="++",20,IF(G13="+",0,IF(G13="o","Aus-schluss",IF(G13="-","Aus-schluss","Fehler"))))</f>
        <v>Fehler</v>
      </c>
      <c r="I13" s="3"/>
      <c r="J13" s="47" t="str">
        <f>IF(I13="++",20,IF(I13="+",0,IF(I13="o","Aus-schluss",IF(I13="-","Aus-schluss","Fehler"))))</f>
        <v>Fehler</v>
      </c>
      <c r="K13" s="3"/>
      <c r="L13" s="47" t="str">
        <f>IF(K13="++",20,IF(K13="+",0,IF(K13="o","Aus-schluss",IF(K13="-","Aus-schluss","Fehler"))))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9</v>
      </c>
      <c r="B14" s="41" t="s">
        <v>6</v>
      </c>
      <c r="C14" s="93" t="s">
        <v>69</v>
      </c>
      <c r="D14" s="43"/>
      <c r="E14" s="4"/>
      <c r="F14" s="90" t="str">
        <f>IF(E14="+",10,IF(E14="o",4,IF(E14="-",0,"Fehler")))</f>
        <v>Fehler</v>
      </c>
      <c r="G14" s="4"/>
      <c r="H14" s="90" t="str">
        <f>IF(G14="+",10,IF(G14="o",4,IF(G14="-",0,"Fehler")))</f>
        <v>Fehler</v>
      </c>
      <c r="I14" s="4"/>
      <c r="J14" s="90" t="str">
        <f>IF(I14="+",10,IF(I14="o",4,IF(I14="-",0,"Fehler")))</f>
        <v>Fehler</v>
      </c>
      <c r="K14" s="4"/>
      <c r="L14" s="90" t="str">
        <f>IF(K14="+",10,IF(K14="o",4,IF(K14="-",0,"Fehler")))</f>
        <v>Fehler</v>
      </c>
      <c r="M14" s="40"/>
      <c r="N14" s="40"/>
      <c r="O14" s="40"/>
      <c r="P14" s="40"/>
      <c r="Q14" s="40"/>
    </row>
    <row r="15" spans="1:19" s="26" customFormat="1" ht="42.75" x14ac:dyDescent="0.25">
      <c r="A15" s="130"/>
      <c r="B15" s="52" t="s">
        <v>7</v>
      </c>
      <c r="C15" s="53" t="s">
        <v>69</v>
      </c>
      <c r="D15" s="54"/>
      <c r="E15" s="6"/>
      <c r="F15" s="55" t="str">
        <f t="shared" ref="F15:L16" si="0">IF(E15="+",10,IF(E15="o",4,IF(E15="-",0,"Fehler")))</f>
        <v>Fehler</v>
      </c>
      <c r="G15" s="6"/>
      <c r="H15" s="55" t="str">
        <f t="shared" si="0"/>
        <v>Fehler</v>
      </c>
      <c r="I15" s="6"/>
      <c r="J15" s="55" t="str">
        <f t="shared" si="0"/>
        <v>Fehler</v>
      </c>
      <c r="K15" s="6"/>
      <c r="L15" s="55" t="str">
        <f t="shared" si="0"/>
        <v>Fehler</v>
      </c>
      <c r="M15" s="40"/>
      <c r="N15" s="40"/>
      <c r="O15" s="40"/>
      <c r="P15" s="40"/>
      <c r="Q15" s="40"/>
    </row>
    <row r="16" spans="1:19" s="26" customFormat="1" ht="43.5" thickBot="1" x14ac:dyDescent="0.3">
      <c r="A16" s="124"/>
      <c r="B16" s="48" t="s">
        <v>8</v>
      </c>
      <c r="C16" s="94" t="s">
        <v>69</v>
      </c>
      <c r="D16" s="50"/>
      <c r="E16" s="5"/>
      <c r="F16" s="91" t="str">
        <f t="shared" si="0"/>
        <v>Fehler</v>
      </c>
      <c r="G16" s="5"/>
      <c r="H16" s="91" t="str">
        <f t="shared" si="0"/>
        <v>Fehler</v>
      </c>
      <c r="I16" s="5"/>
      <c r="J16" s="91" t="str">
        <f t="shared" si="0"/>
        <v>Fehler</v>
      </c>
      <c r="K16" s="5"/>
      <c r="L16" s="91" t="str">
        <f t="shared" si="0"/>
        <v>Fehler</v>
      </c>
      <c r="M16" s="40"/>
      <c r="N16" s="40"/>
      <c r="O16" s="40"/>
      <c r="P16" s="40"/>
      <c r="Q16" s="40"/>
    </row>
    <row r="17" spans="1:19" s="26" customFormat="1" ht="42.75" x14ac:dyDescent="0.25">
      <c r="A17" s="123" t="s">
        <v>10</v>
      </c>
      <c r="B17" s="41" t="s">
        <v>6</v>
      </c>
      <c r="C17" s="93" t="s">
        <v>19</v>
      </c>
      <c r="D17" s="43"/>
      <c r="E17" s="4"/>
      <c r="F17" s="90" t="str">
        <f>IF(E17="+",5,IF(E17="o",2,IF(E17="-",0,"Fehler")))</f>
        <v>Fehler</v>
      </c>
      <c r="G17" s="4"/>
      <c r="H17" s="90" t="str">
        <f>IF(G17="+",5,IF(G17="o",2,IF(G17="-",0,"Fehler")))</f>
        <v>Fehler</v>
      </c>
      <c r="I17" s="4"/>
      <c r="J17" s="90" t="str">
        <f>IF(I17="+",5,IF(I17="o",2,IF(I17="-",0,"Fehler")))</f>
        <v>Fehler</v>
      </c>
      <c r="K17" s="4"/>
      <c r="L17" s="90" t="str">
        <f>IF(K17="+",5,IF(K17="o",2,IF(K17="-",0,"Fehler")))</f>
        <v>Fehler</v>
      </c>
      <c r="M17" s="40"/>
      <c r="N17" s="40"/>
      <c r="O17" s="40"/>
      <c r="P17" s="40"/>
      <c r="Q17" s="40"/>
    </row>
    <row r="18" spans="1:19" s="26" customFormat="1" ht="42.75" x14ac:dyDescent="0.25">
      <c r="A18" s="130"/>
      <c r="B18" s="52" t="s">
        <v>7</v>
      </c>
      <c r="C18" s="53" t="s">
        <v>19</v>
      </c>
      <c r="D18" s="54"/>
      <c r="E18" s="6"/>
      <c r="F18" s="55" t="str">
        <f t="shared" ref="F18:L19" si="1">IF(E18="+",5,IF(E18="o",2,IF(E18="-",0,"Fehler")))</f>
        <v>Fehler</v>
      </c>
      <c r="G18" s="6"/>
      <c r="H18" s="55" t="str">
        <f t="shared" si="1"/>
        <v>Fehler</v>
      </c>
      <c r="I18" s="6"/>
      <c r="J18" s="55" t="str">
        <f t="shared" si="1"/>
        <v>Fehler</v>
      </c>
      <c r="K18" s="6"/>
      <c r="L18" s="55" t="str">
        <f t="shared" si="1"/>
        <v>Fehler</v>
      </c>
      <c r="M18" s="40"/>
      <c r="N18" s="40"/>
      <c r="O18" s="40"/>
      <c r="P18" s="40"/>
      <c r="Q18" s="40"/>
    </row>
    <row r="19" spans="1:19" s="26" customFormat="1" ht="43.5" thickBot="1" x14ac:dyDescent="0.3">
      <c r="A19" s="124"/>
      <c r="B19" s="48" t="s">
        <v>8</v>
      </c>
      <c r="C19" s="94" t="s">
        <v>19</v>
      </c>
      <c r="D19" s="50"/>
      <c r="E19" s="5"/>
      <c r="F19" s="91" t="str">
        <f t="shared" si="1"/>
        <v>Fehler</v>
      </c>
      <c r="G19" s="5"/>
      <c r="H19" s="91" t="str">
        <f t="shared" si="1"/>
        <v>Fehler</v>
      </c>
      <c r="I19" s="5"/>
      <c r="J19" s="91" t="str">
        <f t="shared" si="1"/>
        <v>Fehler</v>
      </c>
      <c r="K19" s="5"/>
      <c r="L19" s="91" t="str">
        <f t="shared" si="1"/>
        <v>Fehler</v>
      </c>
      <c r="M19" s="40"/>
      <c r="N19" s="40"/>
      <c r="O19" s="40"/>
      <c r="P19" s="40"/>
      <c r="Q19" s="40"/>
    </row>
    <row r="20" spans="1:19" s="26" customFormat="1" ht="30" x14ac:dyDescent="0.25">
      <c r="A20" s="123" t="s">
        <v>4</v>
      </c>
      <c r="B20" s="41" t="s">
        <v>20</v>
      </c>
      <c r="C20" s="125" t="s">
        <v>78</v>
      </c>
      <c r="D20" s="56"/>
      <c r="E20" s="7"/>
      <c r="F20" s="119">
        <f>IF(AND(E20=66,E21=32),15,IF(AND(E20=65,E21=32),15,IF(AND(E20=67,E21=32),15,0)))</f>
        <v>0</v>
      </c>
      <c r="G20" s="7"/>
      <c r="H20" s="119">
        <f>IF(AND(G20=66,G21=32),15,IF(AND(G20=65,G21=32),15,IF(AND(G20=67,G21=32),15,0)))</f>
        <v>0</v>
      </c>
      <c r="I20" s="7">
        <v>65</v>
      </c>
      <c r="J20" s="119">
        <f>IF(AND(I20=66,I21=32),15,IF(AND(I20=65,I21=32),15,IF(AND(I20=67,I21=32),15,0)))</f>
        <v>15</v>
      </c>
      <c r="K20" s="7"/>
      <c r="L20" s="119">
        <f>IF(AND(K20=66,K21=32),15,IF(AND(K20=65,K21=32),15,IF(AND(K20=67,K21=32),15,0)))</f>
        <v>0</v>
      </c>
      <c r="M20" s="40"/>
      <c r="N20" s="40"/>
      <c r="O20" s="40"/>
      <c r="P20" s="40"/>
      <c r="Q20" s="40"/>
    </row>
    <row r="21" spans="1:19" s="26" customFormat="1" ht="30.75" thickBot="1" x14ac:dyDescent="0.3">
      <c r="A21" s="124"/>
      <c r="B21" s="48" t="s">
        <v>21</v>
      </c>
      <c r="C21" s="126"/>
      <c r="D21" s="58"/>
      <c r="E21" s="8"/>
      <c r="F21" s="120"/>
      <c r="G21" s="8"/>
      <c r="H21" s="120"/>
      <c r="I21" s="8">
        <v>32</v>
      </c>
      <c r="J21" s="120"/>
      <c r="K21" s="8"/>
      <c r="L21" s="120"/>
      <c r="M21" s="40"/>
      <c r="N21" s="40"/>
      <c r="O21" s="40"/>
      <c r="P21" s="40"/>
      <c r="Q21" s="40"/>
    </row>
    <row r="22" spans="1:19" s="61" customFormat="1" ht="15" thickBot="1" x14ac:dyDescent="0.25">
      <c r="A22" s="60"/>
      <c r="E22" s="62"/>
      <c r="F22" s="62"/>
      <c r="G22" s="62"/>
      <c r="H22" s="62"/>
      <c r="I22" s="62"/>
      <c r="J22" s="62"/>
      <c r="K22" s="62"/>
      <c r="L22" s="62"/>
      <c r="M22" s="63"/>
      <c r="N22" s="63"/>
      <c r="O22" s="63"/>
      <c r="P22" s="63"/>
      <c r="Q22" s="63"/>
    </row>
    <row r="23" spans="1:19" s="61" customFormat="1" ht="15.75" thickBot="1" x14ac:dyDescent="0.3">
      <c r="A23" s="117" t="s">
        <v>72</v>
      </c>
      <c r="B23" s="19"/>
      <c r="C23" s="19"/>
      <c r="E23" s="62"/>
      <c r="F23" s="62"/>
      <c r="G23" s="62"/>
      <c r="H23" s="62"/>
      <c r="I23" s="62"/>
      <c r="J23" s="62"/>
      <c r="K23" s="62"/>
      <c r="L23" s="62"/>
      <c r="M23" s="63"/>
      <c r="N23" s="63"/>
      <c r="O23" s="63"/>
      <c r="P23" s="63"/>
      <c r="Q23" s="63"/>
    </row>
    <row r="24" spans="1:19" s="65" customFormat="1" ht="15" x14ac:dyDescent="0.25">
      <c r="A24" s="106" t="s">
        <v>74</v>
      </c>
      <c r="B24" s="107" t="s">
        <v>3</v>
      </c>
      <c r="C24" s="108"/>
      <c r="D24" s="109"/>
      <c r="E24" s="110"/>
      <c r="F24" s="111">
        <f>F10</f>
        <v>0</v>
      </c>
      <c r="G24" s="110"/>
      <c r="H24" s="111">
        <f>H10</f>
        <v>0</v>
      </c>
      <c r="I24" s="110"/>
      <c r="J24" s="111">
        <f>J10</f>
        <v>0</v>
      </c>
      <c r="K24" s="110"/>
      <c r="L24" s="111">
        <f>L10</f>
        <v>0</v>
      </c>
      <c r="M24" s="68"/>
      <c r="N24" s="68"/>
      <c r="O24" s="68"/>
      <c r="P24" s="68"/>
      <c r="Q24" s="68"/>
    </row>
    <row r="25" spans="1:19" s="65" customFormat="1" ht="15.75" thickBot="1" x14ac:dyDescent="0.3">
      <c r="A25" s="112"/>
      <c r="B25" s="113" t="s">
        <v>73</v>
      </c>
      <c r="C25" s="114">
        <v>0.6</v>
      </c>
      <c r="D25" s="113"/>
      <c r="E25" s="115"/>
      <c r="F25" s="116">
        <f>F24*$C$25</f>
        <v>0</v>
      </c>
      <c r="G25" s="115"/>
      <c r="H25" s="116">
        <f>H24*$C$25</f>
        <v>0</v>
      </c>
      <c r="I25" s="115"/>
      <c r="J25" s="116">
        <f>J24*$C$25</f>
        <v>0</v>
      </c>
      <c r="K25" s="115"/>
      <c r="L25" s="116">
        <f>L24*$C$25</f>
        <v>0</v>
      </c>
      <c r="M25" s="68"/>
      <c r="N25" s="68"/>
      <c r="O25" s="68"/>
      <c r="P25" s="68"/>
      <c r="Q25" s="68"/>
    </row>
    <row r="26" spans="1:19" s="61" customFormat="1" ht="15" thickBot="1" x14ac:dyDescent="0.25">
      <c r="A26" s="60"/>
      <c r="E26" s="62"/>
      <c r="F26" s="62"/>
      <c r="G26" s="62"/>
      <c r="H26" s="62"/>
      <c r="I26" s="62"/>
      <c r="J26" s="62"/>
      <c r="K26" s="62"/>
      <c r="L26" s="62"/>
      <c r="M26" s="63"/>
      <c r="N26" s="63"/>
      <c r="O26" s="63"/>
      <c r="P26" s="63"/>
      <c r="Q26" s="63"/>
    </row>
    <row r="27" spans="1:19" s="65" customFormat="1" ht="15" x14ac:dyDescent="0.25">
      <c r="A27" s="106" t="s">
        <v>75</v>
      </c>
      <c r="B27" s="107" t="s">
        <v>3</v>
      </c>
      <c r="C27" s="108"/>
      <c r="D27" s="109"/>
      <c r="E27" s="110"/>
      <c r="F27" s="111">
        <f>SUM(F12:F21)</f>
        <v>0</v>
      </c>
      <c r="G27" s="110"/>
      <c r="H27" s="111">
        <f>SUM(H12:H21)</f>
        <v>0</v>
      </c>
      <c r="I27" s="110"/>
      <c r="J27" s="111">
        <f>SUM(J12:J21)</f>
        <v>15</v>
      </c>
      <c r="K27" s="110"/>
      <c r="L27" s="111">
        <f>SUM(L12:L21)</f>
        <v>0</v>
      </c>
      <c r="M27" s="68"/>
      <c r="N27" s="68"/>
      <c r="O27" s="68"/>
      <c r="P27" s="68"/>
      <c r="Q27" s="68"/>
    </row>
    <row r="28" spans="1:19" s="65" customFormat="1" ht="15.75" thickBot="1" x14ac:dyDescent="0.3">
      <c r="A28" s="112"/>
      <c r="B28" s="113" t="s">
        <v>73</v>
      </c>
      <c r="C28" s="114">
        <v>0.4</v>
      </c>
      <c r="D28" s="113"/>
      <c r="E28" s="115"/>
      <c r="F28" s="116">
        <f>F27*C28</f>
        <v>0</v>
      </c>
      <c r="G28" s="115"/>
      <c r="H28" s="116">
        <f>H27*E28</f>
        <v>0</v>
      </c>
      <c r="I28" s="115"/>
      <c r="J28" s="116">
        <f>J27*G28</f>
        <v>0</v>
      </c>
      <c r="K28" s="115"/>
      <c r="L28" s="116">
        <f>L27*I28</f>
        <v>0</v>
      </c>
      <c r="M28" s="68"/>
      <c r="N28" s="68"/>
      <c r="O28" s="68"/>
      <c r="P28" s="68"/>
      <c r="Q28" s="68"/>
    </row>
    <row r="29" spans="1:19" s="61" customFormat="1" ht="15" thickBot="1" x14ac:dyDescent="0.25">
      <c r="A29" s="60"/>
      <c r="C29" s="95"/>
      <c r="E29" s="62"/>
      <c r="F29" s="62"/>
      <c r="G29" s="62"/>
      <c r="H29" s="62"/>
      <c r="I29" s="62"/>
      <c r="J29" s="62"/>
      <c r="K29" s="62"/>
      <c r="L29" s="62"/>
      <c r="M29" s="63"/>
      <c r="N29" s="63"/>
      <c r="O29" s="63"/>
      <c r="P29" s="63"/>
      <c r="Q29" s="63"/>
    </row>
    <row r="30" spans="1:19" s="65" customFormat="1" ht="15.75" thickBot="1" x14ac:dyDescent="0.3">
      <c r="A30" s="100" t="s">
        <v>30</v>
      </c>
      <c r="B30" s="101" t="s">
        <v>73</v>
      </c>
      <c r="C30" s="102"/>
      <c r="D30" s="103"/>
      <c r="E30" s="104"/>
      <c r="F30" s="105">
        <f>F28+F25</f>
        <v>0</v>
      </c>
      <c r="G30" s="104"/>
      <c r="H30" s="105">
        <f>H28+H25</f>
        <v>0</v>
      </c>
      <c r="I30" s="104"/>
      <c r="J30" s="105">
        <f>J28+J25</f>
        <v>0</v>
      </c>
      <c r="K30" s="104"/>
      <c r="L30" s="105">
        <f>L28+L25</f>
        <v>0</v>
      </c>
      <c r="M30" s="68"/>
      <c r="N30" s="68"/>
      <c r="O30" s="68"/>
      <c r="P30" s="68"/>
      <c r="Q30" s="68"/>
    </row>
    <row r="31" spans="1:19" s="61" customFormat="1" ht="15" thickBot="1" x14ac:dyDescent="0.25">
      <c r="A31" s="60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  <c r="R31" s="63"/>
      <c r="S31" s="63"/>
    </row>
    <row r="32" spans="1:19" s="61" customFormat="1" ht="15.75" thickBot="1" x14ac:dyDescent="0.3">
      <c r="A32" s="33" t="s">
        <v>15</v>
      </c>
      <c r="B32" s="26"/>
      <c r="C32" s="26"/>
      <c r="D32" s="26"/>
      <c r="E32" s="62"/>
      <c r="F32" s="62"/>
      <c r="G32" s="62"/>
      <c r="H32" s="62"/>
      <c r="I32" s="62"/>
      <c r="J32" s="62"/>
      <c r="K32" s="62"/>
      <c r="L32" s="62"/>
      <c r="M32" s="63"/>
      <c r="N32" s="63"/>
      <c r="O32" s="63"/>
      <c r="P32" s="63"/>
      <c r="Q32" s="63"/>
      <c r="R32" s="63"/>
      <c r="S32" s="63"/>
    </row>
    <row r="33" spans="1:19" s="26" customFormat="1" ht="30" x14ac:dyDescent="0.25">
      <c r="A33" s="123" t="s">
        <v>5</v>
      </c>
      <c r="B33" s="41" t="s">
        <v>37</v>
      </c>
      <c r="C33" s="42" t="s">
        <v>41</v>
      </c>
      <c r="D33" s="43"/>
      <c r="E33" s="4"/>
      <c r="F33" s="57" t="str">
        <f>IF(E33="+","ja",IF(E33="o","Aus-schluss",IF(E33="-","Aus-schluss","Fehler")))</f>
        <v>Fehler</v>
      </c>
      <c r="G33" s="4"/>
      <c r="H33" s="57" t="str">
        <f>IF(G33="+","ja",IF(G33="o","Aus-schluss",IF(G33="-","Aus-schluss","Fehler")))</f>
        <v>Fehler</v>
      </c>
      <c r="I33" s="4"/>
      <c r="J33" s="57" t="str">
        <f>IF(I33="+","ja",IF(I33="o","Aus-schluss",IF(I33="-","Aus-schluss","Fehler")))</f>
        <v>Fehler</v>
      </c>
      <c r="K33" s="4"/>
      <c r="L33" s="57" t="str">
        <f>IF(K33="+","ja",IF(K33="o","Aus-schluss",IF(K33="-","Aus-schluss","Fehler")))</f>
        <v>Fehler</v>
      </c>
      <c r="M33" s="40"/>
      <c r="N33" s="40"/>
      <c r="O33" s="40"/>
      <c r="P33" s="40"/>
      <c r="Q33" s="40"/>
      <c r="R33" s="40"/>
      <c r="S33" s="40"/>
    </row>
    <row r="34" spans="1:19" s="26" customFormat="1" ht="43.5" thickBot="1" x14ac:dyDescent="0.3">
      <c r="A34" s="124"/>
      <c r="B34" s="48" t="s">
        <v>38</v>
      </c>
      <c r="C34" s="49" t="s">
        <v>42</v>
      </c>
      <c r="D34" s="50"/>
      <c r="E34" s="5"/>
      <c r="F34" s="59" t="str">
        <f>IF(E34="gering","ja",IF(E34="mittel","Aus-schluss",IF(E34="schlecht","Aus-schluss","Fehler")))</f>
        <v>Fehler</v>
      </c>
      <c r="G34" s="5"/>
      <c r="H34" s="59" t="str">
        <f>IF(G34="gering","ja",IF(G34="mittel","Aus-schluss",IF(G34="schlecht","Aus-schluss","Fehler")))</f>
        <v>Fehler</v>
      </c>
      <c r="I34" s="5"/>
      <c r="J34" s="59" t="str">
        <f>IF(I34="gering","ja",IF(I34="mittel","Aus-schluss",IF(I34="schlecht","Aus-schluss","Fehler")))</f>
        <v>Fehler</v>
      </c>
      <c r="K34" s="5"/>
      <c r="L34" s="59" t="str">
        <f>IF(K34="gering","ja",IF(K34="mittel","Aus-schluss",IF(K34="schlecht","Aus-schluss","Fehler")))</f>
        <v>Fehler</v>
      </c>
      <c r="M34" s="40"/>
      <c r="N34" s="40"/>
      <c r="O34" s="40"/>
      <c r="P34" s="40"/>
      <c r="Q34" s="40"/>
      <c r="R34" s="40"/>
      <c r="S34" s="40"/>
    </row>
  </sheetData>
  <sheetProtection sheet="1" selectLockedCells="1"/>
  <mergeCells count="18">
    <mergeCell ref="A33:A34"/>
    <mergeCell ref="E8:F8"/>
    <mergeCell ref="G8:H8"/>
    <mergeCell ref="I8:J8"/>
    <mergeCell ref="K8:L8"/>
    <mergeCell ref="F20:F21"/>
    <mergeCell ref="H20:H21"/>
    <mergeCell ref="J20:J21"/>
    <mergeCell ref="L20:L21"/>
    <mergeCell ref="A14:A16"/>
    <mergeCell ref="A17:A19"/>
    <mergeCell ref="A20:A21"/>
    <mergeCell ref="C20:C21"/>
    <mergeCell ref="A4:E4"/>
    <mergeCell ref="E7:F7"/>
    <mergeCell ref="G7:H7"/>
    <mergeCell ref="I7:J7"/>
    <mergeCell ref="K7:L7"/>
  </mergeCells>
  <conditionalFormatting sqref="F12:F20">
    <cfRule type="cellIs" dxfId="91" priority="20" operator="equal">
      <formula>"Aus-schluss"</formula>
    </cfRule>
  </conditionalFormatting>
  <conditionalFormatting sqref="J33:J34">
    <cfRule type="cellIs" dxfId="90" priority="15" operator="equal">
      <formula>"Aus-schluss"</formula>
    </cfRule>
  </conditionalFormatting>
  <conditionalFormatting sqref="L33:L34">
    <cfRule type="cellIs" dxfId="89" priority="14" operator="equal">
      <formula>"Aus-schluss"</formula>
    </cfRule>
  </conditionalFormatting>
  <conditionalFormatting sqref="F33:F34">
    <cfRule type="cellIs" dxfId="88" priority="17" operator="equal">
      <formula>"Aus-schluss"</formula>
    </cfRule>
  </conditionalFormatting>
  <conditionalFormatting sqref="H33:H34">
    <cfRule type="cellIs" dxfId="87" priority="16" operator="equal">
      <formula>"Aus-schluss"</formula>
    </cfRule>
  </conditionalFormatting>
  <conditionalFormatting sqref="H12:H20">
    <cfRule type="cellIs" dxfId="86" priority="3" operator="equal">
      <formula>"Aus-schluss"</formula>
    </cfRule>
  </conditionalFormatting>
  <conditionalFormatting sqref="J12:J20">
    <cfRule type="cellIs" dxfId="85" priority="2" operator="equal">
      <formula>"Aus-schluss"</formula>
    </cfRule>
  </conditionalFormatting>
  <conditionalFormatting sqref="L12:L20">
    <cfRule type="cellIs" dxfId="84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9C46-D92E-4643-A8A0-C16F675F27E6}">
  <sheetPr>
    <pageSetUpPr fitToPage="1"/>
  </sheetPr>
  <dimension ref="A2:S40"/>
  <sheetViews>
    <sheetView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43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71</v>
      </c>
      <c r="D12" s="82"/>
      <c r="E12" s="3"/>
      <c r="F12" s="47" t="str">
        <f>IF(E12="++",15,IF(E12="+",8,IF(E12="o",0,IF(E12="-","Aus-schluss","Fehler"))))</f>
        <v>Fehler</v>
      </c>
      <c r="G12" s="3"/>
      <c r="H12" s="47" t="str">
        <f>IF(G12="++",15,IF(G12="+",8,IF(G12="o",0,IF(G12="-","Aus-schluss","Fehler"))))</f>
        <v>Fehler</v>
      </c>
      <c r="I12" s="3"/>
      <c r="J12" s="47" t="str">
        <f>IF(I12="++",15,IF(I12="+",8,IF(I12="o",0,IF(I12="-","Aus-schluss","Fehler"))))</f>
        <v>Fehler</v>
      </c>
      <c r="K12" s="3"/>
      <c r="L12" s="47" t="str">
        <f>IF(K12="++",15,IF(K12="+",8,IF(K12="o",0,IF(K12="-","Aus-schluss","Fehler"))))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66</v>
      </c>
      <c r="D13" s="46"/>
      <c r="E13" s="3"/>
      <c r="F13" s="47" t="str">
        <f>IF(E13="++",15,IF(E13="+",0,IF(E13="o","Aus-schluss",IF(E13="-","Aus-schluss","Fehler"))))</f>
        <v>Fehler</v>
      </c>
      <c r="G13" s="3"/>
      <c r="H13" s="47" t="str">
        <f>IF(G13="++",15,IF(G13="+",0,IF(G13="o","Aus-schluss",IF(G13="-","Aus-schluss","Fehler"))))</f>
        <v>Fehler</v>
      </c>
      <c r="I13" s="3"/>
      <c r="J13" s="47" t="str">
        <f>IF(I13="++",15,IF(I13="+",0,IF(I13="o","Aus-schluss",IF(I13="-","Aus-schluss","Fehler"))))</f>
        <v>Fehler</v>
      </c>
      <c r="K13" s="3"/>
      <c r="L13" s="47" t="str">
        <f>IF(K13="++",15,IF(K13="+",0,IF(K13="o","Aus-schluss",IF(K13="-","Aus-schluss","Fehler"))))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5</v>
      </c>
      <c r="B14" s="41" t="s">
        <v>37</v>
      </c>
      <c r="C14" s="93" t="s">
        <v>67</v>
      </c>
      <c r="D14" s="43"/>
      <c r="E14" s="4"/>
      <c r="F14" s="90" t="str">
        <f>IF(E14="+",15,IF(E14="o",0,IF(E14="-","Aus-schluss","Fehler")))</f>
        <v>Fehler</v>
      </c>
      <c r="G14" s="4"/>
      <c r="H14" s="90" t="str">
        <f>IF(G14="+",15,IF(G14="o",0,IF(G14="-","Aus-schluss","Fehler")))</f>
        <v>Fehler</v>
      </c>
      <c r="I14" s="4"/>
      <c r="J14" s="90" t="str">
        <f>IF(I14="+",15,IF(I14="o",0,IF(I14="-","Aus-schluss","Fehler")))</f>
        <v>Fehler</v>
      </c>
      <c r="K14" s="4"/>
      <c r="L14" s="90" t="str">
        <f>IF(K14="+",15,IF(K14="o",0,IF(K14="-","Aus-schluss","Fehler")))</f>
        <v>Fehler</v>
      </c>
      <c r="M14" s="40"/>
      <c r="N14" s="40"/>
      <c r="O14" s="40"/>
      <c r="P14" s="40"/>
      <c r="Q14" s="40"/>
    </row>
    <row r="15" spans="1:19" s="26" customFormat="1" ht="43.5" thickBot="1" x14ac:dyDescent="0.3">
      <c r="A15" s="124"/>
      <c r="B15" s="48" t="s">
        <v>38</v>
      </c>
      <c r="C15" s="94" t="s">
        <v>68</v>
      </c>
      <c r="D15" s="50"/>
      <c r="E15" s="5"/>
      <c r="F15" s="91" t="str">
        <f>IF(E15="gering",15,IF(E15="mittel",0,IF(E15="schlecht","Aus-schluss","Fehler")))</f>
        <v>Fehler</v>
      </c>
      <c r="G15" s="5"/>
      <c r="H15" s="91" t="str">
        <f>IF(G15="gering",15,IF(G15="mittel",0,IF(G15="schlecht","Aus-schluss","Fehler")))</f>
        <v>Fehler</v>
      </c>
      <c r="I15" s="5"/>
      <c r="J15" s="91" t="str">
        <f>IF(I15="gering",15,IF(I15="mittel",0,IF(I15="schlecht","Aus-schluss","Fehler")))</f>
        <v>Fehler</v>
      </c>
      <c r="K15" s="5"/>
      <c r="L15" s="91" t="str">
        <f>IF(K15="gering",15,IF(K15="mittel",0,IF(K15="schlecht","Aus-schluss","Fehler")))</f>
        <v>Fehler</v>
      </c>
      <c r="M15" s="40"/>
      <c r="N15" s="40"/>
      <c r="O15" s="40"/>
      <c r="P15" s="40"/>
      <c r="Q15" s="40"/>
    </row>
    <row r="16" spans="1:19" s="26" customFormat="1" ht="42.75" x14ac:dyDescent="0.25">
      <c r="A16" s="123" t="s">
        <v>9</v>
      </c>
      <c r="B16" s="41" t="s">
        <v>6</v>
      </c>
      <c r="C16" s="93" t="s">
        <v>69</v>
      </c>
      <c r="D16" s="43"/>
      <c r="E16" s="4"/>
      <c r="F16" s="90" t="str">
        <f>IF(E16="+",10,IF(E16="o",4,IF(E16="-",0,"Fehler")))</f>
        <v>Fehler</v>
      </c>
      <c r="G16" s="4"/>
      <c r="H16" s="90" t="str">
        <f>IF(G16="+",10,IF(G16="o",4,IF(G16="-",0,"Fehler")))</f>
        <v>Fehler</v>
      </c>
      <c r="I16" s="4"/>
      <c r="J16" s="90" t="str">
        <f>IF(I16="+",10,IF(I16="o",4,IF(I16="-",0,"Fehler")))</f>
        <v>Fehler</v>
      </c>
      <c r="K16" s="4"/>
      <c r="L16" s="90" t="str">
        <f>IF(K16="+",10,IF(K16="o",4,IF(K16="-",0,"Fehler")))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30"/>
      <c r="B17" s="52" t="s">
        <v>7</v>
      </c>
      <c r="C17" s="53" t="s">
        <v>69</v>
      </c>
      <c r="D17" s="54"/>
      <c r="E17" s="6"/>
      <c r="F17" s="55" t="str">
        <f t="shared" ref="F17:H18" si="0">IF(E17="+",10,IF(E17="o",4,IF(E17="-",0,"Fehler")))</f>
        <v>Fehler</v>
      </c>
      <c r="G17" s="6"/>
      <c r="H17" s="55" t="str">
        <f t="shared" si="0"/>
        <v>Fehler</v>
      </c>
      <c r="I17" s="6"/>
      <c r="J17" s="55" t="str">
        <f t="shared" ref="J17:J18" si="1">IF(I17="+",10,IF(I17="o",4,IF(I17="-",0,"Fehler")))</f>
        <v>Fehler</v>
      </c>
      <c r="K17" s="6"/>
      <c r="L17" s="55" t="str">
        <f t="shared" ref="L17:L18" si="2"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3.5" thickBot="1" x14ac:dyDescent="0.3">
      <c r="A18" s="124"/>
      <c r="B18" s="48" t="s">
        <v>8</v>
      </c>
      <c r="C18" s="94" t="s">
        <v>69</v>
      </c>
      <c r="D18" s="50"/>
      <c r="E18" s="5"/>
      <c r="F18" s="91" t="str">
        <f t="shared" si="0"/>
        <v>Fehler</v>
      </c>
      <c r="G18" s="5"/>
      <c r="H18" s="91" t="str">
        <f t="shared" si="0"/>
        <v>Fehler</v>
      </c>
      <c r="I18" s="5"/>
      <c r="J18" s="91" t="str">
        <f t="shared" si="1"/>
        <v>Fehler</v>
      </c>
      <c r="K18" s="5"/>
      <c r="L18" s="91" t="str">
        <f t="shared" si="2"/>
        <v>Fehler</v>
      </c>
      <c r="M18" s="40"/>
      <c r="N18" s="40"/>
      <c r="O18" s="40"/>
      <c r="P18" s="40"/>
      <c r="Q18" s="40"/>
    </row>
    <row r="19" spans="1:17" s="26" customFormat="1" ht="42.75" x14ac:dyDescent="0.25">
      <c r="A19" s="123" t="s">
        <v>10</v>
      </c>
      <c r="B19" s="41" t="s">
        <v>6</v>
      </c>
      <c r="C19" s="93" t="s">
        <v>19</v>
      </c>
      <c r="D19" s="43"/>
      <c r="E19" s="4"/>
      <c r="F19" s="90" t="str">
        <f>IF(E19="+",5,IF(E19="o",2,IF(E19="-",0,"Fehler")))</f>
        <v>Fehler</v>
      </c>
      <c r="G19" s="4"/>
      <c r="H19" s="90" t="str">
        <f>IF(G19="+",5,IF(G19="o",2,IF(G19="-",0,"Fehler")))</f>
        <v>Fehler</v>
      </c>
      <c r="I19" s="4"/>
      <c r="J19" s="90" t="str">
        <f>IF(I19="+",5,IF(I19="o",2,IF(I19="-",0,"Fehler")))</f>
        <v>Fehler</v>
      </c>
      <c r="K19" s="4"/>
      <c r="L19" s="90" t="str">
        <f>IF(K19="+",5,IF(K19="o",2,IF(K19="-",0,"Fehler")))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30"/>
      <c r="B20" s="52" t="s">
        <v>7</v>
      </c>
      <c r="C20" s="53" t="s">
        <v>19</v>
      </c>
      <c r="D20" s="54"/>
      <c r="E20" s="6"/>
      <c r="F20" s="55" t="str">
        <f t="shared" ref="F20:H21" si="3">IF(E20="+",5,IF(E20="o",2,IF(E20="-",0,"Fehler")))</f>
        <v>Fehler</v>
      </c>
      <c r="G20" s="6"/>
      <c r="H20" s="55" t="str">
        <f t="shared" si="3"/>
        <v>Fehler</v>
      </c>
      <c r="I20" s="6"/>
      <c r="J20" s="55" t="str">
        <f t="shared" ref="J20:J21" si="4">IF(I20="+",5,IF(I20="o",2,IF(I20="-",0,"Fehler")))</f>
        <v>Fehler</v>
      </c>
      <c r="K20" s="6"/>
      <c r="L20" s="55" t="str">
        <f t="shared" ref="L20:L21" si="5"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3.5" thickBot="1" x14ac:dyDescent="0.3">
      <c r="A21" s="124"/>
      <c r="B21" s="48" t="s">
        <v>8</v>
      </c>
      <c r="C21" s="94" t="s">
        <v>19</v>
      </c>
      <c r="D21" s="50"/>
      <c r="E21" s="5"/>
      <c r="F21" s="91" t="str">
        <f t="shared" si="3"/>
        <v>Fehler</v>
      </c>
      <c r="G21" s="5"/>
      <c r="H21" s="91" t="str">
        <f t="shared" si="3"/>
        <v>Fehler</v>
      </c>
      <c r="I21" s="5"/>
      <c r="J21" s="91" t="str">
        <f t="shared" si="4"/>
        <v>Fehler</v>
      </c>
      <c r="K21" s="5"/>
      <c r="L21" s="91" t="str">
        <f t="shared" si="5"/>
        <v>Fehler</v>
      </c>
      <c r="M21" s="40"/>
      <c r="N21" s="40"/>
      <c r="O21" s="40"/>
      <c r="P21" s="40"/>
      <c r="Q21" s="40"/>
    </row>
    <row r="22" spans="1:17" s="26" customFormat="1" ht="30" x14ac:dyDescent="0.25">
      <c r="A22" s="123" t="s">
        <v>4</v>
      </c>
      <c r="B22" s="41" t="s">
        <v>20</v>
      </c>
      <c r="C22" s="125" t="s">
        <v>70</v>
      </c>
      <c r="D22" s="56"/>
      <c r="E22" s="7"/>
      <c r="F22" s="119">
        <f>IF(AND(E22=66,E23=32),10,IF(AND(E22=65,E23=32),10,IF(AND(E22=67,E23=32),10,0)))</f>
        <v>0</v>
      </c>
      <c r="G22" s="7"/>
      <c r="H22" s="119">
        <f>IF(AND(G22=66,G23=32),10,IF(AND(G22=65,G23=32),10,IF(AND(G22=67,G23=32),10,0)))</f>
        <v>0</v>
      </c>
      <c r="I22" s="7"/>
      <c r="J22" s="119">
        <f>IF(AND(I22=66,I23=32),10,IF(AND(I22=65,I23=32),10,IF(AND(I22=67,I23=32),10,0)))</f>
        <v>0</v>
      </c>
      <c r="K22" s="7"/>
      <c r="L22" s="119">
        <f>IF(AND(K22=66,K23=32),10,IF(AND(K22=65,K23=32),10,IF(AND(K22=67,K23=32),10,0)))</f>
        <v>0</v>
      </c>
      <c r="M22" s="40"/>
      <c r="N22" s="40"/>
      <c r="O22" s="40"/>
      <c r="P22" s="40"/>
      <c r="Q22" s="40"/>
    </row>
    <row r="23" spans="1:17" s="26" customFormat="1" ht="30.75" thickBot="1" x14ac:dyDescent="0.3">
      <c r="A23" s="124"/>
      <c r="B23" s="48" t="s">
        <v>21</v>
      </c>
      <c r="C23" s="126"/>
      <c r="D23" s="58"/>
      <c r="E23" s="8"/>
      <c r="F23" s="120"/>
      <c r="G23" s="8"/>
      <c r="H23" s="120"/>
      <c r="I23" s="8"/>
      <c r="J23" s="120"/>
      <c r="K23" s="8"/>
      <c r="L23" s="120"/>
      <c r="M23" s="40"/>
      <c r="N23" s="40"/>
      <c r="O23" s="40"/>
      <c r="P23" s="40"/>
      <c r="Q23" s="40"/>
    </row>
    <row r="24" spans="1:17" s="61" customFormat="1" ht="15" thickBot="1" x14ac:dyDescent="0.25">
      <c r="A24" s="60"/>
      <c r="E24" s="62"/>
      <c r="F24" s="62"/>
      <c r="G24" s="62"/>
      <c r="H24" s="62"/>
      <c r="I24" s="62"/>
      <c r="J24" s="62"/>
      <c r="K24" s="62"/>
      <c r="L24" s="62"/>
      <c r="M24" s="63"/>
      <c r="N24" s="63"/>
      <c r="O24" s="63"/>
      <c r="P24" s="63"/>
      <c r="Q24" s="63"/>
    </row>
    <row r="25" spans="1:17" s="61" customFormat="1" ht="15.75" thickBot="1" x14ac:dyDescent="0.3">
      <c r="A25" s="117" t="s">
        <v>72</v>
      </c>
      <c r="B25" s="19"/>
      <c r="C25" s="19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5" customFormat="1" ht="15" x14ac:dyDescent="0.25">
      <c r="A26" s="106" t="s">
        <v>74</v>
      </c>
      <c r="B26" s="107" t="s">
        <v>3</v>
      </c>
      <c r="C26" s="108"/>
      <c r="D26" s="109"/>
      <c r="E26" s="110"/>
      <c r="F26" s="111">
        <f>F10</f>
        <v>0</v>
      </c>
      <c r="G26" s="110"/>
      <c r="H26" s="111">
        <f>H10</f>
        <v>0</v>
      </c>
      <c r="I26" s="110"/>
      <c r="J26" s="111">
        <f>J10</f>
        <v>0</v>
      </c>
      <c r="K26" s="110"/>
      <c r="L26" s="111">
        <f>L10</f>
        <v>0</v>
      </c>
      <c r="M26" s="68"/>
      <c r="N26" s="68"/>
      <c r="O26" s="68"/>
      <c r="P26" s="68"/>
      <c r="Q26" s="68"/>
    </row>
    <row r="27" spans="1:17" s="65" customFormat="1" ht="15.75" thickBot="1" x14ac:dyDescent="0.3">
      <c r="A27" s="112"/>
      <c r="B27" s="113" t="s">
        <v>73</v>
      </c>
      <c r="C27" s="114">
        <v>0.6</v>
      </c>
      <c r="D27" s="113"/>
      <c r="E27" s="115"/>
      <c r="F27" s="116">
        <f>F26*$C$27</f>
        <v>0</v>
      </c>
      <c r="G27" s="115"/>
      <c r="H27" s="116">
        <f>H26*$C$27</f>
        <v>0</v>
      </c>
      <c r="I27" s="115"/>
      <c r="J27" s="116">
        <f>J26*$C$27</f>
        <v>0</v>
      </c>
      <c r="K27" s="115"/>
      <c r="L27" s="116">
        <f>L26*$C$27</f>
        <v>0</v>
      </c>
      <c r="M27" s="68"/>
      <c r="N27" s="68"/>
      <c r="O27" s="68"/>
      <c r="P27" s="68"/>
      <c r="Q27" s="68"/>
    </row>
    <row r="28" spans="1:17" s="61" customFormat="1" ht="15" thickBot="1" x14ac:dyDescent="0.25">
      <c r="A28" s="60"/>
      <c r="E28" s="62"/>
      <c r="F28" s="62"/>
      <c r="G28" s="62"/>
      <c r="H28" s="62"/>
      <c r="I28" s="62"/>
      <c r="J28" s="62"/>
      <c r="K28" s="62"/>
      <c r="L28" s="62"/>
      <c r="M28" s="63"/>
      <c r="N28" s="63"/>
      <c r="O28" s="63"/>
      <c r="P28" s="63"/>
      <c r="Q28" s="63"/>
    </row>
    <row r="29" spans="1:17" s="65" customFormat="1" ht="15" x14ac:dyDescent="0.25">
      <c r="A29" s="106" t="s">
        <v>75</v>
      </c>
      <c r="B29" s="107" t="s">
        <v>3</v>
      </c>
      <c r="C29" s="108"/>
      <c r="D29" s="109"/>
      <c r="E29" s="110"/>
      <c r="F29" s="111">
        <f>SUM(F12:F23)</f>
        <v>0</v>
      </c>
      <c r="G29" s="110"/>
      <c r="H29" s="111">
        <f>SUM(H12:H23)</f>
        <v>0</v>
      </c>
      <c r="I29" s="110"/>
      <c r="J29" s="111">
        <f>SUM(J12:J23)</f>
        <v>0</v>
      </c>
      <c r="K29" s="110"/>
      <c r="L29" s="111">
        <f>SUM(L12:L23)</f>
        <v>0</v>
      </c>
      <c r="M29" s="68"/>
      <c r="N29" s="68"/>
      <c r="O29" s="68"/>
      <c r="P29" s="68"/>
      <c r="Q29" s="68"/>
    </row>
    <row r="30" spans="1:17" s="65" customFormat="1" ht="15.75" thickBot="1" x14ac:dyDescent="0.3">
      <c r="A30" s="112"/>
      <c r="B30" s="113" t="s">
        <v>73</v>
      </c>
      <c r="C30" s="114">
        <v>0.4</v>
      </c>
      <c r="D30" s="113"/>
      <c r="E30" s="115"/>
      <c r="F30" s="116">
        <f>F29*C30</f>
        <v>0</v>
      </c>
      <c r="G30" s="115"/>
      <c r="H30" s="116">
        <f>H29*E30</f>
        <v>0</v>
      </c>
      <c r="I30" s="115"/>
      <c r="J30" s="116">
        <f>J29*G30</f>
        <v>0</v>
      </c>
      <c r="K30" s="115"/>
      <c r="L30" s="116">
        <f>L29*I30</f>
        <v>0</v>
      </c>
      <c r="M30" s="68"/>
      <c r="N30" s="68"/>
      <c r="O30" s="68"/>
      <c r="P30" s="68"/>
      <c r="Q30" s="68"/>
    </row>
    <row r="31" spans="1:17" s="61" customFormat="1" ht="15" thickBot="1" x14ac:dyDescent="0.25">
      <c r="A31" s="60"/>
      <c r="C31" s="95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</row>
    <row r="32" spans="1:17" s="65" customFormat="1" ht="15.75" thickBot="1" x14ac:dyDescent="0.3">
      <c r="A32" s="100" t="s">
        <v>30</v>
      </c>
      <c r="B32" s="101" t="s">
        <v>73</v>
      </c>
      <c r="C32" s="102"/>
      <c r="D32" s="103"/>
      <c r="E32" s="104"/>
      <c r="F32" s="105">
        <f>F30+F27</f>
        <v>0</v>
      </c>
      <c r="G32" s="104"/>
      <c r="H32" s="105">
        <f>H30+H27</f>
        <v>0</v>
      </c>
      <c r="I32" s="104"/>
      <c r="J32" s="105">
        <f>J30+J27</f>
        <v>0</v>
      </c>
      <c r="K32" s="104"/>
      <c r="L32" s="105">
        <f>L30+L27</f>
        <v>0</v>
      </c>
      <c r="M32" s="68"/>
      <c r="N32" s="68"/>
      <c r="O32" s="68"/>
      <c r="P32" s="68"/>
      <c r="Q32" s="68"/>
    </row>
    <row r="33" spans="1:19" s="61" customFormat="1" ht="15" thickBot="1" x14ac:dyDescent="0.25">
      <c r="A33" s="60"/>
      <c r="E33" s="62"/>
      <c r="F33" s="62"/>
      <c r="G33" s="62"/>
      <c r="H33" s="62"/>
      <c r="I33" s="62"/>
      <c r="J33" s="62"/>
      <c r="K33" s="62"/>
      <c r="L33" s="62"/>
      <c r="M33" s="63"/>
      <c r="N33" s="63"/>
      <c r="O33" s="63"/>
      <c r="P33" s="63"/>
      <c r="Q33" s="63"/>
      <c r="R33" s="63"/>
      <c r="S33" s="63"/>
    </row>
    <row r="34" spans="1:19" s="65" customFormat="1" ht="15.75" thickBot="1" x14ac:dyDescent="0.3">
      <c r="A34" s="64"/>
      <c r="C34" s="65" t="s">
        <v>30</v>
      </c>
      <c r="E34" s="66"/>
      <c r="F34" s="67">
        <f>SUM(F33:F33)</f>
        <v>0</v>
      </c>
      <c r="G34" s="66"/>
      <c r="H34" s="67">
        <f>SUM(H33:H33)</f>
        <v>0</v>
      </c>
      <c r="I34" s="66"/>
      <c r="J34" s="67">
        <f>SUM(J33:J33)</f>
        <v>0</v>
      </c>
      <c r="K34" s="66"/>
      <c r="L34" s="67">
        <f>SUM(L33:L33)</f>
        <v>0</v>
      </c>
      <c r="M34" s="68"/>
      <c r="N34" s="68"/>
      <c r="O34" s="68"/>
      <c r="P34" s="68"/>
      <c r="Q34" s="68"/>
      <c r="R34" s="68"/>
      <c r="S34" s="68"/>
    </row>
    <row r="35" spans="1:19" s="61" customFormat="1" ht="15" thickBot="1" x14ac:dyDescent="0.25">
      <c r="A35" s="60"/>
      <c r="E35" s="62"/>
      <c r="F35" s="62"/>
      <c r="G35" s="62"/>
      <c r="H35" s="62"/>
      <c r="I35" s="62"/>
      <c r="J35" s="62"/>
      <c r="K35" s="62"/>
      <c r="L35" s="62"/>
      <c r="M35" s="63"/>
      <c r="N35" s="63"/>
      <c r="O35" s="63"/>
      <c r="P35" s="63"/>
      <c r="Q35" s="63"/>
      <c r="R35" s="63"/>
      <c r="S35" s="63"/>
    </row>
    <row r="36" spans="1:19" s="61" customFormat="1" ht="15.75" thickBot="1" x14ac:dyDescent="0.3">
      <c r="A36" s="33" t="s">
        <v>15</v>
      </c>
      <c r="B36" s="26"/>
      <c r="C36" s="26"/>
      <c r="D36" s="26"/>
      <c r="E36" s="62"/>
      <c r="F36" s="62"/>
      <c r="G36" s="62"/>
      <c r="H36" s="62"/>
      <c r="I36" s="62"/>
      <c r="J36" s="62"/>
      <c r="K36" s="62"/>
      <c r="L36" s="62"/>
      <c r="M36" s="63"/>
      <c r="N36" s="63"/>
      <c r="O36" s="63"/>
      <c r="P36" s="63"/>
      <c r="Q36" s="63"/>
      <c r="R36" s="63"/>
      <c r="S36" s="63"/>
    </row>
    <row r="37" spans="1:19" s="26" customFormat="1" ht="45.75" thickBot="1" x14ac:dyDescent="0.3">
      <c r="A37" s="69" t="s">
        <v>44</v>
      </c>
      <c r="B37" s="70" t="s">
        <v>45</v>
      </c>
      <c r="C37" s="71" t="s">
        <v>46</v>
      </c>
      <c r="D37" s="72"/>
      <c r="E37" s="3"/>
      <c r="F37" s="47" t="str">
        <f>IF(E37="ja","ja",IF(E37="nein","Aus-schluss","Fehler"))</f>
        <v>Fehler</v>
      </c>
      <c r="G37" s="3"/>
      <c r="H37" s="47" t="str">
        <f>IF(G37="ja","ja",IF(G37="nein","Aus-schluss","Fehler"))</f>
        <v>Fehler</v>
      </c>
      <c r="I37" s="3"/>
      <c r="J37" s="47" t="str">
        <f>IF(I37="ja","ja",IF(I37="nein","Aus-schluss","Fehler"))</f>
        <v>Fehler</v>
      </c>
      <c r="K37" s="3"/>
      <c r="L37" s="47" t="str">
        <f>IF(K37="ja","ja",IF(K37="nein","Aus-schluss","Fehler"))</f>
        <v>Fehler</v>
      </c>
      <c r="M37" s="40"/>
      <c r="N37" s="40"/>
      <c r="O37" s="40"/>
      <c r="P37" s="40"/>
      <c r="Q37" s="40"/>
      <c r="R37" s="40"/>
      <c r="S37" s="40"/>
    </row>
    <row r="38" spans="1:19" s="26" customFormat="1" ht="29.25" thickBot="1" x14ac:dyDescent="0.3">
      <c r="A38" s="69" t="s">
        <v>47</v>
      </c>
      <c r="B38" s="70" t="s">
        <v>48</v>
      </c>
      <c r="C38" s="71" t="s">
        <v>32</v>
      </c>
      <c r="D38" s="72"/>
      <c r="E38" s="3"/>
      <c r="F38" s="47" t="str">
        <f>IF(E38="++","ja",IF(E38="+","ja",IF(E38="o","Aus-schluss",IF(E38="-","Aus-schluss","Fehler"))))</f>
        <v>Fehler</v>
      </c>
      <c r="G38" s="3"/>
      <c r="H38" s="47" t="str">
        <f>IF(G38="++","ja",IF(G38="+","ja",IF(G38="o","Aus-schluss",IF(G38="-","Aus-schluss","Fehler"))))</f>
        <v>Fehler</v>
      </c>
      <c r="I38" s="3"/>
      <c r="J38" s="47" t="str">
        <f>IF(I38="++","ja",IF(I38="+","ja",IF(I38="o","Aus-schluss",IF(I38="-","Aus-schluss","Fehler"))))</f>
        <v>Fehler</v>
      </c>
      <c r="K38" s="3"/>
      <c r="L38" s="47" t="str">
        <f>IF(K38="++","ja",IF(K38="+","ja",IF(K38="o","Aus-schluss",IF(K38="-","Aus-schluss","Fehler"))))</f>
        <v>Fehler</v>
      </c>
      <c r="M38" s="40"/>
      <c r="N38" s="40"/>
      <c r="O38" s="40"/>
      <c r="P38" s="40"/>
      <c r="Q38" s="40"/>
      <c r="R38" s="40"/>
      <c r="S38" s="40"/>
    </row>
    <row r="39" spans="1:19" s="26" customFormat="1" ht="29.25" thickBot="1" x14ac:dyDescent="0.3">
      <c r="A39" s="69" t="s">
        <v>49</v>
      </c>
      <c r="B39" s="70" t="s">
        <v>48</v>
      </c>
      <c r="C39" s="71" t="s">
        <v>50</v>
      </c>
      <c r="D39" s="72"/>
      <c r="E39" s="3"/>
      <c r="F39" s="47" t="str">
        <f>IF(E39="+","ja",IF(E39="o","Aus-schluss",IF(E39="-","Aus-schluss","Fehler")))</f>
        <v>Fehler</v>
      </c>
      <c r="G39" s="3"/>
      <c r="H39" s="47" t="str">
        <f>IF(G39="+","ja",IF(G39="o","Aus-schluss",IF(G39="-","Aus-schluss","Fehler")))</f>
        <v>Fehler</v>
      </c>
      <c r="I39" s="3"/>
      <c r="J39" s="47" t="str">
        <f>IF(I39="+","ja",IF(I39="o","Aus-schluss",IF(I39="-","Aus-schluss","Fehler")))</f>
        <v>Fehler</v>
      </c>
      <c r="K39" s="3"/>
      <c r="L39" s="47" t="str">
        <f>IF(K39="+","ja",IF(K39="o","Aus-schluss",IF(K39="-","Aus-schluss","Fehler")))</f>
        <v>Fehler</v>
      </c>
      <c r="M39" s="40"/>
      <c r="N39" s="40"/>
      <c r="O39" s="40"/>
      <c r="P39" s="40"/>
      <c r="Q39" s="40"/>
      <c r="R39" s="40"/>
      <c r="S39" s="40"/>
    </row>
    <row r="40" spans="1:19" s="26" customFormat="1" ht="29.25" thickBot="1" x14ac:dyDescent="0.3">
      <c r="A40" s="69" t="s">
        <v>16</v>
      </c>
      <c r="B40" s="70" t="s">
        <v>51</v>
      </c>
      <c r="C40" s="71" t="s">
        <v>32</v>
      </c>
      <c r="D40" s="72"/>
      <c r="E40" s="3"/>
      <c r="F40" s="47" t="str">
        <f>IF(E40="++","ja",IF(E40="+","ja",IF(E40="o","Aus-schluss",IF(E40="-","Aus-schluss","Fehler"))))</f>
        <v>Fehler</v>
      </c>
      <c r="G40" s="3"/>
      <c r="H40" s="47" t="str">
        <f>IF(G40="++","ja",IF(G40="+","ja",IF(G40="o","Aus-schluss",IF(G40="-","Aus-schluss","Fehler"))))</f>
        <v>Fehler</v>
      </c>
      <c r="I40" s="3"/>
      <c r="J40" s="47" t="str">
        <f>IF(I40="++","ja",IF(I40="+","ja",IF(I40="o","Aus-schluss",IF(I40="-","Aus-schluss","Fehler"))))</f>
        <v>Fehler</v>
      </c>
      <c r="K40" s="3"/>
      <c r="L40" s="47" t="str">
        <f>IF(K40="++","ja",IF(K40="+","ja",IF(K40="o","Aus-schluss",IF(K40="-","Aus-schluss","Fehler"))))</f>
        <v>Fehler</v>
      </c>
      <c r="M40" s="40"/>
      <c r="N40" s="40"/>
      <c r="O40" s="40"/>
      <c r="P40" s="40"/>
      <c r="Q40" s="40"/>
      <c r="R40" s="40"/>
      <c r="S40" s="40"/>
    </row>
  </sheetData>
  <sheetProtection sheet="1" selectLockedCells="1"/>
  <mergeCells count="18">
    <mergeCell ref="E8:F8"/>
    <mergeCell ref="G8:H8"/>
    <mergeCell ref="I8:J8"/>
    <mergeCell ref="K8:L8"/>
    <mergeCell ref="A4:E4"/>
    <mergeCell ref="E7:F7"/>
    <mergeCell ref="G7:H7"/>
    <mergeCell ref="I7:J7"/>
    <mergeCell ref="K7:L7"/>
    <mergeCell ref="F22:F23"/>
    <mergeCell ref="H22:H23"/>
    <mergeCell ref="J22:J23"/>
    <mergeCell ref="L22:L23"/>
    <mergeCell ref="A14:A15"/>
    <mergeCell ref="A16:A18"/>
    <mergeCell ref="A19:A21"/>
    <mergeCell ref="A22:A23"/>
    <mergeCell ref="C22:C23"/>
  </mergeCells>
  <conditionalFormatting sqref="F12:F22">
    <cfRule type="cellIs" dxfId="83" priority="31" operator="equal">
      <formula>"Aus-schluss"</formula>
    </cfRule>
  </conditionalFormatting>
  <conditionalFormatting sqref="F40">
    <cfRule type="cellIs" dxfId="82" priority="30" operator="equal">
      <formula>"Aus-schluss"</formula>
    </cfRule>
  </conditionalFormatting>
  <conditionalFormatting sqref="F37">
    <cfRule type="cellIs" dxfId="81" priority="28" operator="equal">
      <formula>"Aus-schluss"</formula>
    </cfRule>
  </conditionalFormatting>
  <conditionalFormatting sqref="F39">
    <cfRule type="cellIs" dxfId="80" priority="26" operator="equal">
      <formula>"Aus-schluss"</formula>
    </cfRule>
  </conditionalFormatting>
  <conditionalFormatting sqref="H37">
    <cfRule type="cellIs" dxfId="79" priority="21" operator="equal">
      <formula>"Aus-schluss"</formula>
    </cfRule>
  </conditionalFormatting>
  <conditionalFormatting sqref="F38">
    <cfRule type="cellIs" dxfId="78" priority="24" operator="equal">
      <formula>"Aus-schluss"</formula>
    </cfRule>
  </conditionalFormatting>
  <conditionalFormatting sqref="H38">
    <cfRule type="cellIs" dxfId="77" priority="19" operator="equal">
      <formula>"Aus-schluss"</formula>
    </cfRule>
  </conditionalFormatting>
  <conditionalFormatting sqref="H40">
    <cfRule type="cellIs" dxfId="76" priority="22" operator="equal">
      <formula>"Aus-schluss"</formula>
    </cfRule>
  </conditionalFormatting>
  <conditionalFormatting sqref="H39">
    <cfRule type="cellIs" dxfId="75" priority="20" operator="equal">
      <formula>"Aus-schluss"</formula>
    </cfRule>
  </conditionalFormatting>
  <conditionalFormatting sqref="J40">
    <cfRule type="cellIs" dxfId="74" priority="18" operator="equal">
      <formula>"Aus-schluss"</formula>
    </cfRule>
  </conditionalFormatting>
  <conditionalFormatting sqref="J37">
    <cfRule type="cellIs" dxfId="73" priority="17" operator="equal">
      <formula>"Aus-schluss"</formula>
    </cfRule>
  </conditionalFormatting>
  <conditionalFormatting sqref="J39">
    <cfRule type="cellIs" dxfId="72" priority="16" operator="equal">
      <formula>"Aus-schluss"</formula>
    </cfRule>
  </conditionalFormatting>
  <conditionalFormatting sqref="J38">
    <cfRule type="cellIs" dxfId="71" priority="15" operator="equal">
      <formula>"Aus-schluss"</formula>
    </cfRule>
  </conditionalFormatting>
  <conditionalFormatting sqref="L40">
    <cfRule type="cellIs" dxfId="70" priority="14" operator="equal">
      <formula>"Aus-schluss"</formula>
    </cfRule>
  </conditionalFormatting>
  <conditionalFormatting sqref="L37">
    <cfRule type="cellIs" dxfId="69" priority="13" operator="equal">
      <formula>"Aus-schluss"</formula>
    </cfRule>
  </conditionalFormatting>
  <conditionalFormatting sqref="L39">
    <cfRule type="cellIs" dxfId="68" priority="12" operator="equal">
      <formula>"Aus-schluss"</formula>
    </cfRule>
  </conditionalFormatting>
  <conditionalFormatting sqref="L38">
    <cfRule type="cellIs" dxfId="67" priority="11" operator="equal">
      <formula>"Aus-schluss"</formula>
    </cfRule>
  </conditionalFormatting>
  <conditionalFormatting sqref="H13:H22">
    <cfRule type="cellIs" dxfId="66" priority="9" operator="equal">
      <formula>"Aus-schluss"</formula>
    </cfRule>
  </conditionalFormatting>
  <conditionalFormatting sqref="J13:J22">
    <cfRule type="cellIs" dxfId="65" priority="8" operator="equal">
      <formula>"Aus-schluss"</formula>
    </cfRule>
  </conditionalFormatting>
  <conditionalFormatting sqref="L13:L22">
    <cfRule type="cellIs" dxfId="64" priority="7" operator="equal">
      <formula>"Aus-schluss"</formula>
    </cfRule>
  </conditionalFormatting>
  <conditionalFormatting sqref="H12">
    <cfRule type="cellIs" dxfId="63" priority="6" operator="equal">
      <formula>"Aus-schluss"</formula>
    </cfRule>
  </conditionalFormatting>
  <conditionalFormatting sqref="J12">
    <cfRule type="cellIs" dxfId="62" priority="5" operator="equal">
      <formula>"Aus-schluss"</formula>
    </cfRule>
  </conditionalFormatting>
  <conditionalFormatting sqref="L12">
    <cfRule type="cellIs" dxfId="61" priority="4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0DD66-E545-46D3-A45D-EFCF9A920FFF}">
  <sheetPr>
    <pageSetUpPr fitToPage="1"/>
  </sheetPr>
  <dimension ref="A2:S38"/>
  <sheetViews>
    <sheetView topLeftCell="A2"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52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71</v>
      </c>
      <c r="D12" s="82"/>
      <c r="E12" s="3"/>
      <c r="F12" s="47" t="str">
        <f>IF(E12="++",15,IF(E12="+",8,IF(E12="o",0,IF(E12="-","Aus-schluss","Fehler"))))</f>
        <v>Fehler</v>
      </c>
      <c r="G12" s="3"/>
      <c r="H12" s="47" t="str">
        <f>IF(G12="++",15,IF(G12="+",8,IF(G12="o",0,IF(G12="-","Aus-schluss","Fehler"))))</f>
        <v>Fehler</v>
      </c>
      <c r="I12" s="3"/>
      <c r="J12" s="47" t="str">
        <f>IF(I12="++",15,IF(I12="+",8,IF(I12="o",0,IF(I12="-","Aus-schluss","Fehler"))))</f>
        <v>Fehler</v>
      </c>
      <c r="K12" s="3"/>
      <c r="L12" s="47" t="str">
        <f>IF(K12="++",15,IF(K12="+",8,IF(K12="o",0,IF(K12="-","Aus-schluss","Fehler"))))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66</v>
      </c>
      <c r="D13" s="46"/>
      <c r="E13" s="3"/>
      <c r="F13" s="47" t="str">
        <f>IF(E13="++",15,IF(E13="+",0,IF(E13="o","Aus-schluss",IF(E13="-","Aus-schluss","Fehler"))))</f>
        <v>Fehler</v>
      </c>
      <c r="G13" s="3"/>
      <c r="H13" s="47" t="str">
        <f>IF(G13="++",15,IF(G13="+",0,IF(G13="o","Aus-schluss",IF(G13="-","Aus-schluss","Fehler"))))</f>
        <v>Fehler</v>
      </c>
      <c r="I13" s="3"/>
      <c r="J13" s="47" t="str">
        <f>IF(I13="++",15,IF(I13="+",0,IF(I13="o","Aus-schluss",IF(I13="-","Aus-schluss","Fehler"))))</f>
        <v>Fehler</v>
      </c>
      <c r="K13" s="3"/>
      <c r="L13" s="47" t="str">
        <f>IF(K13="++",15,IF(K13="+",0,IF(K13="o","Aus-schluss",IF(K13="-","Aus-schluss","Fehler"))))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5</v>
      </c>
      <c r="B14" s="41" t="s">
        <v>37</v>
      </c>
      <c r="C14" s="93" t="s">
        <v>67</v>
      </c>
      <c r="D14" s="43"/>
      <c r="E14" s="4"/>
      <c r="F14" s="90" t="str">
        <f>IF(E14="+",15,IF(E14="o",0,IF(E14="-","Aus-schluss","Fehler")))</f>
        <v>Fehler</v>
      </c>
      <c r="G14" s="4"/>
      <c r="H14" s="90" t="str">
        <f>IF(G14="+",15,IF(G14="o",0,IF(G14="-","Aus-schluss","Fehler")))</f>
        <v>Fehler</v>
      </c>
      <c r="I14" s="4"/>
      <c r="J14" s="90" t="str">
        <f>IF(I14="+",15,IF(I14="o",0,IF(I14="-","Aus-schluss","Fehler")))</f>
        <v>Fehler</v>
      </c>
      <c r="K14" s="4"/>
      <c r="L14" s="90" t="str">
        <f>IF(K14="+",15,IF(K14="o",0,IF(K14="-","Aus-schluss","Fehler")))</f>
        <v>Fehler</v>
      </c>
      <c r="M14" s="40"/>
      <c r="N14" s="40"/>
      <c r="O14" s="40"/>
      <c r="P14" s="40"/>
      <c r="Q14" s="40"/>
    </row>
    <row r="15" spans="1:19" s="26" customFormat="1" ht="43.5" thickBot="1" x14ac:dyDescent="0.3">
      <c r="A15" s="124"/>
      <c r="B15" s="48" t="s">
        <v>38</v>
      </c>
      <c r="C15" s="94" t="s">
        <v>68</v>
      </c>
      <c r="D15" s="50"/>
      <c r="E15" s="5"/>
      <c r="F15" s="91" t="str">
        <f>IF(E15="gering",15,IF(E15="mittel",0,IF(E15="schlecht","Aus-schluss","Fehler")))</f>
        <v>Fehler</v>
      </c>
      <c r="G15" s="5"/>
      <c r="H15" s="91" t="str">
        <f>IF(G15="gering",15,IF(G15="mittel",0,IF(G15="schlecht","Aus-schluss","Fehler")))</f>
        <v>Fehler</v>
      </c>
      <c r="I15" s="5"/>
      <c r="J15" s="91" t="str">
        <f>IF(I15="gering",15,IF(I15="mittel",0,IF(I15="schlecht","Aus-schluss","Fehler")))</f>
        <v>Fehler</v>
      </c>
      <c r="K15" s="5"/>
      <c r="L15" s="91" t="str">
        <f>IF(K15="gering",15,IF(K15="mittel",0,IF(K15="schlecht","Aus-schluss","Fehler")))</f>
        <v>Fehler</v>
      </c>
      <c r="M15" s="40"/>
      <c r="N15" s="40"/>
      <c r="O15" s="40"/>
      <c r="P15" s="40"/>
      <c r="Q15" s="40"/>
    </row>
    <row r="16" spans="1:19" s="26" customFormat="1" ht="42.75" x14ac:dyDescent="0.25">
      <c r="A16" s="123" t="s">
        <v>9</v>
      </c>
      <c r="B16" s="41" t="s">
        <v>6</v>
      </c>
      <c r="C16" s="93" t="s">
        <v>69</v>
      </c>
      <c r="D16" s="43"/>
      <c r="E16" s="4"/>
      <c r="F16" s="90" t="str">
        <f>IF(E16="+",10,IF(E16="o",4,IF(E16="-",0,"Fehler")))</f>
        <v>Fehler</v>
      </c>
      <c r="G16" s="4"/>
      <c r="H16" s="90" t="str">
        <f>IF(G16="+",10,IF(G16="o",4,IF(G16="-",0,"Fehler")))</f>
        <v>Fehler</v>
      </c>
      <c r="I16" s="4"/>
      <c r="J16" s="90" t="str">
        <f>IF(I16="+",10,IF(I16="o",4,IF(I16="-",0,"Fehler")))</f>
        <v>Fehler</v>
      </c>
      <c r="K16" s="4"/>
      <c r="L16" s="90" t="str">
        <f>IF(K16="+",10,IF(K16="o",4,IF(K16="-",0,"Fehler")))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30"/>
      <c r="B17" s="52" t="s">
        <v>7</v>
      </c>
      <c r="C17" s="53" t="s">
        <v>69</v>
      </c>
      <c r="D17" s="54"/>
      <c r="E17" s="6"/>
      <c r="F17" s="55" t="str">
        <f t="shared" ref="F17:H18" si="0">IF(E17="+",10,IF(E17="o",4,IF(E17="-",0,"Fehler")))</f>
        <v>Fehler</v>
      </c>
      <c r="G17" s="6"/>
      <c r="H17" s="55" t="str">
        <f t="shared" si="0"/>
        <v>Fehler</v>
      </c>
      <c r="I17" s="6"/>
      <c r="J17" s="55" t="str">
        <f t="shared" ref="J17:J18" si="1">IF(I17="+",10,IF(I17="o",4,IF(I17="-",0,"Fehler")))</f>
        <v>Fehler</v>
      </c>
      <c r="K17" s="6"/>
      <c r="L17" s="55" t="str">
        <f t="shared" ref="L17:L18" si="2"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3.5" thickBot="1" x14ac:dyDescent="0.3">
      <c r="A18" s="124"/>
      <c r="B18" s="48" t="s">
        <v>8</v>
      </c>
      <c r="C18" s="94" t="s">
        <v>69</v>
      </c>
      <c r="D18" s="50"/>
      <c r="E18" s="5"/>
      <c r="F18" s="91" t="str">
        <f t="shared" si="0"/>
        <v>Fehler</v>
      </c>
      <c r="G18" s="5"/>
      <c r="H18" s="91" t="str">
        <f t="shared" si="0"/>
        <v>Fehler</v>
      </c>
      <c r="I18" s="5"/>
      <c r="J18" s="91" t="str">
        <f t="shared" si="1"/>
        <v>Fehler</v>
      </c>
      <c r="K18" s="5"/>
      <c r="L18" s="91" t="str">
        <f t="shared" si="2"/>
        <v>Fehler</v>
      </c>
      <c r="M18" s="40"/>
      <c r="N18" s="40"/>
      <c r="O18" s="40"/>
      <c r="P18" s="40"/>
      <c r="Q18" s="40"/>
    </row>
    <row r="19" spans="1:17" s="26" customFormat="1" ht="42.75" x14ac:dyDescent="0.25">
      <c r="A19" s="123" t="s">
        <v>10</v>
      </c>
      <c r="B19" s="41" t="s">
        <v>6</v>
      </c>
      <c r="C19" s="93" t="s">
        <v>19</v>
      </c>
      <c r="D19" s="43"/>
      <c r="E19" s="4"/>
      <c r="F19" s="90" t="str">
        <f>IF(E19="+",5,IF(E19="o",2,IF(E19="-",0,"Fehler")))</f>
        <v>Fehler</v>
      </c>
      <c r="G19" s="4"/>
      <c r="H19" s="90" t="str">
        <f>IF(G19="+",5,IF(G19="o",2,IF(G19="-",0,"Fehler")))</f>
        <v>Fehler</v>
      </c>
      <c r="I19" s="4"/>
      <c r="J19" s="90" t="str">
        <f>IF(I19="+",5,IF(I19="o",2,IF(I19="-",0,"Fehler")))</f>
        <v>Fehler</v>
      </c>
      <c r="K19" s="4"/>
      <c r="L19" s="90" t="str">
        <f>IF(K19="+",5,IF(K19="o",2,IF(K19="-",0,"Fehler")))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30"/>
      <c r="B20" s="52" t="s">
        <v>7</v>
      </c>
      <c r="C20" s="53" t="s">
        <v>19</v>
      </c>
      <c r="D20" s="54"/>
      <c r="E20" s="6"/>
      <c r="F20" s="55" t="str">
        <f t="shared" ref="F20:H21" si="3">IF(E20="+",5,IF(E20="o",2,IF(E20="-",0,"Fehler")))</f>
        <v>Fehler</v>
      </c>
      <c r="G20" s="6"/>
      <c r="H20" s="55" t="str">
        <f t="shared" si="3"/>
        <v>Fehler</v>
      </c>
      <c r="I20" s="6"/>
      <c r="J20" s="55" t="str">
        <f t="shared" ref="J20:J21" si="4">IF(I20="+",5,IF(I20="o",2,IF(I20="-",0,"Fehler")))</f>
        <v>Fehler</v>
      </c>
      <c r="K20" s="6"/>
      <c r="L20" s="55" t="str">
        <f t="shared" ref="L20:L21" si="5"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3.5" thickBot="1" x14ac:dyDescent="0.3">
      <c r="A21" s="124"/>
      <c r="B21" s="48" t="s">
        <v>8</v>
      </c>
      <c r="C21" s="94" t="s">
        <v>19</v>
      </c>
      <c r="D21" s="50"/>
      <c r="E21" s="5"/>
      <c r="F21" s="91" t="str">
        <f t="shared" si="3"/>
        <v>Fehler</v>
      </c>
      <c r="G21" s="5"/>
      <c r="H21" s="91" t="str">
        <f t="shared" si="3"/>
        <v>Fehler</v>
      </c>
      <c r="I21" s="5"/>
      <c r="J21" s="91" t="str">
        <f t="shared" si="4"/>
        <v>Fehler</v>
      </c>
      <c r="K21" s="5"/>
      <c r="L21" s="91" t="str">
        <f t="shared" si="5"/>
        <v>Fehler</v>
      </c>
      <c r="M21" s="40"/>
      <c r="N21" s="40"/>
      <c r="O21" s="40"/>
      <c r="P21" s="40"/>
      <c r="Q21" s="40"/>
    </row>
    <row r="22" spans="1:17" s="26" customFormat="1" ht="30" x14ac:dyDescent="0.25">
      <c r="A22" s="123" t="s">
        <v>4</v>
      </c>
      <c r="B22" s="41" t="s">
        <v>20</v>
      </c>
      <c r="C22" s="125" t="s">
        <v>70</v>
      </c>
      <c r="D22" s="56"/>
      <c r="E22" s="7"/>
      <c r="F22" s="119">
        <f>IF(AND(E22=66,E23=32),10,IF(AND(E22=65,E23=32),10,IF(AND(E22=67,E23=32),10,0)))</f>
        <v>0</v>
      </c>
      <c r="G22" s="7"/>
      <c r="H22" s="119">
        <f>IF(AND(G22=66,G23=32),10,IF(AND(G22=65,G23=32),10,IF(AND(G22=67,G23=32),10,0)))</f>
        <v>0</v>
      </c>
      <c r="I22" s="7"/>
      <c r="J22" s="119">
        <f>IF(AND(I22=66,I23=32),10,IF(AND(I22=65,I23=32),10,IF(AND(I22=67,I23=32),10,0)))</f>
        <v>0</v>
      </c>
      <c r="K22" s="7"/>
      <c r="L22" s="119">
        <f>IF(AND(K22=66,K23=32),10,IF(AND(K22=65,K23=32),10,IF(AND(K22=67,K23=32),10,0)))</f>
        <v>0</v>
      </c>
      <c r="M22" s="40"/>
      <c r="N22" s="40"/>
      <c r="O22" s="40"/>
      <c r="P22" s="40"/>
      <c r="Q22" s="40"/>
    </row>
    <row r="23" spans="1:17" s="26" customFormat="1" ht="30.75" thickBot="1" x14ac:dyDescent="0.3">
      <c r="A23" s="124"/>
      <c r="B23" s="48" t="s">
        <v>21</v>
      </c>
      <c r="C23" s="126"/>
      <c r="D23" s="58"/>
      <c r="E23" s="8"/>
      <c r="F23" s="120"/>
      <c r="G23" s="8"/>
      <c r="H23" s="120"/>
      <c r="I23" s="8"/>
      <c r="J23" s="120"/>
      <c r="K23" s="8"/>
      <c r="L23" s="120"/>
      <c r="M23" s="40"/>
      <c r="N23" s="40"/>
      <c r="O23" s="40"/>
      <c r="P23" s="40"/>
      <c r="Q23" s="40"/>
    </row>
    <row r="24" spans="1:17" s="61" customFormat="1" ht="15" thickBot="1" x14ac:dyDescent="0.25">
      <c r="A24" s="60"/>
      <c r="E24" s="62"/>
      <c r="F24" s="62"/>
      <c r="G24" s="62"/>
      <c r="H24" s="62"/>
      <c r="I24" s="62"/>
      <c r="J24" s="62"/>
      <c r="K24" s="62"/>
      <c r="L24" s="62"/>
      <c r="M24" s="63"/>
      <c r="N24" s="63"/>
      <c r="O24" s="63"/>
      <c r="P24" s="63"/>
      <c r="Q24" s="63"/>
    </row>
    <row r="25" spans="1:17" s="61" customFormat="1" ht="15.75" thickBot="1" x14ac:dyDescent="0.3">
      <c r="A25" s="117" t="s">
        <v>72</v>
      </c>
      <c r="B25" s="19"/>
      <c r="C25" s="19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5" customFormat="1" ht="15" x14ac:dyDescent="0.25">
      <c r="A26" s="106" t="s">
        <v>74</v>
      </c>
      <c r="B26" s="107" t="s">
        <v>3</v>
      </c>
      <c r="C26" s="108"/>
      <c r="D26" s="109"/>
      <c r="E26" s="110"/>
      <c r="F26" s="111">
        <f>F10</f>
        <v>0</v>
      </c>
      <c r="G26" s="110"/>
      <c r="H26" s="111">
        <f>H10</f>
        <v>0</v>
      </c>
      <c r="I26" s="110"/>
      <c r="J26" s="111">
        <f>J10</f>
        <v>0</v>
      </c>
      <c r="K26" s="110"/>
      <c r="L26" s="111">
        <f>L10</f>
        <v>0</v>
      </c>
      <c r="M26" s="68"/>
      <c r="N26" s="68"/>
      <c r="O26" s="68"/>
      <c r="P26" s="68"/>
      <c r="Q26" s="68"/>
    </row>
    <row r="27" spans="1:17" s="65" customFormat="1" ht="15.75" thickBot="1" x14ac:dyDescent="0.3">
      <c r="A27" s="112"/>
      <c r="B27" s="113" t="s">
        <v>73</v>
      </c>
      <c r="C27" s="114">
        <v>0.6</v>
      </c>
      <c r="D27" s="113"/>
      <c r="E27" s="115"/>
      <c r="F27" s="116">
        <f>F26*$C$27</f>
        <v>0</v>
      </c>
      <c r="G27" s="115"/>
      <c r="H27" s="116">
        <f>H26*$C$27</f>
        <v>0</v>
      </c>
      <c r="I27" s="115"/>
      <c r="J27" s="116">
        <f>J26*$C$27</f>
        <v>0</v>
      </c>
      <c r="K27" s="115"/>
      <c r="L27" s="116">
        <f>L26*$C$27</f>
        <v>0</v>
      </c>
      <c r="M27" s="68"/>
      <c r="N27" s="68"/>
      <c r="O27" s="68"/>
      <c r="P27" s="68"/>
      <c r="Q27" s="68"/>
    </row>
    <row r="28" spans="1:17" s="61" customFormat="1" ht="15" thickBot="1" x14ac:dyDescent="0.25">
      <c r="A28" s="60"/>
      <c r="E28" s="62"/>
      <c r="F28" s="62"/>
      <c r="G28" s="62"/>
      <c r="H28" s="62"/>
      <c r="I28" s="62"/>
      <c r="J28" s="62"/>
      <c r="K28" s="62"/>
      <c r="L28" s="62"/>
      <c r="M28" s="63"/>
      <c r="N28" s="63"/>
      <c r="O28" s="63"/>
      <c r="P28" s="63"/>
      <c r="Q28" s="63"/>
    </row>
    <row r="29" spans="1:17" s="65" customFormat="1" ht="15" x14ac:dyDescent="0.25">
      <c r="A29" s="106" t="s">
        <v>75</v>
      </c>
      <c r="B29" s="107" t="s">
        <v>3</v>
      </c>
      <c r="C29" s="108"/>
      <c r="D29" s="109"/>
      <c r="E29" s="110"/>
      <c r="F29" s="111">
        <f>SUM(F12:F23)</f>
        <v>0</v>
      </c>
      <c r="G29" s="110"/>
      <c r="H29" s="111">
        <f>SUM(H12:H23)</f>
        <v>0</v>
      </c>
      <c r="I29" s="110"/>
      <c r="J29" s="111">
        <f>SUM(J12:J23)</f>
        <v>0</v>
      </c>
      <c r="K29" s="110"/>
      <c r="L29" s="111">
        <f>SUM(L12:L23)</f>
        <v>0</v>
      </c>
      <c r="M29" s="68"/>
      <c r="N29" s="68"/>
      <c r="O29" s="68"/>
      <c r="P29" s="68"/>
      <c r="Q29" s="68"/>
    </row>
    <row r="30" spans="1:17" s="65" customFormat="1" ht="15.75" thickBot="1" x14ac:dyDescent="0.3">
      <c r="A30" s="112"/>
      <c r="B30" s="113" t="s">
        <v>73</v>
      </c>
      <c r="C30" s="114">
        <v>0.4</v>
      </c>
      <c r="D30" s="113"/>
      <c r="E30" s="115"/>
      <c r="F30" s="116">
        <f>F29*C30</f>
        <v>0</v>
      </c>
      <c r="G30" s="115"/>
      <c r="H30" s="116">
        <f>H29*E30</f>
        <v>0</v>
      </c>
      <c r="I30" s="115"/>
      <c r="J30" s="116">
        <f>J29*G30</f>
        <v>0</v>
      </c>
      <c r="K30" s="115"/>
      <c r="L30" s="116">
        <f>L29*I30</f>
        <v>0</v>
      </c>
      <c r="M30" s="68"/>
      <c r="N30" s="68"/>
      <c r="O30" s="68"/>
      <c r="P30" s="68"/>
      <c r="Q30" s="68"/>
    </row>
    <row r="31" spans="1:17" s="61" customFormat="1" ht="15" thickBot="1" x14ac:dyDescent="0.25">
      <c r="A31" s="60"/>
      <c r="C31" s="95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</row>
    <row r="32" spans="1:17" s="65" customFormat="1" ht="15.75" thickBot="1" x14ac:dyDescent="0.3">
      <c r="A32" s="100" t="s">
        <v>30</v>
      </c>
      <c r="B32" s="101" t="s">
        <v>73</v>
      </c>
      <c r="C32" s="102"/>
      <c r="D32" s="103"/>
      <c r="E32" s="104"/>
      <c r="F32" s="105">
        <f>F30+F27</f>
        <v>0</v>
      </c>
      <c r="G32" s="104"/>
      <c r="H32" s="105">
        <f>H30+H27</f>
        <v>0</v>
      </c>
      <c r="I32" s="104"/>
      <c r="J32" s="105">
        <f>J30+J27</f>
        <v>0</v>
      </c>
      <c r="K32" s="104"/>
      <c r="L32" s="105">
        <f>L30+L27</f>
        <v>0</v>
      </c>
      <c r="M32" s="68"/>
      <c r="N32" s="68"/>
      <c r="O32" s="68"/>
      <c r="P32" s="68"/>
      <c r="Q32" s="68"/>
    </row>
    <row r="33" spans="1:19" s="61" customFormat="1" ht="15" thickBot="1" x14ac:dyDescent="0.25">
      <c r="A33" s="60"/>
      <c r="E33" s="62"/>
      <c r="F33" s="62"/>
      <c r="G33" s="62"/>
      <c r="H33" s="62"/>
      <c r="I33" s="62"/>
      <c r="J33" s="62"/>
      <c r="K33" s="62"/>
      <c r="L33" s="62"/>
      <c r="M33" s="63"/>
      <c r="N33" s="63"/>
      <c r="O33" s="63"/>
      <c r="P33" s="63"/>
      <c r="Q33" s="63"/>
      <c r="R33" s="63"/>
      <c r="S33" s="63"/>
    </row>
    <row r="34" spans="1:19" s="61" customFormat="1" ht="15.75" thickBot="1" x14ac:dyDescent="0.3">
      <c r="A34" s="33" t="s">
        <v>15</v>
      </c>
      <c r="B34" s="26"/>
      <c r="C34" s="26"/>
      <c r="D34" s="26"/>
      <c r="E34" s="62"/>
      <c r="F34" s="62"/>
      <c r="G34" s="62"/>
      <c r="H34" s="62"/>
      <c r="I34" s="62"/>
      <c r="J34" s="62"/>
      <c r="K34" s="62"/>
      <c r="L34" s="62"/>
      <c r="M34" s="63"/>
      <c r="N34" s="63"/>
      <c r="O34" s="63"/>
      <c r="P34" s="63"/>
      <c r="Q34" s="63"/>
      <c r="R34" s="63"/>
      <c r="S34" s="63"/>
    </row>
    <row r="35" spans="1:19" s="26" customFormat="1" ht="29.25" thickBot="1" x14ac:dyDescent="0.3">
      <c r="A35" s="69" t="s">
        <v>47</v>
      </c>
      <c r="B35" s="70" t="s">
        <v>48</v>
      </c>
      <c r="C35" s="71" t="s">
        <v>32</v>
      </c>
      <c r="D35" s="72"/>
      <c r="E35" s="3"/>
      <c r="F35" s="47" t="str">
        <f>IF(E35="++","ja",IF(E35="+","ja",IF(E35="o","Aus-schluss",IF(E35="-","Aus-schluss","Fehler"))))</f>
        <v>Fehler</v>
      </c>
      <c r="G35" s="3"/>
      <c r="H35" s="47" t="str">
        <f>IF(G35="++","ja",IF(G35="+","ja",IF(G35="o","Aus-schluss",IF(G35="-","Aus-schluss","Fehler"))))</f>
        <v>Fehler</v>
      </c>
      <c r="I35" s="3"/>
      <c r="J35" s="47" t="str">
        <f>IF(I35="++","ja",IF(I35="+","ja",IF(I35="o","Aus-schluss",IF(I35="-","Aus-schluss","Fehler"))))</f>
        <v>Fehler</v>
      </c>
      <c r="K35" s="3"/>
      <c r="L35" s="47" t="str">
        <f>IF(K35="++","ja",IF(K35="+","ja",IF(K35="o","Aus-schluss",IF(K35="-","Aus-schluss","Fehler"))))</f>
        <v>Fehler</v>
      </c>
      <c r="M35" s="40"/>
      <c r="N35" s="40"/>
      <c r="O35" s="40"/>
      <c r="P35" s="40"/>
      <c r="Q35" s="40"/>
      <c r="R35" s="40"/>
      <c r="S35" s="40"/>
    </row>
    <row r="36" spans="1:19" s="26" customFormat="1" ht="29.25" thickBot="1" x14ac:dyDescent="0.3">
      <c r="A36" s="69" t="s">
        <v>49</v>
      </c>
      <c r="B36" s="70" t="s">
        <v>48</v>
      </c>
      <c r="C36" s="71" t="s">
        <v>50</v>
      </c>
      <c r="D36" s="72"/>
      <c r="E36" s="3"/>
      <c r="F36" s="47" t="str">
        <f>IF(E36="+","ja",IF(E36="o","Aus-schluss",IF(E36="-","Aus-schluss","Fehler")))</f>
        <v>Fehler</v>
      </c>
      <c r="G36" s="3"/>
      <c r="H36" s="47" t="str">
        <f>IF(G36="+","ja",IF(G36="o","Aus-schluss",IF(G36="-","Aus-schluss","Fehler")))</f>
        <v>Fehler</v>
      </c>
      <c r="I36" s="3"/>
      <c r="J36" s="47" t="str">
        <f>IF(I36="+","ja",IF(I36="o","Aus-schluss",IF(I36="-","Aus-schluss","Fehler")))</f>
        <v>Fehler</v>
      </c>
      <c r="K36" s="3"/>
      <c r="L36" s="47" t="str">
        <f>IF(K36="+","ja",IF(K36="o","Aus-schluss",IF(K36="-","Aus-schluss","Fehler")))</f>
        <v>Fehler</v>
      </c>
      <c r="M36" s="40"/>
      <c r="N36" s="40"/>
      <c r="O36" s="40"/>
      <c r="P36" s="40"/>
      <c r="Q36" s="40"/>
      <c r="R36" s="40"/>
      <c r="S36" s="40"/>
    </row>
    <row r="37" spans="1:19" s="26" customFormat="1" ht="29.25" thickBot="1" x14ac:dyDescent="0.3">
      <c r="A37" s="69" t="s">
        <v>53</v>
      </c>
      <c r="B37" s="70" t="s">
        <v>6</v>
      </c>
      <c r="C37" s="71" t="s">
        <v>50</v>
      </c>
      <c r="D37" s="72"/>
      <c r="E37" s="3"/>
      <c r="F37" s="47" t="str">
        <f>IF(E37="+","ja",IF(E37="o","Aus-schluss",IF(E37="-","Aus-schluss","Fehler")))</f>
        <v>Fehler</v>
      </c>
      <c r="G37" s="3"/>
      <c r="H37" s="47" t="str">
        <f t="shared" ref="H37" si="6">IF(G37="++","ja",IF(G37="+","Aus-schluss",IF(G37="o","Aus-schluss",IF(G37="-","Aus-schluss","Fehler"))))</f>
        <v>Fehler</v>
      </c>
      <c r="I37" s="3"/>
      <c r="J37" s="47" t="str">
        <f t="shared" ref="J37" si="7">IF(I37="++","ja",IF(I37="+","Aus-schluss",IF(I37="o","Aus-schluss",IF(I37="-","Aus-schluss","Fehler"))))</f>
        <v>Fehler</v>
      </c>
      <c r="K37" s="3"/>
      <c r="L37" s="47" t="str">
        <f t="shared" ref="L37" si="8">IF(K37="++","ja",IF(K37="+","Aus-schluss",IF(K37="o","Aus-schluss",IF(K37="-","Aus-schluss","Fehler"))))</f>
        <v>Fehler</v>
      </c>
      <c r="M37" s="40"/>
      <c r="N37" s="40"/>
      <c r="O37" s="40"/>
      <c r="P37" s="40"/>
      <c r="Q37" s="40"/>
      <c r="R37" s="40"/>
      <c r="S37" s="40"/>
    </row>
    <row r="38" spans="1:19" s="26" customFormat="1" ht="29.25" thickBot="1" x14ac:dyDescent="0.3">
      <c r="A38" s="69" t="s">
        <v>16</v>
      </c>
      <c r="B38" s="70" t="s">
        <v>6</v>
      </c>
      <c r="C38" s="71" t="s">
        <v>54</v>
      </c>
      <c r="D38" s="72"/>
      <c r="E38" s="3"/>
      <c r="F38" s="47" t="str">
        <f>IF(E38="++","ja",IF(E38="+","ja",IF(E38="o","Aus-schluss",IF(E38="-","Aus-schluss","Fehler"))))</f>
        <v>Fehler</v>
      </c>
      <c r="G38" s="3"/>
      <c r="H38" s="47" t="str">
        <f t="shared" ref="H38" si="9">IF(G38="++","ja",IF(G38="+","Aus-schluss",IF(G38="o","Aus-schluss",IF(G38="-","Aus-schluss","Fehler"))))</f>
        <v>Fehler</v>
      </c>
      <c r="I38" s="3"/>
      <c r="J38" s="47" t="str">
        <f t="shared" ref="J38" si="10">IF(I38="++","ja",IF(I38="+","Aus-schluss",IF(I38="o","Aus-schluss",IF(I38="-","Aus-schluss","Fehler"))))</f>
        <v>Fehler</v>
      </c>
      <c r="K38" s="3"/>
      <c r="L38" s="47" t="str">
        <f t="shared" ref="L38" si="11">IF(K38="++","ja",IF(K38="+","Aus-schluss",IF(K38="o","Aus-schluss",IF(K38="-","Aus-schluss","Fehler"))))</f>
        <v>Fehler</v>
      </c>
      <c r="M38" s="40"/>
      <c r="N38" s="40"/>
      <c r="O38" s="40"/>
      <c r="P38" s="40"/>
      <c r="Q38" s="40"/>
      <c r="R38" s="40"/>
      <c r="S38" s="40"/>
    </row>
  </sheetData>
  <sheetProtection sheet="1" selectLockedCells="1"/>
  <mergeCells count="18">
    <mergeCell ref="E8:F8"/>
    <mergeCell ref="G8:H8"/>
    <mergeCell ref="I8:J8"/>
    <mergeCell ref="K8:L8"/>
    <mergeCell ref="A4:E4"/>
    <mergeCell ref="E7:F7"/>
    <mergeCell ref="G7:H7"/>
    <mergeCell ref="I7:J7"/>
    <mergeCell ref="K7:L7"/>
    <mergeCell ref="F22:F23"/>
    <mergeCell ref="H22:H23"/>
    <mergeCell ref="J22:J23"/>
    <mergeCell ref="L22:L23"/>
    <mergeCell ref="A14:A15"/>
    <mergeCell ref="A16:A18"/>
    <mergeCell ref="A19:A21"/>
    <mergeCell ref="A22:A23"/>
    <mergeCell ref="C22:C23"/>
  </mergeCells>
  <conditionalFormatting sqref="F12:F22">
    <cfRule type="cellIs" dxfId="60" priority="23" operator="equal">
      <formula>"Aus-schluss"</formula>
    </cfRule>
  </conditionalFormatting>
  <conditionalFormatting sqref="F38">
    <cfRule type="cellIs" dxfId="59" priority="22" operator="equal">
      <formula>"Aus-schluss"</formula>
    </cfRule>
  </conditionalFormatting>
  <conditionalFormatting sqref="H38 J38 L38">
    <cfRule type="cellIs" dxfId="58" priority="21" operator="equal">
      <formula>"Aus-schluss"</formula>
    </cfRule>
  </conditionalFormatting>
  <conditionalFormatting sqref="F36">
    <cfRule type="cellIs" dxfId="57" priority="20" operator="equal">
      <formula>"Aus-schluss"</formula>
    </cfRule>
  </conditionalFormatting>
  <conditionalFormatting sqref="F35">
    <cfRule type="cellIs" dxfId="56" priority="19" operator="equal">
      <formula>"Aus-schluss"</formula>
    </cfRule>
  </conditionalFormatting>
  <conditionalFormatting sqref="H35">
    <cfRule type="cellIs" dxfId="55" priority="17" operator="equal">
      <formula>"Aus-schluss"</formula>
    </cfRule>
  </conditionalFormatting>
  <conditionalFormatting sqref="H36">
    <cfRule type="cellIs" dxfId="54" priority="18" operator="equal">
      <formula>"Aus-schluss"</formula>
    </cfRule>
  </conditionalFormatting>
  <conditionalFormatting sqref="J36">
    <cfRule type="cellIs" dxfId="53" priority="16" operator="equal">
      <formula>"Aus-schluss"</formula>
    </cfRule>
  </conditionalFormatting>
  <conditionalFormatting sqref="J35">
    <cfRule type="cellIs" dxfId="52" priority="15" operator="equal">
      <formula>"Aus-schluss"</formula>
    </cfRule>
  </conditionalFormatting>
  <conditionalFormatting sqref="L36">
    <cfRule type="cellIs" dxfId="51" priority="14" operator="equal">
      <formula>"Aus-schluss"</formula>
    </cfRule>
  </conditionalFormatting>
  <conditionalFormatting sqref="L35">
    <cfRule type="cellIs" dxfId="50" priority="13" operator="equal">
      <formula>"Aus-schluss"</formula>
    </cfRule>
  </conditionalFormatting>
  <conditionalFormatting sqref="F37">
    <cfRule type="cellIs" dxfId="49" priority="12" operator="equal">
      <formula>"Aus-schluss"</formula>
    </cfRule>
  </conditionalFormatting>
  <conditionalFormatting sqref="H37 J37 L37">
    <cfRule type="cellIs" dxfId="48" priority="11" operator="equal">
      <formula>"Aus-schluss"</formula>
    </cfRule>
  </conditionalFormatting>
  <conditionalFormatting sqref="H13:H22">
    <cfRule type="cellIs" dxfId="47" priority="9" operator="equal">
      <formula>"Aus-schluss"</formula>
    </cfRule>
  </conditionalFormatting>
  <conditionalFormatting sqref="J13:J22">
    <cfRule type="cellIs" dxfId="46" priority="8" operator="equal">
      <formula>"Aus-schluss"</formula>
    </cfRule>
  </conditionalFormatting>
  <conditionalFormatting sqref="L13:L22">
    <cfRule type="cellIs" dxfId="45" priority="7" operator="equal">
      <formula>"Aus-schluss"</formula>
    </cfRule>
  </conditionalFormatting>
  <conditionalFormatting sqref="H12">
    <cfRule type="cellIs" dxfId="44" priority="6" operator="equal">
      <formula>"Aus-schluss"</formula>
    </cfRule>
  </conditionalFormatting>
  <conditionalFormatting sqref="J12">
    <cfRule type="cellIs" dxfId="43" priority="5" operator="equal">
      <formula>"Aus-schluss"</formula>
    </cfRule>
  </conditionalFormatting>
  <conditionalFormatting sqref="L12">
    <cfRule type="cellIs" dxfId="42" priority="4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FB9-789E-4945-913A-1AD19D154259}">
  <sheetPr>
    <pageSetUpPr fitToPage="1"/>
  </sheetPr>
  <dimension ref="A2:S35"/>
  <sheetViews>
    <sheetView topLeftCell="A2"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55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43.5" thickBot="1" x14ac:dyDescent="0.3">
      <c r="A12" s="78" t="s">
        <v>12</v>
      </c>
      <c r="B12" s="83" t="s">
        <v>2</v>
      </c>
      <c r="C12" s="84" t="s">
        <v>66</v>
      </c>
      <c r="D12" s="85"/>
      <c r="E12" s="2"/>
      <c r="F12" s="92" t="str">
        <f>IF(E12="++",15,IF(E12="+",0,IF(E12="o","Aus-schluss",IF(E12="-","Aus-schluss","Fehler"))))</f>
        <v>Fehler</v>
      </c>
      <c r="G12" s="2"/>
      <c r="H12" s="92" t="str">
        <f>IF(G12="++",15,IF(G12="+",0,IF(G12="o","Aus-schluss",IF(G12="-","Aus-schluss","Fehler"))))</f>
        <v>Fehler</v>
      </c>
      <c r="I12" s="2"/>
      <c r="J12" s="92" t="str">
        <f>IF(I12="++",15,IF(I12="+",0,IF(I12="o","Aus-schluss",IF(I12="-","Aus-schluss","Fehler"))))</f>
        <v>Fehler</v>
      </c>
      <c r="K12" s="2"/>
      <c r="L12" s="92" t="str">
        <f>IF(K12="++",15,IF(K12="+",0,IF(K12="o","Aus-schluss",IF(K12="-","Aus-schluss","Fehler"))))</f>
        <v>Fehler</v>
      </c>
      <c r="M12" s="40"/>
      <c r="N12" s="40"/>
      <c r="O12" s="87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66</v>
      </c>
      <c r="D13" s="46"/>
      <c r="E13" s="3"/>
      <c r="F13" s="47" t="str">
        <f>IF(E13="++",15,IF(E13="+",0,IF(E13="o","Aus-schluss",IF(E13="-","Aus-schluss","Fehler"))))</f>
        <v>Fehler</v>
      </c>
      <c r="G13" s="3"/>
      <c r="H13" s="47" t="str">
        <f>IF(G13="++",15,IF(G13="+",0,IF(G13="o","Aus-schluss",IF(G13="-","Aus-schluss","Fehler"))))</f>
        <v>Fehler</v>
      </c>
      <c r="I13" s="3"/>
      <c r="J13" s="47" t="str">
        <f>IF(I13="++",15,IF(I13="+",0,IF(I13="o","Aus-schluss",IF(I13="-","Aus-schluss","Fehler"))))</f>
        <v>Fehler</v>
      </c>
      <c r="K13" s="3"/>
      <c r="L13" s="47" t="str">
        <f>IF(K13="++",15,IF(K13="+",0,IF(K13="o","Aus-schluss",IF(K13="-","Aus-schluss","Fehler"))))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5</v>
      </c>
      <c r="B14" s="41" t="s">
        <v>37</v>
      </c>
      <c r="C14" s="93" t="s">
        <v>67</v>
      </c>
      <c r="D14" s="43"/>
      <c r="E14" s="4"/>
      <c r="F14" s="90" t="str">
        <f>IF(E14="+",15,IF(E14="o",0,IF(E14="-","Aus-schluss","Fehler")))</f>
        <v>Fehler</v>
      </c>
      <c r="G14" s="4"/>
      <c r="H14" s="90" t="str">
        <f>IF(G14="+",15,IF(G14="o",0,IF(G14="-","Aus-schluss","Fehler")))</f>
        <v>Fehler</v>
      </c>
      <c r="I14" s="4"/>
      <c r="J14" s="90" t="str">
        <f>IF(I14="+",15,IF(I14="o",0,IF(I14="-","Aus-schluss","Fehler")))</f>
        <v>Fehler</v>
      </c>
      <c r="K14" s="4"/>
      <c r="L14" s="90" t="str">
        <f>IF(K14="+",15,IF(K14="o",0,IF(K14="-","Aus-schluss","Fehler")))</f>
        <v>Fehler</v>
      </c>
      <c r="M14" s="40"/>
      <c r="N14" s="40"/>
      <c r="O14" s="40"/>
      <c r="P14" s="40"/>
      <c r="Q14" s="40"/>
    </row>
    <row r="15" spans="1:19" s="26" customFormat="1" ht="43.5" thickBot="1" x14ac:dyDescent="0.3">
      <c r="A15" s="124"/>
      <c r="B15" s="48" t="s">
        <v>38</v>
      </c>
      <c r="C15" s="94" t="s">
        <v>68</v>
      </c>
      <c r="D15" s="50"/>
      <c r="E15" s="5"/>
      <c r="F15" s="91" t="str">
        <f>IF(E15="gering",15,IF(E15="mittel",0,IF(E15="schlecht","Aus-schluss","Fehler")))</f>
        <v>Fehler</v>
      </c>
      <c r="G15" s="5"/>
      <c r="H15" s="91" t="str">
        <f>IF(G15="gering",15,IF(G15="mittel",0,IF(G15="schlecht","Aus-schluss","Fehler")))</f>
        <v>Fehler</v>
      </c>
      <c r="I15" s="5"/>
      <c r="J15" s="91" t="str">
        <f>IF(I15="gering",15,IF(I15="mittel",0,IF(I15="schlecht","Aus-schluss","Fehler")))</f>
        <v>Fehler</v>
      </c>
      <c r="K15" s="5"/>
      <c r="L15" s="91" t="str">
        <f>IF(K15="gering",15,IF(K15="mittel",0,IF(K15="schlecht","Aus-schluss","Fehler")))</f>
        <v>Fehler</v>
      </c>
      <c r="M15" s="40"/>
      <c r="N15" s="40"/>
      <c r="O15" s="40"/>
      <c r="P15" s="40"/>
      <c r="Q15" s="40"/>
    </row>
    <row r="16" spans="1:19" s="26" customFormat="1" ht="42.75" x14ac:dyDescent="0.25">
      <c r="A16" s="123" t="s">
        <v>9</v>
      </c>
      <c r="B16" s="41" t="s">
        <v>6</v>
      </c>
      <c r="C16" s="93" t="s">
        <v>69</v>
      </c>
      <c r="D16" s="43"/>
      <c r="E16" s="4"/>
      <c r="F16" s="90" t="str">
        <f>IF(E16="+",10,IF(E16="o",4,IF(E16="-",0,"Fehler")))</f>
        <v>Fehler</v>
      </c>
      <c r="G16" s="4"/>
      <c r="H16" s="90" t="str">
        <f>IF(G16="+",10,IF(G16="o",4,IF(G16="-",0,"Fehler")))</f>
        <v>Fehler</v>
      </c>
      <c r="I16" s="4"/>
      <c r="J16" s="90" t="str">
        <f>IF(I16="+",10,IF(I16="o",4,IF(I16="-",0,"Fehler")))</f>
        <v>Fehler</v>
      </c>
      <c r="K16" s="4"/>
      <c r="L16" s="90" t="str">
        <f>IF(K16="+",10,IF(K16="o",4,IF(K16="-",0,"Fehler")))</f>
        <v>Fehler</v>
      </c>
      <c r="M16" s="40"/>
      <c r="N16" s="40"/>
      <c r="O16" s="40"/>
      <c r="P16" s="40"/>
      <c r="Q16" s="40"/>
    </row>
    <row r="17" spans="1:17" s="26" customFormat="1" ht="42.75" x14ac:dyDescent="0.25">
      <c r="A17" s="130"/>
      <c r="B17" s="52" t="s">
        <v>7</v>
      </c>
      <c r="C17" s="53" t="s">
        <v>69</v>
      </c>
      <c r="D17" s="54"/>
      <c r="E17" s="6"/>
      <c r="F17" s="55" t="str">
        <f t="shared" ref="F17:H18" si="0">IF(E17="+",10,IF(E17="o",4,IF(E17="-",0,"Fehler")))</f>
        <v>Fehler</v>
      </c>
      <c r="G17" s="6"/>
      <c r="H17" s="55" t="str">
        <f t="shared" si="0"/>
        <v>Fehler</v>
      </c>
      <c r="I17" s="6"/>
      <c r="J17" s="55" t="str">
        <f t="shared" ref="J17:J18" si="1">IF(I17="+",10,IF(I17="o",4,IF(I17="-",0,"Fehler")))</f>
        <v>Fehler</v>
      </c>
      <c r="K17" s="6"/>
      <c r="L17" s="55" t="str">
        <f t="shared" ref="L17:L18" si="2">IF(K17="+",10,IF(K17="o",4,IF(K17="-",0,"Fehler")))</f>
        <v>Fehler</v>
      </c>
      <c r="M17" s="40"/>
      <c r="N17" s="40"/>
      <c r="O17" s="40"/>
      <c r="P17" s="40"/>
      <c r="Q17" s="40"/>
    </row>
    <row r="18" spans="1:17" s="26" customFormat="1" ht="43.5" thickBot="1" x14ac:dyDescent="0.3">
      <c r="A18" s="124"/>
      <c r="B18" s="48" t="s">
        <v>8</v>
      </c>
      <c r="C18" s="94" t="s">
        <v>69</v>
      </c>
      <c r="D18" s="50"/>
      <c r="E18" s="5"/>
      <c r="F18" s="91" t="str">
        <f t="shared" si="0"/>
        <v>Fehler</v>
      </c>
      <c r="G18" s="5"/>
      <c r="H18" s="91" t="str">
        <f t="shared" si="0"/>
        <v>Fehler</v>
      </c>
      <c r="I18" s="5"/>
      <c r="J18" s="91" t="str">
        <f t="shared" si="1"/>
        <v>Fehler</v>
      </c>
      <c r="K18" s="5"/>
      <c r="L18" s="91" t="str">
        <f t="shared" si="2"/>
        <v>Fehler</v>
      </c>
      <c r="M18" s="40"/>
      <c r="N18" s="40"/>
      <c r="O18" s="40"/>
      <c r="P18" s="40"/>
      <c r="Q18" s="40"/>
    </row>
    <row r="19" spans="1:17" s="26" customFormat="1" ht="42.75" x14ac:dyDescent="0.25">
      <c r="A19" s="123" t="s">
        <v>10</v>
      </c>
      <c r="B19" s="41" t="s">
        <v>6</v>
      </c>
      <c r="C19" s="93" t="s">
        <v>19</v>
      </c>
      <c r="D19" s="43"/>
      <c r="E19" s="4"/>
      <c r="F19" s="90" t="str">
        <f>IF(E19="+",5,IF(E19="o",2,IF(E19="-",0,"Fehler")))</f>
        <v>Fehler</v>
      </c>
      <c r="G19" s="4"/>
      <c r="H19" s="90" t="str">
        <f>IF(G19="+",5,IF(G19="o",2,IF(G19="-",0,"Fehler")))</f>
        <v>Fehler</v>
      </c>
      <c r="I19" s="4"/>
      <c r="J19" s="90" t="str">
        <f>IF(I19="+",5,IF(I19="o",2,IF(I19="-",0,"Fehler")))</f>
        <v>Fehler</v>
      </c>
      <c r="K19" s="4"/>
      <c r="L19" s="90" t="str">
        <f>IF(K19="+",5,IF(K19="o",2,IF(K19="-",0,"Fehler")))</f>
        <v>Fehler</v>
      </c>
      <c r="M19" s="40"/>
      <c r="N19" s="40"/>
      <c r="O19" s="40"/>
      <c r="P19" s="40"/>
      <c r="Q19" s="40"/>
    </row>
    <row r="20" spans="1:17" s="26" customFormat="1" ht="42.75" x14ac:dyDescent="0.25">
      <c r="A20" s="130"/>
      <c r="B20" s="52" t="s">
        <v>7</v>
      </c>
      <c r="C20" s="53" t="s">
        <v>19</v>
      </c>
      <c r="D20" s="54"/>
      <c r="E20" s="6"/>
      <c r="F20" s="55" t="str">
        <f t="shared" ref="F20:H21" si="3">IF(E20="+",5,IF(E20="o",2,IF(E20="-",0,"Fehler")))</f>
        <v>Fehler</v>
      </c>
      <c r="G20" s="6"/>
      <c r="H20" s="55" t="str">
        <f t="shared" si="3"/>
        <v>Fehler</v>
      </c>
      <c r="I20" s="6"/>
      <c r="J20" s="55" t="str">
        <f t="shared" ref="J20:J21" si="4">IF(I20="+",5,IF(I20="o",2,IF(I20="-",0,"Fehler")))</f>
        <v>Fehler</v>
      </c>
      <c r="K20" s="6"/>
      <c r="L20" s="55" t="str">
        <f t="shared" ref="L20:L21" si="5">IF(K20="+",5,IF(K20="o",2,IF(K20="-",0,"Fehler")))</f>
        <v>Fehler</v>
      </c>
      <c r="M20" s="40"/>
      <c r="N20" s="40"/>
      <c r="O20" s="40"/>
      <c r="P20" s="40"/>
      <c r="Q20" s="40"/>
    </row>
    <row r="21" spans="1:17" s="26" customFormat="1" ht="43.5" thickBot="1" x14ac:dyDescent="0.3">
      <c r="A21" s="124"/>
      <c r="B21" s="48" t="s">
        <v>8</v>
      </c>
      <c r="C21" s="94" t="s">
        <v>19</v>
      </c>
      <c r="D21" s="50"/>
      <c r="E21" s="5"/>
      <c r="F21" s="91" t="str">
        <f t="shared" si="3"/>
        <v>Fehler</v>
      </c>
      <c r="G21" s="5"/>
      <c r="H21" s="91" t="str">
        <f t="shared" si="3"/>
        <v>Fehler</v>
      </c>
      <c r="I21" s="5"/>
      <c r="J21" s="91" t="str">
        <f t="shared" si="4"/>
        <v>Fehler</v>
      </c>
      <c r="K21" s="5"/>
      <c r="L21" s="91" t="str">
        <f t="shared" si="5"/>
        <v>Fehler</v>
      </c>
      <c r="M21" s="40"/>
      <c r="N21" s="40"/>
      <c r="O21" s="40"/>
      <c r="P21" s="40"/>
      <c r="Q21" s="40"/>
    </row>
    <row r="22" spans="1:17" s="26" customFormat="1" ht="30" x14ac:dyDescent="0.25">
      <c r="A22" s="123" t="s">
        <v>4</v>
      </c>
      <c r="B22" s="41" t="s">
        <v>20</v>
      </c>
      <c r="C22" s="125" t="s">
        <v>70</v>
      </c>
      <c r="D22" s="56"/>
      <c r="E22" s="7"/>
      <c r="F22" s="119">
        <f>IF(AND(E22=66,E23=32),10,IF(AND(E22=65,E23=32),10,IF(AND(E22=67,E23=32),10,0)))</f>
        <v>0</v>
      </c>
      <c r="G22" s="7"/>
      <c r="H22" s="119">
        <f>IF(AND(G22=66,G23=32),10,IF(AND(G22=65,G23=32),10,IF(AND(G22=67,G23=32),10,0)))</f>
        <v>0</v>
      </c>
      <c r="I22" s="7"/>
      <c r="J22" s="119">
        <f>IF(AND(I22=66,I23=32),10,IF(AND(I22=65,I23=32),10,IF(AND(I22=67,I23=32),10,0)))</f>
        <v>0</v>
      </c>
      <c r="K22" s="7"/>
      <c r="L22" s="119">
        <f>IF(AND(K22=66,K23=32),10,IF(AND(K22=65,K23=32),10,IF(AND(K22=67,K23=32),10,0)))</f>
        <v>0</v>
      </c>
      <c r="M22" s="40"/>
      <c r="N22" s="40"/>
      <c r="O22" s="40"/>
      <c r="P22" s="40"/>
      <c r="Q22" s="40"/>
    </row>
    <row r="23" spans="1:17" s="26" customFormat="1" ht="30.75" thickBot="1" x14ac:dyDescent="0.3">
      <c r="A23" s="124"/>
      <c r="B23" s="48" t="s">
        <v>21</v>
      </c>
      <c r="C23" s="126"/>
      <c r="D23" s="58"/>
      <c r="E23" s="8"/>
      <c r="F23" s="120"/>
      <c r="G23" s="8"/>
      <c r="H23" s="120"/>
      <c r="I23" s="8"/>
      <c r="J23" s="120"/>
      <c r="K23" s="8"/>
      <c r="L23" s="120"/>
      <c r="M23" s="40"/>
      <c r="N23" s="40"/>
      <c r="O23" s="40"/>
      <c r="P23" s="40"/>
      <c r="Q23" s="40"/>
    </row>
    <row r="24" spans="1:17" s="61" customFormat="1" ht="15" thickBot="1" x14ac:dyDescent="0.25">
      <c r="A24" s="60"/>
      <c r="E24" s="62"/>
      <c r="F24" s="62"/>
      <c r="G24" s="62"/>
      <c r="H24" s="62"/>
      <c r="I24" s="62"/>
      <c r="J24" s="62"/>
      <c r="K24" s="62"/>
      <c r="L24" s="62"/>
      <c r="M24" s="63"/>
      <c r="N24" s="63"/>
      <c r="O24" s="63"/>
      <c r="P24" s="63"/>
      <c r="Q24" s="63"/>
    </row>
    <row r="25" spans="1:17" s="61" customFormat="1" ht="15.75" thickBot="1" x14ac:dyDescent="0.3">
      <c r="A25" s="117" t="s">
        <v>72</v>
      </c>
      <c r="B25" s="19"/>
      <c r="C25" s="19"/>
      <c r="E25" s="62"/>
      <c r="F25" s="62"/>
      <c r="G25" s="62"/>
      <c r="H25" s="62"/>
      <c r="I25" s="62"/>
      <c r="J25" s="62"/>
      <c r="K25" s="62"/>
      <c r="L25" s="62"/>
      <c r="M25" s="63"/>
      <c r="N25" s="63"/>
      <c r="O25" s="63"/>
      <c r="P25" s="63"/>
      <c r="Q25" s="63"/>
    </row>
    <row r="26" spans="1:17" s="65" customFormat="1" ht="15" x14ac:dyDescent="0.25">
      <c r="A26" s="106" t="s">
        <v>74</v>
      </c>
      <c r="B26" s="107" t="s">
        <v>3</v>
      </c>
      <c r="C26" s="108"/>
      <c r="D26" s="109"/>
      <c r="E26" s="110"/>
      <c r="F26" s="111">
        <f>F10</f>
        <v>0</v>
      </c>
      <c r="G26" s="110"/>
      <c r="H26" s="111">
        <f>H10</f>
        <v>0</v>
      </c>
      <c r="I26" s="110"/>
      <c r="J26" s="111">
        <f>J10</f>
        <v>0</v>
      </c>
      <c r="K26" s="110"/>
      <c r="L26" s="111">
        <f>L10</f>
        <v>0</v>
      </c>
      <c r="M26" s="68"/>
      <c r="N26" s="68"/>
      <c r="O26" s="68"/>
      <c r="P26" s="68"/>
      <c r="Q26" s="68"/>
    </row>
    <row r="27" spans="1:17" s="65" customFormat="1" ht="15.75" thickBot="1" x14ac:dyDescent="0.3">
      <c r="A27" s="112"/>
      <c r="B27" s="113" t="s">
        <v>73</v>
      </c>
      <c r="C27" s="114">
        <v>0.6</v>
      </c>
      <c r="D27" s="113"/>
      <c r="E27" s="115"/>
      <c r="F27" s="116">
        <f>F26*$C$27</f>
        <v>0</v>
      </c>
      <c r="G27" s="115"/>
      <c r="H27" s="116">
        <f>H26*$C$27</f>
        <v>0</v>
      </c>
      <c r="I27" s="115"/>
      <c r="J27" s="116">
        <f>J26*$C$27</f>
        <v>0</v>
      </c>
      <c r="K27" s="115"/>
      <c r="L27" s="116">
        <f>L26*$C$27</f>
        <v>0</v>
      </c>
      <c r="M27" s="68"/>
      <c r="N27" s="68"/>
      <c r="O27" s="68"/>
      <c r="P27" s="68"/>
      <c r="Q27" s="68"/>
    </row>
    <row r="28" spans="1:17" s="61" customFormat="1" ht="15" thickBot="1" x14ac:dyDescent="0.25">
      <c r="A28" s="60"/>
      <c r="E28" s="62"/>
      <c r="F28" s="62"/>
      <c r="G28" s="62"/>
      <c r="H28" s="62"/>
      <c r="I28" s="62"/>
      <c r="J28" s="62"/>
      <c r="K28" s="62"/>
      <c r="L28" s="62"/>
      <c r="M28" s="63"/>
      <c r="N28" s="63"/>
      <c r="O28" s="63"/>
      <c r="P28" s="63"/>
      <c r="Q28" s="63"/>
    </row>
    <row r="29" spans="1:17" s="65" customFormat="1" ht="15" x14ac:dyDescent="0.25">
      <c r="A29" s="106" t="s">
        <v>75</v>
      </c>
      <c r="B29" s="107" t="s">
        <v>3</v>
      </c>
      <c r="C29" s="108"/>
      <c r="D29" s="109"/>
      <c r="E29" s="110"/>
      <c r="F29" s="111">
        <f>SUM(F12:F23)</f>
        <v>0</v>
      </c>
      <c r="G29" s="110"/>
      <c r="H29" s="111">
        <f>SUM(H12:H23)</f>
        <v>0</v>
      </c>
      <c r="I29" s="110"/>
      <c r="J29" s="111">
        <f>SUM(J12:J23)</f>
        <v>0</v>
      </c>
      <c r="K29" s="110"/>
      <c r="L29" s="111">
        <f>SUM(L12:L23)</f>
        <v>0</v>
      </c>
      <c r="M29" s="68"/>
      <c r="N29" s="68"/>
      <c r="O29" s="68"/>
      <c r="P29" s="68"/>
      <c r="Q29" s="68"/>
    </row>
    <row r="30" spans="1:17" s="65" customFormat="1" ht="15.75" thickBot="1" x14ac:dyDescent="0.3">
      <c r="A30" s="112"/>
      <c r="B30" s="113" t="s">
        <v>73</v>
      </c>
      <c r="C30" s="114">
        <v>0.4</v>
      </c>
      <c r="D30" s="113"/>
      <c r="E30" s="115"/>
      <c r="F30" s="116">
        <f>F29*C30</f>
        <v>0</v>
      </c>
      <c r="G30" s="115"/>
      <c r="H30" s="116">
        <f>H29*E30</f>
        <v>0</v>
      </c>
      <c r="I30" s="115"/>
      <c r="J30" s="116">
        <f>J29*G30</f>
        <v>0</v>
      </c>
      <c r="K30" s="115"/>
      <c r="L30" s="116">
        <f>L29*I30</f>
        <v>0</v>
      </c>
      <c r="M30" s="68"/>
      <c r="N30" s="68"/>
      <c r="O30" s="68"/>
      <c r="P30" s="68"/>
      <c r="Q30" s="68"/>
    </row>
    <row r="31" spans="1:17" s="61" customFormat="1" ht="15" thickBot="1" x14ac:dyDescent="0.25">
      <c r="A31" s="60"/>
      <c r="C31" s="95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</row>
    <row r="32" spans="1:17" s="65" customFormat="1" ht="15.75" thickBot="1" x14ac:dyDescent="0.3">
      <c r="A32" s="100" t="s">
        <v>30</v>
      </c>
      <c r="B32" s="101" t="s">
        <v>73</v>
      </c>
      <c r="C32" s="102"/>
      <c r="D32" s="103"/>
      <c r="E32" s="104"/>
      <c r="F32" s="105">
        <f>F30+F27</f>
        <v>0</v>
      </c>
      <c r="G32" s="104"/>
      <c r="H32" s="105">
        <f>H30+H27</f>
        <v>0</v>
      </c>
      <c r="I32" s="104"/>
      <c r="J32" s="105">
        <f>J30+J27</f>
        <v>0</v>
      </c>
      <c r="K32" s="104"/>
      <c r="L32" s="105">
        <f>L30+L27</f>
        <v>0</v>
      </c>
      <c r="M32" s="68"/>
      <c r="N32" s="68"/>
      <c r="O32" s="68"/>
      <c r="P32" s="68"/>
      <c r="Q32" s="68"/>
    </row>
    <row r="33" spans="1:19" s="61" customFormat="1" ht="15" thickBot="1" x14ac:dyDescent="0.25">
      <c r="A33" s="60"/>
      <c r="E33" s="62"/>
      <c r="F33" s="62"/>
      <c r="G33" s="62"/>
      <c r="H33" s="62"/>
      <c r="I33" s="62"/>
      <c r="J33" s="62"/>
      <c r="K33" s="62"/>
      <c r="L33" s="62"/>
      <c r="M33" s="63"/>
      <c r="N33" s="63"/>
      <c r="O33" s="63"/>
      <c r="P33" s="63"/>
      <c r="Q33" s="63"/>
      <c r="R33" s="63"/>
      <c r="S33" s="63"/>
    </row>
    <row r="34" spans="1:19" s="61" customFormat="1" ht="15.75" thickBot="1" x14ac:dyDescent="0.3">
      <c r="A34" s="33" t="s">
        <v>15</v>
      </c>
      <c r="B34" s="26"/>
      <c r="C34" s="26"/>
      <c r="D34" s="26"/>
      <c r="E34" s="62"/>
      <c r="F34" s="62"/>
      <c r="G34" s="62"/>
      <c r="H34" s="62"/>
      <c r="I34" s="62"/>
      <c r="J34" s="62"/>
      <c r="K34" s="62"/>
      <c r="L34" s="62"/>
      <c r="M34" s="63"/>
      <c r="N34" s="63"/>
      <c r="O34" s="63"/>
      <c r="P34" s="63"/>
      <c r="Q34" s="63"/>
      <c r="R34" s="63"/>
      <c r="S34" s="63"/>
    </row>
    <row r="35" spans="1:19" s="26" customFormat="1" ht="29.25" thickBot="1" x14ac:dyDescent="0.3">
      <c r="A35" s="69" t="s">
        <v>56</v>
      </c>
      <c r="B35" s="70" t="s">
        <v>57</v>
      </c>
      <c r="C35" s="71" t="s">
        <v>23</v>
      </c>
      <c r="D35" s="72"/>
      <c r="E35" s="3"/>
      <c r="F35" s="47" t="str">
        <f>IF(E35="++","ja",IF(E35="+","Aus-schluss",IF(E35="o","Aus-schluss",IF(E35="-","Aus-schluss","Fehler"))))</f>
        <v>Fehler</v>
      </c>
      <c r="G35" s="3"/>
      <c r="H35" s="47" t="str">
        <f t="shared" ref="H35" si="6">IF(G35="++","ja",IF(G35="+","Aus-schluss",IF(G35="o","Aus-schluss",IF(G35="-","Aus-schluss","Fehler"))))</f>
        <v>Fehler</v>
      </c>
      <c r="I35" s="3"/>
      <c r="J35" s="47" t="str">
        <f t="shared" ref="J35" si="7">IF(I35="++","ja",IF(I35="+","Aus-schluss",IF(I35="o","Aus-schluss",IF(I35="-","Aus-schluss","Fehler"))))</f>
        <v>Fehler</v>
      </c>
      <c r="K35" s="3"/>
      <c r="L35" s="47" t="str">
        <f t="shared" ref="L35" si="8">IF(K35="++","ja",IF(K35="+","Aus-schluss",IF(K35="o","Aus-schluss",IF(K35="-","Aus-schluss","Fehler"))))</f>
        <v>Fehler</v>
      </c>
      <c r="M35" s="40"/>
      <c r="N35" s="40"/>
      <c r="O35" s="40"/>
      <c r="P35" s="40"/>
      <c r="Q35" s="40"/>
      <c r="R35" s="40"/>
      <c r="S35" s="40"/>
    </row>
  </sheetData>
  <sheetProtection sheet="1" selectLockedCells="1"/>
  <mergeCells count="18">
    <mergeCell ref="E8:F8"/>
    <mergeCell ref="G8:H8"/>
    <mergeCell ref="I8:J8"/>
    <mergeCell ref="K8:L8"/>
    <mergeCell ref="A4:E4"/>
    <mergeCell ref="E7:F7"/>
    <mergeCell ref="G7:H7"/>
    <mergeCell ref="I7:J7"/>
    <mergeCell ref="K7:L7"/>
    <mergeCell ref="F22:F23"/>
    <mergeCell ref="H22:H23"/>
    <mergeCell ref="J22:J23"/>
    <mergeCell ref="L22:L23"/>
    <mergeCell ref="A14:A15"/>
    <mergeCell ref="A16:A18"/>
    <mergeCell ref="A19:A21"/>
    <mergeCell ref="A22:A23"/>
    <mergeCell ref="C22:C23"/>
  </mergeCells>
  <conditionalFormatting sqref="F35 F12:F22">
    <cfRule type="cellIs" dxfId="41" priority="12" operator="equal">
      <formula>"Aus-schluss"</formula>
    </cfRule>
  </conditionalFormatting>
  <conditionalFormatting sqref="H35 J35 L35">
    <cfRule type="cellIs" dxfId="40" priority="11" operator="equal">
      <formula>"Aus-schluss"</formula>
    </cfRule>
  </conditionalFormatting>
  <conditionalFormatting sqref="H13:H22">
    <cfRule type="cellIs" dxfId="39" priority="9" operator="equal">
      <formula>"Aus-schluss"</formula>
    </cfRule>
  </conditionalFormatting>
  <conditionalFormatting sqref="J13:J22">
    <cfRule type="cellIs" dxfId="38" priority="8" operator="equal">
      <formula>"Aus-schluss"</formula>
    </cfRule>
  </conditionalFormatting>
  <conditionalFormatting sqref="L13:L22">
    <cfRule type="cellIs" dxfId="37" priority="7" operator="equal">
      <formula>"Aus-schluss"</formula>
    </cfRule>
  </conditionalFormatting>
  <conditionalFormatting sqref="H12">
    <cfRule type="cellIs" dxfId="36" priority="3" operator="equal">
      <formula>"Aus-schluss"</formula>
    </cfRule>
  </conditionalFormatting>
  <conditionalFormatting sqref="J12">
    <cfRule type="cellIs" dxfId="35" priority="2" operator="equal">
      <formula>"Aus-schluss"</formula>
    </cfRule>
  </conditionalFormatting>
  <conditionalFormatting sqref="L12">
    <cfRule type="cellIs" dxfId="34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B2249-0143-4933-B76F-D86E84121CB3}">
  <sheetPr>
    <pageSetUpPr fitToPage="1"/>
  </sheetPr>
  <dimension ref="A2:S37"/>
  <sheetViews>
    <sheetView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58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57.75" thickBot="1" x14ac:dyDescent="0.3">
      <c r="A12" s="78" t="s">
        <v>12</v>
      </c>
      <c r="B12" s="83" t="s">
        <v>1</v>
      </c>
      <c r="C12" s="45" t="s">
        <v>76</v>
      </c>
      <c r="D12" s="82"/>
      <c r="E12" s="3"/>
      <c r="F12" s="47" t="str">
        <f>IF(E12="++",20,IF(E12="+",8,IF(E12="o",0,IF(E12="-","Aus-schluss","Fehler"))))</f>
        <v>Fehler</v>
      </c>
      <c r="G12" s="3"/>
      <c r="H12" s="47" t="str">
        <f>IF(G12="++",20,IF(G12="+",8,IF(G12="o",0,IF(G12="-","Aus-schluss","Fehler"))))</f>
        <v>Fehler</v>
      </c>
      <c r="I12" s="3"/>
      <c r="J12" s="47" t="str">
        <f>IF(I12="++",20,IF(I12="+",8,IF(I12="o",0,IF(I12="-","Aus-schluss","Fehler"))))</f>
        <v>Fehler</v>
      </c>
      <c r="K12" s="3"/>
      <c r="L12" s="47" t="str">
        <f>IF(K12="++",20,IF(K12="+",8,IF(K12="o",0,IF(K12="-","Aus-schluss","Fehler"))))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77</v>
      </c>
      <c r="D13" s="46"/>
      <c r="E13" s="3"/>
      <c r="F13" s="47" t="str">
        <f>IF(E13="++",20,IF(E13="+",0,IF(E13="o","Aus-schluss",IF(E13="-","Aus-schluss","Fehler"))))</f>
        <v>Fehler</v>
      </c>
      <c r="G13" s="3"/>
      <c r="H13" s="47" t="str">
        <f>IF(G13="++",20,IF(G13="+",0,IF(G13="o","Aus-schluss",IF(G13="-","Aus-schluss","Fehler"))))</f>
        <v>Fehler</v>
      </c>
      <c r="I13" s="3"/>
      <c r="J13" s="47" t="str">
        <f>IF(I13="++",20,IF(I13="+",0,IF(I13="o","Aus-schluss",IF(I13="-","Aus-schluss","Fehler"))))</f>
        <v>Fehler</v>
      </c>
      <c r="K13" s="3"/>
      <c r="L13" s="47" t="str">
        <f>IF(K13="++",20,IF(K13="+",0,IF(K13="o","Aus-schluss",IF(K13="-","Aus-schluss","Fehler"))))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9</v>
      </c>
      <c r="B14" s="41" t="s">
        <v>6</v>
      </c>
      <c r="C14" s="93" t="s">
        <v>69</v>
      </c>
      <c r="D14" s="43"/>
      <c r="E14" s="4"/>
      <c r="F14" s="90" t="str">
        <f>IF(E14="+",10,IF(E14="o",4,IF(E14="-",0,"Fehler")))</f>
        <v>Fehler</v>
      </c>
      <c r="G14" s="4"/>
      <c r="H14" s="90" t="str">
        <f>IF(G14="+",10,IF(G14="o",4,IF(G14="-",0,"Fehler")))</f>
        <v>Fehler</v>
      </c>
      <c r="I14" s="4"/>
      <c r="J14" s="90" t="str">
        <f>IF(I14="+",10,IF(I14="o",4,IF(I14="-",0,"Fehler")))</f>
        <v>Fehler</v>
      </c>
      <c r="K14" s="4"/>
      <c r="L14" s="90" t="str">
        <f>IF(K14="+",10,IF(K14="o",4,IF(K14="-",0,"Fehler")))</f>
        <v>Fehler</v>
      </c>
      <c r="M14" s="40"/>
      <c r="N14" s="40"/>
      <c r="O14" s="40"/>
      <c r="P14" s="40"/>
      <c r="Q14" s="40"/>
    </row>
    <row r="15" spans="1:19" s="26" customFormat="1" ht="42.75" x14ac:dyDescent="0.25">
      <c r="A15" s="130"/>
      <c r="B15" s="52" t="s">
        <v>7</v>
      </c>
      <c r="C15" s="53" t="s">
        <v>69</v>
      </c>
      <c r="D15" s="54"/>
      <c r="E15" s="6"/>
      <c r="F15" s="55" t="str">
        <f t="shared" ref="F15:L16" si="0">IF(E15="+",10,IF(E15="o",4,IF(E15="-",0,"Fehler")))</f>
        <v>Fehler</v>
      </c>
      <c r="G15" s="6"/>
      <c r="H15" s="55" t="str">
        <f t="shared" si="0"/>
        <v>Fehler</v>
      </c>
      <c r="I15" s="6"/>
      <c r="J15" s="55" t="str">
        <f t="shared" si="0"/>
        <v>Fehler</v>
      </c>
      <c r="K15" s="6"/>
      <c r="L15" s="55" t="str">
        <f t="shared" si="0"/>
        <v>Fehler</v>
      </c>
      <c r="M15" s="40"/>
      <c r="N15" s="40"/>
      <c r="O15" s="40"/>
      <c r="P15" s="40"/>
      <c r="Q15" s="40"/>
    </row>
    <row r="16" spans="1:19" s="26" customFormat="1" ht="43.5" thickBot="1" x14ac:dyDescent="0.3">
      <c r="A16" s="124"/>
      <c r="B16" s="48" t="s">
        <v>8</v>
      </c>
      <c r="C16" s="94" t="s">
        <v>69</v>
      </c>
      <c r="D16" s="50"/>
      <c r="E16" s="5"/>
      <c r="F16" s="91" t="str">
        <f t="shared" si="0"/>
        <v>Fehler</v>
      </c>
      <c r="G16" s="5"/>
      <c r="H16" s="91" t="str">
        <f t="shared" si="0"/>
        <v>Fehler</v>
      </c>
      <c r="I16" s="5"/>
      <c r="J16" s="91" t="str">
        <f t="shared" si="0"/>
        <v>Fehler</v>
      </c>
      <c r="K16" s="5"/>
      <c r="L16" s="91" t="str">
        <f t="shared" si="0"/>
        <v>Fehler</v>
      </c>
      <c r="M16" s="40"/>
      <c r="N16" s="40"/>
      <c r="O16" s="40"/>
      <c r="P16" s="40"/>
      <c r="Q16" s="40"/>
    </row>
    <row r="17" spans="1:19" s="26" customFormat="1" ht="42.75" x14ac:dyDescent="0.25">
      <c r="A17" s="123" t="s">
        <v>10</v>
      </c>
      <c r="B17" s="41" t="s">
        <v>6</v>
      </c>
      <c r="C17" s="93" t="s">
        <v>19</v>
      </c>
      <c r="D17" s="43"/>
      <c r="E17" s="4"/>
      <c r="F17" s="90" t="str">
        <f>IF(E17="+",5,IF(E17="o",2,IF(E17="-",0,"Fehler")))</f>
        <v>Fehler</v>
      </c>
      <c r="G17" s="4"/>
      <c r="H17" s="90" t="str">
        <f>IF(G17="+",5,IF(G17="o",2,IF(G17="-",0,"Fehler")))</f>
        <v>Fehler</v>
      </c>
      <c r="I17" s="4"/>
      <c r="J17" s="90" t="str">
        <f>IF(I17="+",5,IF(I17="o",2,IF(I17="-",0,"Fehler")))</f>
        <v>Fehler</v>
      </c>
      <c r="K17" s="4"/>
      <c r="L17" s="90" t="str">
        <f>IF(K17="+",5,IF(K17="o",2,IF(K17="-",0,"Fehler")))</f>
        <v>Fehler</v>
      </c>
      <c r="M17" s="40"/>
      <c r="N17" s="40"/>
      <c r="O17" s="40"/>
      <c r="P17" s="40"/>
      <c r="Q17" s="40"/>
    </row>
    <row r="18" spans="1:19" s="26" customFormat="1" ht="42.75" x14ac:dyDescent="0.25">
      <c r="A18" s="130"/>
      <c r="B18" s="52" t="s">
        <v>7</v>
      </c>
      <c r="C18" s="53" t="s">
        <v>19</v>
      </c>
      <c r="D18" s="54"/>
      <c r="E18" s="6"/>
      <c r="F18" s="55" t="str">
        <f t="shared" ref="F18:L19" si="1">IF(E18="+",5,IF(E18="o",2,IF(E18="-",0,"Fehler")))</f>
        <v>Fehler</v>
      </c>
      <c r="G18" s="6"/>
      <c r="H18" s="55" t="str">
        <f t="shared" si="1"/>
        <v>Fehler</v>
      </c>
      <c r="I18" s="6"/>
      <c r="J18" s="55" t="str">
        <f t="shared" si="1"/>
        <v>Fehler</v>
      </c>
      <c r="K18" s="6"/>
      <c r="L18" s="55" t="str">
        <f t="shared" si="1"/>
        <v>Fehler</v>
      </c>
      <c r="M18" s="40"/>
      <c r="N18" s="40"/>
      <c r="O18" s="40"/>
      <c r="P18" s="40"/>
      <c r="Q18" s="40"/>
    </row>
    <row r="19" spans="1:19" s="26" customFormat="1" ht="43.5" thickBot="1" x14ac:dyDescent="0.3">
      <c r="A19" s="124"/>
      <c r="B19" s="48" t="s">
        <v>8</v>
      </c>
      <c r="C19" s="94" t="s">
        <v>19</v>
      </c>
      <c r="D19" s="50"/>
      <c r="E19" s="5"/>
      <c r="F19" s="91" t="str">
        <f t="shared" si="1"/>
        <v>Fehler</v>
      </c>
      <c r="G19" s="5"/>
      <c r="H19" s="91" t="str">
        <f t="shared" si="1"/>
        <v>Fehler</v>
      </c>
      <c r="I19" s="5"/>
      <c r="J19" s="91" t="str">
        <f t="shared" si="1"/>
        <v>Fehler</v>
      </c>
      <c r="K19" s="5"/>
      <c r="L19" s="91" t="str">
        <f t="shared" si="1"/>
        <v>Fehler</v>
      </c>
      <c r="M19" s="40"/>
      <c r="N19" s="40"/>
      <c r="O19" s="40"/>
      <c r="P19" s="40"/>
      <c r="Q19" s="40"/>
    </row>
    <row r="20" spans="1:19" s="26" customFormat="1" ht="30" x14ac:dyDescent="0.25">
      <c r="A20" s="123" t="s">
        <v>4</v>
      </c>
      <c r="B20" s="41" t="s">
        <v>20</v>
      </c>
      <c r="C20" s="125" t="s">
        <v>78</v>
      </c>
      <c r="D20" s="56"/>
      <c r="E20" s="7"/>
      <c r="F20" s="119">
        <f>IF(AND(E20=66,E21=32),15,IF(AND(E20=65,E21=32),15,IF(AND(E20=67,E21=32),15,0)))</f>
        <v>0</v>
      </c>
      <c r="G20" s="7"/>
      <c r="H20" s="119">
        <f>IF(AND(G20=66,G21=32),15,IF(AND(G20=65,G21=32),15,IF(AND(G20=67,G21=32),15,0)))</f>
        <v>0</v>
      </c>
      <c r="I20" s="7"/>
      <c r="J20" s="119">
        <f>IF(AND(I20=66,I21=32),15,IF(AND(I20=65,I21=32),15,IF(AND(I20=67,I21=32),15,0)))</f>
        <v>0</v>
      </c>
      <c r="K20" s="7"/>
      <c r="L20" s="119">
        <f>IF(AND(K20=66,K21=32),15,IF(AND(K20=65,K21=32),15,IF(AND(K20=67,K21=32),15,0)))</f>
        <v>0</v>
      </c>
      <c r="M20" s="40"/>
      <c r="N20" s="40"/>
      <c r="O20" s="40"/>
      <c r="P20" s="40"/>
      <c r="Q20" s="40"/>
    </row>
    <row r="21" spans="1:19" s="26" customFormat="1" ht="30.75" thickBot="1" x14ac:dyDescent="0.3">
      <c r="A21" s="124"/>
      <c r="B21" s="48" t="s">
        <v>21</v>
      </c>
      <c r="C21" s="126"/>
      <c r="D21" s="58"/>
      <c r="E21" s="8"/>
      <c r="F21" s="120"/>
      <c r="G21" s="8"/>
      <c r="H21" s="120"/>
      <c r="I21" s="8"/>
      <c r="J21" s="120"/>
      <c r="K21" s="8"/>
      <c r="L21" s="120"/>
      <c r="M21" s="40"/>
      <c r="N21" s="40"/>
      <c r="O21" s="40"/>
      <c r="P21" s="40"/>
      <c r="Q21" s="40"/>
    </row>
    <row r="22" spans="1:19" s="61" customFormat="1" ht="15" thickBot="1" x14ac:dyDescent="0.25">
      <c r="A22" s="60"/>
      <c r="E22" s="62"/>
      <c r="F22" s="62"/>
      <c r="G22" s="62"/>
      <c r="H22" s="62"/>
      <c r="I22" s="62"/>
      <c r="J22" s="62"/>
      <c r="K22" s="62"/>
      <c r="L22" s="62"/>
      <c r="M22" s="63"/>
      <c r="N22" s="63"/>
      <c r="O22" s="63"/>
      <c r="P22" s="63"/>
      <c r="Q22" s="63"/>
    </row>
    <row r="23" spans="1:19" s="61" customFormat="1" ht="15.75" thickBot="1" x14ac:dyDescent="0.3">
      <c r="A23" s="117" t="s">
        <v>72</v>
      </c>
      <c r="B23" s="19"/>
      <c r="C23" s="19"/>
      <c r="E23" s="62"/>
      <c r="F23" s="62"/>
      <c r="G23" s="62"/>
      <c r="H23" s="62"/>
      <c r="I23" s="62"/>
      <c r="J23" s="62"/>
      <c r="K23" s="62"/>
      <c r="L23" s="62"/>
      <c r="M23" s="63"/>
      <c r="N23" s="63"/>
      <c r="O23" s="63"/>
      <c r="P23" s="63"/>
      <c r="Q23" s="63"/>
    </row>
    <row r="24" spans="1:19" s="65" customFormat="1" ht="15" x14ac:dyDescent="0.25">
      <c r="A24" s="106" t="s">
        <v>74</v>
      </c>
      <c r="B24" s="107" t="s">
        <v>3</v>
      </c>
      <c r="C24" s="108"/>
      <c r="D24" s="109"/>
      <c r="E24" s="110"/>
      <c r="F24" s="111">
        <f>F10</f>
        <v>0</v>
      </c>
      <c r="G24" s="110"/>
      <c r="H24" s="111">
        <f>H10</f>
        <v>0</v>
      </c>
      <c r="I24" s="110"/>
      <c r="J24" s="111">
        <f>J10</f>
        <v>0</v>
      </c>
      <c r="K24" s="110"/>
      <c r="L24" s="111">
        <f>L10</f>
        <v>0</v>
      </c>
      <c r="M24" s="68"/>
      <c r="N24" s="68"/>
      <c r="O24" s="68"/>
      <c r="P24" s="68"/>
      <c r="Q24" s="68"/>
    </row>
    <row r="25" spans="1:19" s="65" customFormat="1" ht="15.75" thickBot="1" x14ac:dyDescent="0.3">
      <c r="A25" s="112"/>
      <c r="B25" s="113" t="s">
        <v>73</v>
      </c>
      <c r="C25" s="114">
        <v>0.6</v>
      </c>
      <c r="D25" s="113"/>
      <c r="E25" s="115"/>
      <c r="F25" s="116">
        <f>F24*$C$25</f>
        <v>0</v>
      </c>
      <c r="G25" s="115"/>
      <c r="H25" s="116">
        <f>H24*$C$25</f>
        <v>0</v>
      </c>
      <c r="I25" s="115"/>
      <c r="J25" s="116">
        <f>J24*$C$25</f>
        <v>0</v>
      </c>
      <c r="K25" s="115"/>
      <c r="L25" s="116">
        <f>L24*$C$25</f>
        <v>0</v>
      </c>
      <c r="M25" s="68"/>
      <c r="N25" s="68"/>
      <c r="O25" s="68"/>
      <c r="P25" s="68"/>
      <c r="Q25" s="68"/>
    </row>
    <row r="26" spans="1:19" s="61" customFormat="1" ht="15" thickBot="1" x14ac:dyDescent="0.25">
      <c r="A26" s="60"/>
      <c r="E26" s="62"/>
      <c r="F26" s="62"/>
      <c r="G26" s="62"/>
      <c r="H26" s="62"/>
      <c r="I26" s="62"/>
      <c r="J26" s="62"/>
      <c r="K26" s="62"/>
      <c r="L26" s="62"/>
      <c r="M26" s="63"/>
      <c r="N26" s="63"/>
      <c r="O26" s="63"/>
      <c r="P26" s="63"/>
      <c r="Q26" s="63"/>
    </row>
    <row r="27" spans="1:19" s="65" customFormat="1" ht="15" x14ac:dyDescent="0.25">
      <c r="A27" s="106" t="s">
        <v>75</v>
      </c>
      <c r="B27" s="107" t="s">
        <v>3</v>
      </c>
      <c r="C27" s="108"/>
      <c r="D27" s="109"/>
      <c r="E27" s="110"/>
      <c r="F27" s="111">
        <f>SUM(F12:F21)</f>
        <v>0</v>
      </c>
      <c r="G27" s="110"/>
      <c r="H27" s="111">
        <f>SUM(H12:H21)</f>
        <v>0</v>
      </c>
      <c r="I27" s="110"/>
      <c r="J27" s="111">
        <f>SUM(J12:J21)</f>
        <v>0</v>
      </c>
      <c r="K27" s="110"/>
      <c r="L27" s="111">
        <f>SUM(L12:L21)</f>
        <v>0</v>
      </c>
      <c r="M27" s="68"/>
      <c r="N27" s="68"/>
      <c r="O27" s="68"/>
      <c r="P27" s="68"/>
      <c r="Q27" s="68"/>
    </row>
    <row r="28" spans="1:19" s="65" customFormat="1" ht="15.75" thickBot="1" x14ac:dyDescent="0.3">
      <c r="A28" s="112"/>
      <c r="B28" s="113" t="s">
        <v>73</v>
      </c>
      <c r="C28" s="114">
        <v>0.4</v>
      </c>
      <c r="D28" s="113"/>
      <c r="E28" s="115"/>
      <c r="F28" s="116">
        <f>F27*C28</f>
        <v>0</v>
      </c>
      <c r="G28" s="115"/>
      <c r="H28" s="116">
        <f>H27*E28</f>
        <v>0</v>
      </c>
      <c r="I28" s="115"/>
      <c r="J28" s="116">
        <f>J27*G28</f>
        <v>0</v>
      </c>
      <c r="K28" s="115"/>
      <c r="L28" s="116">
        <f>L27*I28</f>
        <v>0</v>
      </c>
      <c r="M28" s="68"/>
      <c r="N28" s="68"/>
      <c r="O28" s="68"/>
      <c r="P28" s="68"/>
      <c r="Q28" s="68"/>
    </row>
    <row r="29" spans="1:19" s="61" customFormat="1" ht="15" thickBot="1" x14ac:dyDescent="0.25">
      <c r="A29" s="60"/>
      <c r="C29" s="95"/>
      <c r="E29" s="62"/>
      <c r="F29" s="62"/>
      <c r="G29" s="62"/>
      <c r="H29" s="62"/>
      <c r="I29" s="62"/>
      <c r="J29" s="62"/>
      <c r="K29" s="62"/>
      <c r="L29" s="62"/>
      <c r="M29" s="63"/>
      <c r="N29" s="63"/>
      <c r="O29" s="63"/>
      <c r="P29" s="63"/>
      <c r="Q29" s="63"/>
    </row>
    <row r="30" spans="1:19" s="65" customFormat="1" ht="15.75" thickBot="1" x14ac:dyDescent="0.3">
      <c r="A30" s="100" t="s">
        <v>30</v>
      </c>
      <c r="B30" s="101" t="s">
        <v>73</v>
      </c>
      <c r="C30" s="102"/>
      <c r="D30" s="103"/>
      <c r="E30" s="104"/>
      <c r="F30" s="105">
        <f>F28+F25</f>
        <v>0</v>
      </c>
      <c r="G30" s="104"/>
      <c r="H30" s="105">
        <f>H28+H25</f>
        <v>0</v>
      </c>
      <c r="I30" s="104"/>
      <c r="J30" s="105">
        <f>J28+J25</f>
        <v>0</v>
      </c>
      <c r="K30" s="104"/>
      <c r="L30" s="105">
        <f>L28+L25</f>
        <v>0</v>
      </c>
      <c r="M30" s="68"/>
      <c r="N30" s="68"/>
      <c r="O30" s="68"/>
      <c r="P30" s="68"/>
      <c r="Q30" s="68"/>
    </row>
    <row r="31" spans="1:19" s="61" customFormat="1" ht="15" thickBot="1" x14ac:dyDescent="0.25">
      <c r="A31" s="60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  <c r="R31" s="63"/>
      <c r="S31" s="63"/>
    </row>
    <row r="32" spans="1:19" s="61" customFormat="1" ht="15.75" thickBot="1" x14ac:dyDescent="0.3">
      <c r="A32" s="33" t="s">
        <v>15</v>
      </c>
      <c r="B32" s="26"/>
      <c r="C32" s="26"/>
      <c r="D32" s="26"/>
      <c r="E32" s="62"/>
      <c r="F32" s="62"/>
      <c r="G32" s="62"/>
      <c r="H32" s="62"/>
      <c r="I32" s="62"/>
      <c r="J32" s="62"/>
      <c r="K32" s="62"/>
      <c r="L32" s="62"/>
      <c r="M32" s="63"/>
      <c r="N32" s="63"/>
      <c r="O32" s="63"/>
      <c r="P32" s="63"/>
      <c r="Q32" s="63"/>
      <c r="R32" s="63"/>
      <c r="S32" s="63"/>
    </row>
    <row r="33" spans="1:19" s="26" customFormat="1" ht="30.75" thickBot="1" x14ac:dyDescent="0.3">
      <c r="A33" s="69" t="s">
        <v>59</v>
      </c>
      <c r="B33" s="70" t="s">
        <v>60</v>
      </c>
      <c r="C33" s="71" t="s">
        <v>61</v>
      </c>
      <c r="D33" s="72"/>
      <c r="E33" s="3"/>
      <c r="F33" s="47" t="str">
        <f>IF(E33="","Fehler",IF(E33=100,"ja",IF(E33&lt;=99,"Aus-schluss",)))</f>
        <v>Fehler</v>
      </c>
      <c r="G33" s="3"/>
      <c r="H33" s="47" t="str">
        <f>IF(G33="","Fehler",IF(G33=100,"ja",IF(G33&lt;=99,"Aus-schluss",)))</f>
        <v>Fehler</v>
      </c>
      <c r="I33" s="3"/>
      <c r="J33" s="47" t="str">
        <f>IF(I33="","Fehler",IF(I33=100,"ja",IF(I33&lt;=99,"Aus-schluss",)))</f>
        <v>Fehler</v>
      </c>
      <c r="K33" s="3"/>
      <c r="L33" s="47" t="str">
        <f>IF(K33="","Fehler",IF(K33=100,"ja",IF(K33&lt;=99,"Aus-schluss",)))</f>
        <v>Fehler</v>
      </c>
      <c r="M33" s="40"/>
      <c r="N33" s="40"/>
      <c r="O33" s="40"/>
      <c r="P33" s="40"/>
      <c r="Q33" s="40"/>
      <c r="R33" s="40"/>
      <c r="S33" s="40"/>
    </row>
    <row r="34" spans="1:19" s="26" customFormat="1" ht="30" x14ac:dyDescent="0.25">
      <c r="A34" s="123" t="s">
        <v>5</v>
      </c>
      <c r="B34" s="41" t="s">
        <v>37</v>
      </c>
      <c r="C34" s="42" t="s">
        <v>41</v>
      </c>
      <c r="D34" s="43"/>
      <c r="E34" s="4"/>
      <c r="F34" s="57" t="str">
        <f>IF(E34="+","ja",IF(E34="o","Aus-schluss",IF(E34="-","Aus-schluss","Fehler")))</f>
        <v>Fehler</v>
      </c>
      <c r="G34" s="4"/>
      <c r="H34" s="57" t="str">
        <f>IF(G34="+","ja",IF(G34="o","Aus-schluss",IF(G34="-","Aus-schluss","Fehler")))</f>
        <v>Fehler</v>
      </c>
      <c r="I34" s="4"/>
      <c r="J34" s="57" t="str">
        <f>IF(I34="+","ja",IF(I34="o","Aus-schluss",IF(I34="-","Aus-schluss","Fehler")))</f>
        <v>Fehler</v>
      </c>
      <c r="K34" s="4"/>
      <c r="L34" s="57" t="str">
        <f>IF(K34="+","ja",IF(K34="o","Aus-schluss",IF(K34="-","Aus-schluss","Fehler")))</f>
        <v>Fehler</v>
      </c>
      <c r="M34" s="40"/>
      <c r="N34" s="40"/>
      <c r="O34" s="40"/>
      <c r="P34" s="40"/>
      <c r="Q34" s="40"/>
      <c r="R34" s="40"/>
      <c r="S34" s="40"/>
    </row>
    <row r="35" spans="1:19" s="26" customFormat="1" ht="43.5" thickBot="1" x14ac:dyDescent="0.3">
      <c r="A35" s="124"/>
      <c r="B35" s="48" t="s">
        <v>38</v>
      </c>
      <c r="C35" s="49" t="s">
        <v>42</v>
      </c>
      <c r="D35" s="50"/>
      <c r="E35" s="5"/>
      <c r="F35" s="59" t="str">
        <f>IF(E35="gering","ja",IF(E35="mittel","Aus-schluss",IF(E35="schlecht","Aus-schluss","Fehler")))</f>
        <v>Fehler</v>
      </c>
      <c r="G35" s="5"/>
      <c r="H35" s="59" t="str">
        <f>IF(G35="gering","ja",IF(G35="mittel","Aus-schluss",IF(G35="schlecht","Aus-schluss","Fehler")))</f>
        <v>Fehler</v>
      </c>
      <c r="I35" s="5"/>
      <c r="J35" s="59" t="str">
        <f>IF(I35="gering","ja",IF(I35="mittel","Aus-schluss",IF(I35="schlecht","Aus-schluss","Fehler")))</f>
        <v>Fehler</v>
      </c>
      <c r="K35" s="5"/>
      <c r="L35" s="59" t="str">
        <f>IF(K35="gering","ja",IF(K35="mittel","Aus-schluss",IF(K35="schlecht","Aus-schluss","Fehler")))</f>
        <v>Fehler</v>
      </c>
      <c r="M35" s="40"/>
      <c r="N35" s="40"/>
      <c r="O35" s="40"/>
      <c r="P35" s="40"/>
      <c r="Q35" s="40"/>
      <c r="R35" s="40"/>
      <c r="S35" s="40"/>
    </row>
    <row r="36" spans="1:19" s="26" customFormat="1" ht="29.25" thickBot="1" x14ac:dyDescent="0.3">
      <c r="A36" s="69" t="s">
        <v>47</v>
      </c>
      <c r="B36" s="70" t="s">
        <v>48</v>
      </c>
      <c r="C36" s="71" t="s">
        <v>32</v>
      </c>
      <c r="D36" s="72"/>
      <c r="E36" s="3"/>
      <c r="F36" s="47" t="str">
        <f>IF(E36="++","ja",IF(E36="+","ja",IF(E36="o","Aus-schluss",IF(E36="-","Aus-schluss","Fehler"))))</f>
        <v>Fehler</v>
      </c>
      <c r="G36" s="3"/>
      <c r="H36" s="47" t="str">
        <f>IF(G36="++","ja",IF(G36="+","ja",IF(G36="o","Aus-schluss",IF(G36="-","Aus-schluss","Fehler"))))</f>
        <v>Fehler</v>
      </c>
      <c r="I36" s="3"/>
      <c r="J36" s="47" t="str">
        <f>IF(I36="++","ja",IF(I36="+","ja",IF(I36="o","Aus-schluss",IF(I36="-","Aus-schluss","Fehler"))))</f>
        <v>Fehler</v>
      </c>
      <c r="K36" s="3"/>
      <c r="L36" s="47" t="str">
        <f>IF(K36="++","ja",IF(K36="+","ja",IF(K36="o","Aus-schluss",IF(K36="-","Aus-schluss","Fehler"))))</f>
        <v>Fehler</v>
      </c>
      <c r="M36" s="40"/>
      <c r="N36" s="40"/>
      <c r="O36" s="40"/>
      <c r="P36" s="40"/>
      <c r="Q36" s="40"/>
      <c r="R36" s="40"/>
      <c r="S36" s="40"/>
    </row>
    <row r="37" spans="1:19" s="26" customFormat="1" ht="29.25" thickBot="1" x14ac:dyDescent="0.3">
      <c r="A37" s="69" t="s">
        <v>49</v>
      </c>
      <c r="B37" s="70" t="s">
        <v>48</v>
      </c>
      <c r="C37" s="71" t="s">
        <v>50</v>
      </c>
      <c r="D37" s="72"/>
      <c r="E37" s="3"/>
      <c r="F37" s="47" t="str">
        <f>IF(E37="+","ja",IF(E37="o","Aus-schluss",IF(E37="-","Aus-schluss","Fehler")))</f>
        <v>Fehler</v>
      </c>
      <c r="G37" s="3"/>
      <c r="H37" s="47" t="str">
        <f>IF(G37="+","ja",IF(G37="o","Aus-schluss",IF(G37="-","Aus-schluss","Fehler")))</f>
        <v>Fehler</v>
      </c>
      <c r="I37" s="3"/>
      <c r="J37" s="47" t="str">
        <f>IF(I37="+","ja",IF(I37="o","Aus-schluss",IF(I37="-","Aus-schluss","Fehler")))</f>
        <v>Fehler</v>
      </c>
      <c r="K37" s="3"/>
      <c r="L37" s="47" t="str">
        <f>IF(K37="+","ja",IF(K37="o","Aus-schluss",IF(K37="-","Aus-schluss","Fehler")))</f>
        <v>Fehler</v>
      </c>
      <c r="M37" s="40"/>
      <c r="N37" s="40"/>
      <c r="O37" s="40"/>
      <c r="P37" s="40"/>
      <c r="Q37" s="40"/>
      <c r="R37" s="40"/>
      <c r="S37" s="40"/>
    </row>
  </sheetData>
  <sheetProtection sheet="1" selectLockedCells="1"/>
  <mergeCells count="18">
    <mergeCell ref="A34:A35"/>
    <mergeCell ref="E8:F8"/>
    <mergeCell ref="G8:H8"/>
    <mergeCell ref="I8:J8"/>
    <mergeCell ref="K8:L8"/>
    <mergeCell ref="H20:H21"/>
    <mergeCell ref="J20:J21"/>
    <mergeCell ref="L20:L21"/>
    <mergeCell ref="A14:A16"/>
    <mergeCell ref="A17:A19"/>
    <mergeCell ref="A20:A21"/>
    <mergeCell ref="C20:C21"/>
    <mergeCell ref="F20:F21"/>
    <mergeCell ref="A4:E4"/>
    <mergeCell ref="E7:F7"/>
    <mergeCell ref="G7:H7"/>
    <mergeCell ref="I7:J7"/>
    <mergeCell ref="K7:L7"/>
  </mergeCells>
  <conditionalFormatting sqref="F33 H33 J33 L33">
    <cfRule type="cellIs" dxfId="33" priority="21" operator="equal">
      <formula>"Aus-schluss"</formula>
    </cfRule>
  </conditionalFormatting>
  <conditionalFormatting sqref="J34:J35">
    <cfRule type="cellIs" dxfId="32" priority="14" operator="equal">
      <formula>"Aus-schluss"</formula>
    </cfRule>
  </conditionalFormatting>
  <conditionalFormatting sqref="L34:L35">
    <cfRule type="cellIs" dxfId="31" priority="13" operator="equal">
      <formula>"Aus-schluss"</formula>
    </cfRule>
  </conditionalFormatting>
  <conditionalFormatting sqref="F34:F35">
    <cfRule type="cellIs" dxfId="30" priority="16" operator="equal">
      <formula>"Aus-schluss"</formula>
    </cfRule>
  </conditionalFormatting>
  <conditionalFormatting sqref="H34:H35">
    <cfRule type="cellIs" dxfId="29" priority="15" operator="equal">
      <formula>"Aus-schluss"</formula>
    </cfRule>
  </conditionalFormatting>
  <conditionalFormatting sqref="F37">
    <cfRule type="cellIs" dxfId="28" priority="12" operator="equal">
      <formula>"Aus-schluss"</formula>
    </cfRule>
  </conditionalFormatting>
  <conditionalFormatting sqref="F36">
    <cfRule type="cellIs" dxfId="27" priority="11" operator="equal">
      <formula>"Aus-schluss"</formula>
    </cfRule>
  </conditionalFormatting>
  <conditionalFormatting sqref="H36">
    <cfRule type="cellIs" dxfId="26" priority="9" operator="equal">
      <formula>"Aus-schluss"</formula>
    </cfRule>
  </conditionalFormatting>
  <conditionalFormatting sqref="H37">
    <cfRule type="cellIs" dxfId="25" priority="10" operator="equal">
      <formula>"Aus-schluss"</formula>
    </cfRule>
  </conditionalFormatting>
  <conditionalFormatting sqref="J37">
    <cfRule type="cellIs" dxfId="24" priority="8" operator="equal">
      <formula>"Aus-schluss"</formula>
    </cfRule>
  </conditionalFormatting>
  <conditionalFormatting sqref="J36">
    <cfRule type="cellIs" dxfId="23" priority="7" operator="equal">
      <formula>"Aus-schluss"</formula>
    </cfRule>
  </conditionalFormatting>
  <conditionalFormatting sqref="L37">
    <cfRule type="cellIs" dxfId="22" priority="6" operator="equal">
      <formula>"Aus-schluss"</formula>
    </cfRule>
  </conditionalFormatting>
  <conditionalFormatting sqref="L36">
    <cfRule type="cellIs" dxfId="21" priority="5" operator="equal">
      <formula>"Aus-schluss"</formula>
    </cfRule>
  </conditionalFormatting>
  <conditionalFormatting sqref="F12:F20">
    <cfRule type="cellIs" dxfId="20" priority="4" operator="equal">
      <formula>"Aus-schluss"</formula>
    </cfRule>
  </conditionalFormatting>
  <conditionalFormatting sqref="H12:H20">
    <cfRule type="cellIs" dxfId="19" priority="3" operator="equal">
      <formula>"Aus-schluss"</formula>
    </cfRule>
  </conditionalFormatting>
  <conditionalFormatting sqref="J12:J20">
    <cfRule type="cellIs" dxfId="18" priority="2" operator="equal">
      <formula>"Aus-schluss"</formula>
    </cfRule>
  </conditionalFormatting>
  <conditionalFormatting sqref="L12:L20">
    <cfRule type="cellIs" dxfId="17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43D24-4C16-4AA7-9FD0-3DB770622F8D}">
  <sheetPr>
    <pageSetUpPr fitToPage="1"/>
  </sheetPr>
  <dimension ref="A2:S37"/>
  <sheetViews>
    <sheetView workbookViewId="0">
      <selection activeCell="G10" sqref="G10"/>
    </sheetView>
  </sheetViews>
  <sheetFormatPr baseColWidth="10" defaultRowHeight="14.25" x14ac:dyDescent="0.2"/>
  <cols>
    <col min="1" max="1" width="30.28515625" style="10" customWidth="1"/>
    <col min="2" max="2" width="28.7109375" style="11" customWidth="1"/>
    <col min="3" max="3" width="22.42578125" style="11" customWidth="1"/>
    <col min="4" max="4" width="15.7109375" style="11" bestFit="1" customWidth="1"/>
    <col min="5" max="5" width="15.7109375" style="14" customWidth="1"/>
    <col min="6" max="6" width="10.7109375" style="14" customWidth="1"/>
    <col min="7" max="7" width="15.7109375" style="14" customWidth="1"/>
    <col min="8" max="8" width="10.7109375" style="14" customWidth="1"/>
    <col min="9" max="9" width="15.7109375" style="14" customWidth="1"/>
    <col min="10" max="10" width="10.7109375" style="14" customWidth="1"/>
    <col min="11" max="11" width="15.7109375" style="14" customWidth="1"/>
    <col min="12" max="12" width="10.7109375" style="14" customWidth="1"/>
    <col min="13" max="15" width="10.7109375" style="18" customWidth="1"/>
    <col min="16" max="17" width="15.7109375" style="18" customWidth="1"/>
    <col min="18" max="19" width="11.42578125" style="18"/>
    <col min="20" max="16384" width="11.42578125" style="11"/>
  </cols>
  <sheetData>
    <row r="2" spans="1:19" ht="15" x14ac:dyDescent="0.25">
      <c r="C2" s="12" t="s">
        <v>0</v>
      </c>
      <c r="D2" s="1" t="s">
        <v>65</v>
      </c>
      <c r="E2" s="13"/>
      <c r="G2" s="15" t="s">
        <v>36</v>
      </c>
      <c r="H2" s="16"/>
      <c r="I2" s="17"/>
      <c r="K2" s="13"/>
    </row>
    <row r="3" spans="1:19" s="19" customFormat="1" x14ac:dyDescent="0.25">
      <c r="D3" s="20"/>
      <c r="E3" s="20"/>
      <c r="F3" s="20"/>
      <c r="G3" s="20"/>
      <c r="H3" s="20"/>
      <c r="I3" s="20"/>
      <c r="J3" s="20"/>
      <c r="K3" s="20"/>
      <c r="L3" s="20"/>
      <c r="M3" s="21"/>
      <c r="N3" s="21"/>
      <c r="O3" s="21"/>
      <c r="P3" s="21"/>
      <c r="Q3" s="21"/>
      <c r="R3" s="21"/>
      <c r="S3" s="21"/>
    </row>
    <row r="4" spans="1:19" s="24" customFormat="1" x14ac:dyDescent="0.25">
      <c r="A4" s="129"/>
      <c r="B4" s="129"/>
      <c r="C4" s="129"/>
      <c r="D4" s="129"/>
      <c r="E4" s="129"/>
      <c r="F4" s="22"/>
      <c r="G4" s="22"/>
      <c r="H4" s="22"/>
      <c r="I4" s="22"/>
      <c r="J4" s="22"/>
      <c r="K4" s="22"/>
      <c r="L4" s="22"/>
      <c r="M4" s="23"/>
      <c r="N4" s="23"/>
      <c r="O4" s="23"/>
      <c r="P4" s="23"/>
      <c r="Q4" s="23"/>
      <c r="R4" s="23"/>
      <c r="S4" s="23"/>
    </row>
    <row r="5" spans="1:19" s="19" customFormat="1" ht="23.25" x14ac:dyDescent="0.25">
      <c r="A5" s="25" t="s">
        <v>62</v>
      </c>
      <c r="C5" s="26"/>
      <c r="D5" s="26"/>
      <c r="E5" s="13"/>
      <c r="F5" s="20"/>
      <c r="G5" s="13"/>
      <c r="H5" s="20"/>
      <c r="I5" s="13"/>
      <c r="J5" s="20"/>
      <c r="K5" s="13"/>
      <c r="L5" s="20"/>
      <c r="M5" s="21"/>
      <c r="N5" s="21"/>
      <c r="O5" s="21"/>
      <c r="P5" s="21"/>
      <c r="Q5" s="21"/>
      <c r="R5" s="21"/>
      <c r="S5" s="21"/>
    </row>
    <row r="6" spans="1:19" s="19" customFormat="1" ht="15.75" thickBot="1" x14ac:dyDescent="0.3">
      <c r="A6" s="27"/>
      <c r="B6" s="28"/>
      <c r="E6" s="29"/>
      <c r="F6" s="30"/>
      <c r="G6" s="29"/>
      <c r="H6" s="30"/>
      <c r="I6" s="29"/>
      <c r="J6" s="30"/>
      <c r="K6" s="29"/>
      <c r="L6" s="30"/>
      <c r="M6" s="30"/>
      <c r="N6" s="30"/>
      <c r="O6" s="30"/>
      <c r="P6" s="30"/>
      <c r="Q6" s="30"/>
      <c r="R6" s="21"/>
      <c r="S6" s="21"/>
    </row>
    <row r="7" spans="1:19" s="19" customFormat="1" ht="15" x14ac:dyDescent="0.25">
      <c r="A7" s="31"/>
      <c r="B7" s="32"/>
      <c r="E7" s="127" t="s">
        <v>24</v>
      </c>
      <c r="F7" s="128"/>
      <c r="G7" s="127" t="s">
        <v>25</v>
      </c>
      <c r="H7" s="128"/>
      <c r="I7" s="127" t="s">
        <v>26</v>
      </c>
      <c r="J7" s="128"/>
      <c r="K7" s="127" t="s">
        <v>27</v>
      </c>
      <c r="L7" s="128"/>
      <c r="M7" s="30"/>
      <c r="N7" s="30"/>
      <c r="O7" s="30"/>
      <c r="P7" s="30"/>
      <c r="Q7" s="30"/>
      <c r="R7" s="21"/>
      <c r="S7" s="21"/>
    </row>
    <row r="8" spans="1:19" s="19" customFormat="1" ht="15.75" thickBot="1" x14ac:dyDescent="0.3">
      <c r="A8" s="12"/>
      <c r="E8" s="121"/>
      <c r="F8" s="122"/>
      <c r="G8" s="121"/>
      <c r="H8" s="122"/>
      <c r="I8" s="121"/>
      <c r="J8" s="122"/>
      <c r="K8" s="121"/>
      <c r="L8" s="122"/>
      <c r="M8" s="30"/>
      <c r="N8" s="30"/>
      <c r="O8" s="30"/>
      <c r="P8" s="30"/>
      <c r="Q8" s="30"/>
      <c r="R8" s="21"/>
      <c r="S8" s="21"/>
    </row>
    <row r="9" spans="1:19" s="19" customFormat="1" ht="15.75" thickBot="1" x14ac:dyDescent="0.3">
      <c r="A9" s="33" t="s">
        <v>14</v>
      </c>
      <c r="D9" s="80" t="s">
        <v>28</v>
      </c>
      <c r="E9" s="35" t="s">
        <v>29</v>
      </c>
      <c r="F9" s="36" t="s">
        <v>3</v>
      </c>
      <c r="G9" s="35" t="s">
        <v>29</v>
      </c>
      <c r="H9" s="36" t="s">
        <v>3</v>
      </c>
      <c r="I9" s="35" t="s">
        <v>29</v>
      </c>
      <c r="J9" s="36" t="s">
        <v>3</v>
      </c>
      <c r="K9" s="35" t="s">
        <v>29</v>
      </c>
      <c r="L9" s="36" t="s">
        <v>3</v>
      </c>
      <c r="M9" s="30"/>
      <c r="N9" s="30"/>
      <c r="O9" s="30"/>
      <c r="P9" s="30"/>
      <c r="Q9" s="30"/>
      <c r="R9" s="21"/>
      <c r="S9" s="21"/>
    </row>
    <row r="10" spans="1:19" s="26" customFormat="1" ht="43.5" thickBot="1" x14ac:dyDescent="0.3">
      <c r="A10" s="37" t="s">
        <v>11</v>
      </c>
      <c r="B10" s="38" t="s">
        <v>18</v>
      </c>
      <c r="C10" s="39" t="s">
        <v>64</v>
      </c>
      <c r="D10" s="81">
        <f>MIN(E10,G10,I10,K10)</f>
        <v>0</v>
      </c>
      <c r="E10" s="9"/>
      <c r="F10" s="118">
        <f>IF(E10="",0,(2*$D$10-E10)/$D$10*100)</f>
        <v>0</v>
      </c>
      <c r="G10" s="9"/>
      <c r="H10" s="118">
        <f>IF(G10="",0,(2*$D$10-G10)/$D$10*100)</f>
        <v>0</v>
      </c>
      <c r="I10" s="9"/>
      <c r="J10" s="118">
        <f>IF(I10="",0,(2*$D$10-I10)/$D$10*100)</f>
        <v>0</v>
      </c>
      <c r="K10" s="9"/>
      <c r="L10" s="118">
        <f>IF(K10="",0,(2*$D$10-K10)/$D$10*100)</f>
        <v>0</v>
      </c>
      <c r="M10" s="40"/>
      <c r="N10" s="40"/>
      <c r="O10" s="40"/>
      <c r="P10" s="40"/>
      <c r="Q10" s="40"/>
    </row>
    <row r="11" spans="1:19" s="98" customFormat="1" ht="15.75" thickBot="1" x14ac:dyDescent="0.3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O11" s="99"/>
      <c r="P11" s="99"/>
      <c r="Q11" s="99"/>
      <c r="R11" s="99"/>
      <c r="S11" s="99"/>
    </row>
    <row r="12" spans="1:19" s="26" customFormat="1" ht="43.5" thickBot="1" x14ac:dyDescent="0.3">
      <c r="A12" s="78" t="s">
        <v>12</v>
      </c>
      <c r="B12" s="83" t="s">
        <v>2</v>
      </c>
      <c r="C12" s="84" t="s">
        <v>77</v>
      </c>
      <c r="D12" s="82"/>
      <c r="E12" s="3"/>
      <c r="F12" s="47" t="str">
        <f>IF(E12="++",20,IF(E12="+",8,IF(E12="o",0,IF(E12="-","Aus-schluss","Fehler"))))</f>
        <v>Fehler</v>
      </c>
      <c r="G12" s="3"/>
      <c r="H12" s="47" t="str">
        <f>IF(G12="++",20,IF(G12="+",8,IF(G12="o",0,IF(G12="-","Aus-schluss","Fehler"))))</f>
        <v>Fehler</v>
      </c>
      <c r="I12" s="3"/>
      <c r="J12" s="47" t="str">
        <f>IF(I12="++",20,IF(I12="+",8,IF(I12="o",0,IF(I12="-","Aus-schluss","Fehler"))))</f>
        <v>Fehler</v>
      </c>
      <c r="K12" s="3"/>
      <c r="L12" s="47" t="str">
        <f>IF(K12="++",20,IF(K12="+",8,IF(K12="o",0,IF(K12="-","Aus-schluss","Fehler"))))</f>
        <v>Fehler</v>
      </c>
      <c r="M12" s="40"/>
      <c r="N12" s="40"/>
      <c r="O12" s="40"/>
      <c r="P12" s="40"/>
      <c r="Q12" s="40"/>
    </row>
    <row r="13" spans="1:19" s="26" customFormat="1" ht="43.5" thickBot="1" x14ac:dyDescent="0.3">
      <c r="A13" s="37" t="s">
        <v>13</v>
      </c>
      <c r="B13" s="38" t="s">
        <v>22</v>
      </c>
      <c r="C13" s="45" t="s">
        <v>77</v>
      </c>
      <c r="D13" s="46"/>
      <c r="E13" s="3"/>
      <c r="F13" s="47" t="str">
        <f>IF(E13="++",20,IF(E13="+",0,IF(E13="o","Aus-schluss",IF(E13="-","Aus-schluss","Fehler"))))</f>
        <v>Fehler</v>
      </c>
      <c r="G13" s="3"/>
      <c r="H13" s="47" t="str">
        <f>IF(G13="++",20,IF(G13="+",0,IF(G13="o","Aus-schluss",IF(G13="-","Aus-schluss","Fehler"))))</f>
        <v>Fehler</v>
      </c>
      <c r="I13" s="3"/>
      <c r="J13" s="47" t="str">
        <f>IF(I13="++",20,IF(I13="+",0,IF(I13="o","Aus-schluss",IF(I13="-","Aus-schluss","Fehler"))))</f>
        <v>Fehler</v>
      </c>
      <c r="K13" s="3"/>
      <c r="L13" s="47" t="str">
        <f>IF(K13="++",20,IF(K13="+",0,IF(K13="o","Aus-schluss",IF(K13="-","Aus-schluss","Fehler"))))</f>
        <v>Fehler</v>
      </c>
      <c r="M13" s="40"/>
      <c r="N13" s="40"/>
      <c r="O13" s="40"/>
      <c r="P13" s="40"/>
      <c r="Q13" s="40"/>
    </row>
    <row r="14" spans="1:19" s="26" customFormat="1" ht="42.75" x14ac:dyDescent="0.25">
      <c r="A14" s="123" t="s">
        <v>9</v>
      </c>
      <c r="B14" s="41" t="s">
        <v>6</v>
      </c>
      <c r="C14" s="93" t="s">
        <v>69</v>
      </c>
      <c r="D14" s="43"/>
      <c r="E14" s="4"/>
      <c r="F14" s="90" t="str">
        <f>IF(E14="+",10,IF(E14="o",4,IF(E14="-",0,"Fehler")))</f>
        <v>Fehler</v>
      </c>
      <c r="G14" s="4"/>
      <c r="H14" s="90" t="str">
        <f>IF(G14="+",10,IF(G14="o",4,IF(G14="-",0,"Fehler")))</f>
        <v>Fehler</v>
      </c>
      <c r="I14" s="4"/>
      <c r="J14" s="90" t="str">
        <f>IF(I14="+",10,IF(I14="o",4,IF(I14="-",0,"Fehler")))</f>
        <v>Fehler</v>
      </c>
      <c r="K14" s="4"/>
      <c r="L14" s="90" t="str">
        <f>IF(K14="+",10,IF(K14="o",4,IF(K14="-",0,"Fehler")))</f>
        <v>Fehler</v>
      </c>
      <c r="M14" s="40"/>
      <c r="N14" s="40"/>
      <c r="O14" s="40"/>
      <c r="P14" s="40"/>
      <c r="Q14" s="40"/>
    </row>
    <row r="15" spans="1:19" s="26" customFormat="1" ht="42.75" x14ac:dyDescent="0.25">
      <c r="A15" s="130"/>
      <c r="B15" s="52" t="s">
        <v>7</v>
      </c>
      <c r="C15" s="53" t="s">
        <v>69</v>
      </c>
      <c r="D15" s="54"/>
      <c r="E15" s="6"/>
      <c r="F15" s="55" t="str">
        <f t="shared" ref="F15:L16" si="0">IF(E15="+",10,IF(E15="o",4,IF(E15="-",0,"Fehler")))</f>
        <v>Fehler</v>
      </c>
      <c r="G15" s="6"/>
      <c r="H15" s="55" t="str">
        <f t="shared" si="0"/>
        <v>Fehler</v>
      </c>
      <c r="I15" s="6"/>
      <c r="J15" s="55" t="str">
        <f t="shared" si="0"/>
        <v>Fehler</v>
      </c>
      <c r="K15" s="6"/>
      <c r="L15" s="55" t="str">
        <f t="shared" si="0"/>
        <v>Fehler</v>
      </c>
      <c r="M15" s="40"/>
      <c r="N15" s="40"/>
      <c r="O15" s="40"/>
      <c r="P15" s="40"/>
      <c r="Q15" s="40"/>
    </row>
    <row r="16" spans="1:19" s="26" customFormat="1" ht="43.5" thickBot="1" x14ac:dyDescent="0.3">
      <c r="A16" s="124"/>
      <c r="B16" s="48" t="s">
        <v>8</v>
      </c>
      <c r="C16" s="94" t="s">
        <v>69</v>
      </c>
      <c r="D16" s="50"/>
      <c r="E16" s="5"/>
      <c r="F16" s="91" t="str">
        <f t="shared" si="0"/>
        <v>Fehler</v>
      </c>
      <c r="G16" s="5"/>
      <c r="H16" s="91" t="str">
        <f t="shared" si="0"/>
        <v>Fehler</v>
      </c>
      <c r="I16" s="5"/>
      <c r="J16" s="91" t="str">
        <f t="shared" si="0"/>
        <v>Fehler</v>
      </c>
      <c r="K16" s="5"/>
      <c r="L16" s="91" t="str">
        <f t="shared" si="0"/>
        <v>Fehler</v>
      </c>
      <c r="M16" s="40"/>
      <c r="N16" s="40"/>
      <c r="O16" s="40"/>
      <c r="P16" s="40"/>
      <c r="Q16" s="40"/>
    </row>
    <row r="17" spans="1:19" s="26" customFormat="1" ht="42.75" x14ac:dyDescent="0.25">
      <c r="A17" s="123" t="s">
        <v>10</v>
      </c>
      <c r="B17" s="41" t="s">
        <v>6</v>
      </c>
      <c r="C17" s="93" t="s">
        <v>19</v>
      </c>
      <c r="D17" s="43"/>
      <c r="E17" s="4"/>
      <c r="F17" s="90" t="str">
        <f>IF(E17="+",5,IF(E17="o",2,IF(E17="-",0,"Fehler")))</f>
        <v>Fehler</v>
      </c>
      <c r="G17" s="4"/>
      <c r="H17" s="90" t="str">
        <f>IF(G17="+",5,IF(G17="o",2,IF(G17="-",0,"Fehler")))</f>
        <v>Fehler</v>
      </c>
      <c r="I17" s="4"/>
      <c r="J17" s="90" t="str">
        <f>IF(I17="+",5,IF(I17="o",2,IF(I17="-",0,"Fehler")))</f>
        <v>Fehler</v>
      </c>
      <c r="K17" s="4"/>
      <c r="L17" s="90" t="str">
        <f>IF(K17="+",5,IF(K17="o",2,IF(K17="-",0,"Fehler")))</f>
        <v>Fehler</v>
      </c>
      <c r="M17" s="40"/>
      <c r="N17" s="40"/>
      <c r="O17" s="40"/>
      <c r="P17" s="40"/>
      <c r="Q17" s="40"/>
    </row>
    <row r="18" spans="1:19" s="26" customFormat="1" ht="42.75" x14ac:dyDescent="0.25">
      <c r="A18" s="130"/>
      <c r="B18" s="52" t="s">
        <v>7</v>
      </c>
      <c r="C18" s="53" t="s">
        <v>19</v>
      </c>
      <c r="D18" s="54"/>
      <c r="E18" s="6"/>
      <c r="F18" s="55" t="str">
        <f t="shared" ref="F18:L19" si="1">IF(E18="+",5,IF(E18="o",2,IF(E18="-",0,"Fehler")))</f>
        <v>Fehler</v>
      </c>
      <c r="G18" s="6"/>
      <c r="H18" s="55" t="str">
        <f t="shared" si="1"/>
        <v>Fehler</v>
      </c>
      <c r="I18" s="6"/>
      <c r="J18" s="55" t="str">
        <f t="shared" si="1"/>
        <v>Fehler</v>
      </c>
      <c r="K18" s="6"/>
      <c r="L18" s="55" t="str">
        <f t="shared" si="1"/>
        <v>Fehler</v>
      </c>
      <c r="M18" s="40"/>
      <c r="N18" s="40"/>
      <c r="O18" s="40"/>
      <c r="P18" s="40"/>
      <c r="Q18" s="40"/>
    </row>
    <row r="19" spans="1:19" s="26" customFormat="1" ht="43.5" thickBot="1" x14ac:dyDescent="0.3">
      <c r="A19" s="124"/>
      <c r="B19" s="48" t="s">
        <v>8</v>
      </c>
      <c r="C19" s="94" t="s">
        <v>19</v>
      </c>
      <c r="D19" s="50"/>
      <c r="E19" s="5"/>
      <c r="F19" s="91" t="str">
        <f t="shared" si="1"/>
        <v>Fehler</v>
      </c>
      <c r="G19" s="5"/>
      <c r="H19" s="91" t="str">
        <f t="shared" si="1"/>
        <v>Fehler</v>
      </c>
      <c r="I19" s="5"/>
      <c r="J19" s="91" t="str">
        <f t="shared" si="1"/>
        <v>Fehler</v>
      </c>
      <c r="K19" s="5"/>
      <c r="L19" s="91" t="str">
        <f t="shared" si="1"/>
        <v>Fehler</v>
      </c>
      <c r="M19" s="40"/>
      <c r="N19" s="40"/>
      <c r="O19" s="40"/>
      <c r="P19" s="40"/>
      <c r="Q19" s="40"/>
    </row>
    <row r="20" spans="1:19" s="26" customFormat="1" ht="30" x14ac:dyDescent="0.25">
      <c r="A20" s="123" t="s">
        <v>4</v>
      </c>
      <c r="B20" s="41" t="s">
        <v>20</v>
      </c>
      <c r="C20" s="125" t="s">
        <v>78</v>
      </c>
      <c r="D20" s="56"/>
      <c r="E20" s="7"/>
      <c r="F20" s="119">
        <f>IF(AND(E20=66,E21=32),15,IF(AND(E20=65,E21=32),15,IF(AND(E20=67,E21=32),15,0)))</f>
        <v>0</v>
      </c>
      <c r="G20" s="7"/>
      <c r="H20" s="119">
        <f>IF(AND(G20=66,G21=32),15,IF(AND(G20=65,G21=32),15,IF(AND(G20=67,G21=32),15,0)))</f>
        <v>0</v>
      </c>
      <c r="I20" s="7">
        <v>65</v>
      </c>
      <c r="J20" s="119">
        <f>IF(AND(I20=66,I21=32),15,IF(AND(I20=65,I21=32),15,IF(AND(I20=67,I21=32),15,0)))</f>
        <v>15</v>
      </c>
      <c r="K20" s="7"/>
      <c r="L20" s="119">
        <f>IF(AND(K20=66,K21=32),15,IF(AND(K20=65,K21=32),15,IF(AND(K20=67,K21=32),15,0)))</f>
        <v>0</v>
      </c>
      <c r="M20" s="40"/>
      <c r="N20" s="40"/>
      <c r="O20" s="40"/>
      <c r="P20" s="40"/>
      <c r="Q20" s="40"/>
    </row>
    <row r="21" spans="1:19" s="26" customFormat="1" ht="30.75" thickBot="1" x14ac:dyDescent="0.3">
      <c r="A21" s="124"/>
      <c r="B21" s="48" t="s">
        <v>21</v>
      </c>
      <c r="C21" s="126"/>
      <c r="D21" s="58"/>
      <c r="E21" s="8"/>
      <c r="F21" s="120"/>
      <c r="G21" s="8"/>
      <c r="H21" s="120"/>
      <c r="I21" s="8">
        <v>32</v>
      </c>
      <c r="J21" s="120"/>
      <c r="K21" s="8"/>
      <c r="L21" s="120"/>
      <c r="M21" s="40"/>
      <c r="N21" s="40"/>
      <c r="O21" s="40"/>
      <c r="P21" s="40"/>
      <c r="Q21" s="40"/>
    </row>
    <row r="22" spans="1:19" s="61" customFormat="1" ht="15" thickBot="1" x14ac:dyDescent="0.25">
      <c r="A22" s="60"/>
      <c r="E22" s="62"/>
      <c r="F22" s="62"/>
      <c r="G22" s="62"/>
      <c r="H22" s="62"/>
      <c r="I22" s="62"/>
      <c r="J22" s="62"/>
      <c r="K22" s="62"/>
      <c r="L22" s="62"/>
      <c r="M22" s="63"/>
      <c r="N22" s="63"/>
      <c r="O22" s="63"/>
      <c r="P22" s="63"/>
      <c r="Q22" s="63"/>
    </row>
    <row r="23" spans="1:19" s="61" customFormat="1" ht="15.75" thickBot="1" x14ac:dyDescent="0.3">
      <c r="A23" s="117" t="s">
        <v>72</v>
      </c>
      <c r="B23" s="19"/>
      <c r="C23" s="19"/>
      <c r="E23" s="62"/>
      <c r="F23" s="62"/>
      <c r="G23" s="62"/>
      <c r="H23" s="62"/>
      <c r="I23" s="62"/>
      <c r="J23" s="62"/>
      <c r="K23" s="62"/>
      <c r="L23" s="62"/>
      <c r="M23" s="63"/>
      <c r="N23" s="63"/>
      <c r="O23" s="63"/>
      <c r="P23" s="63"/>
      <c r="Q23" s="63"/>
    </row>
    <row r="24" spans="1:19" s="65" customFormat="1" ht="15" x14ac:dyDescent="0.25">
      <c r="A24" s="106" t="s">
        <v>74</v>
      </c>
      <c r="B24" s="107" t="s">
        <v>3</v>
      </c>
      <c r="C24" s="108"/>
      <c r="D24" s="109"/>
      <c r="E24" s="110"/>
      <c r="F24" s="111">
        <f>F10</f>
        <v>0</v>
      </c>
      <c r="G24" s="110"/>
      <c r="H24" s="111">
        <f>H10</f>
        <v>0</v>
      </c>
      <c r="I24" s="110"/>
      <c r="J24" s="111">
        <f>J10</f>
        <v>0</v>
      </c>
      <c r="K24" s="110"/>
      <c r="L24" s="111">
        <f>L10</f>
        <v>0</v>
      </c>
      <c r="M24" s="68"/>
      <c r="N24" s="68"/>
      <c r="O24" s="68"/>
      <c r="P24" s="68"/>
      <c r="Q24" s="68"/>
    </row>
    <row r="25" spans="1:19" s="65" customFormat="1" ht="15.75" thickBot="1" x14ac:dyDescent="0.3">
      <c r="A25" s="112"/>
      <c r="B25" s="113" t="s">
        <v>73</v>
      </c>
      <c r="C25" s="114">
        <v>0.6</v>
      </c>
      <c r="D25" s="113"/>
      <c r="E25" s="115"/>
      <c r="F25" s="116">
        <f>F24*$C$25</f>
        <v>0</v>
      </c>
      <c r="G25" s="115"/>
      <c r="H25" s="116">
        <f>H24*$C$25</f>
        <v>0</v>
      </c>
      <c r="I25" s="115"/>
      <c r="J25" s="116">
        <f>J24*$C$25</f>
        <v>0</v>
      </c>
      <c r="K25" s="115"/>
      <c r="L25" s="116">
        <f>L24*$C$25</f>
        <v>0</v>
      </c>
      <c r="M25" s="68"/>
      <c r="N25" s="68"/>
      <c r="O25" s="68"/>
      <c r="P25" s="68"/>
      <c r="Q25" s="68"/>
    </row>
    <row r="26" spans="1:19" s="61" customFormat="1" ht="15" thickBot="1" x14ac:dyDescent="0.25">
      <c r="A26" s="60"/>
      <c r="E26" s="62"/>
      <c r="F26" s="62"/>
      <c r="G26" s="62"/>
      <c r="H26" s="62"/>
      <c r="I26" s="62"/>
      <c r="J26" s="62"/>
      <c r="K26" s="62"/>
      <c r="L26" s="62"/>
      <c r="M26" s="63"/>
      <c r="N26" s="63"/>
      <c r="O26" s="63"/>
      <c r="P26" s="63"/>
      <c r="Q26" s="63"/>
    </row>
    <row r="27" spans="1:19" s="65" customFormat="1" ht="15" x14ac:dyDescent="0.25">
      <c r="A27" s="106" t="s">
        <v>75</v>
      </c>
      <c r="B27" s="107" t="s">
        <v>3</v>
      </c>
      <c r="C27" s="108"/>
      <c r="D27" s="109"/>
      <c r="E27" s="110"/>
      <c r="F27" s="111">
        <f>SUM(F12:F21)</f>
        <v>0</v>
      </c>
      <c r="G27" s="110"/>
      <c r="H27" s="111">
        <f>SUM(H12:H21)</f>
        <v>0</v>
      </c>
      <c r="I27" s="110"/>
      <c r="J27" s="111">
        <f>SUM(J12:J21)</f>
        <v>15</v>
      </c>
      <c r="K27" s="110"/>
      <c r="L27" s="111">
        <f>SUM(L12:L21)</f>
        <v>0</v>
      </c>
      <c r="M27" s="68"/>
      <c r="N27" s="68"/>
      <c r="O27" s="68"/>
      <c r="P27" s="68"/>
      <c r="Q27" s="68"/>
    </row>
    <row r="28" spans="1:19" s="65" customFormat="1" ht="15.75" thickBot="1" x14ac:dyDescent="0.3">
      <c r="A28" s="112"/>
      <c r="B28" s="113" t="s">
        <v>73</v>
      </c>
      <c r="C28" s="114">
        <v>0.4</v>
      </c>
      <c r="D28" s="113"/>
      <c r="E28" s="115"/>
      <c r="F28" s="116">
        <f>F27*C28</f>
        <v>0</v>
      </c>
      <c r="G28" s="115"/>
      <c r="H28" s="116">
        <f>H27*E28</f>
        <v>0</v>
      </c>
      <c r="I28" s="115"/>
      <c r="J28" s="116">
        <f>J27*G28</f>
        <v>0</v>
      </c>
      <c r="K28" s="115"/>
      <c r="L28" s="116">
        <f>L27*I28</f>
        <v>0</v>
      </c>
      <c r="M28" s="68"/>
      <c r="N28" s="68"/>
      <c r="O28" s="68"/>
      <c r="P28" s="68"/>
      <c r="Q28" s="68"/>
    </row>
    <row r="29" spans="1:19" s="61" customFormat="1" ht="15" thickBot="1" x14ac:dyDescent="0.25">
      <c r="A29" s="60"/>
      <c r="C29" s="95"/>
      <c r="E29" s="62"/>
      <c r="F29" s="62"/>
      <c r="G29" s="62"/>
      <c r="H29" s="62"/>
      <c r="I29" s="62"/>
      <c r="J29" s="62"/>
      <c r="K29" s="62"/>
      <c r="L29" s="62"/>
      <c r="M29" s="63"/>
      <c r="N29" s="63"/>
      <c r="O29" s="63"/>
      <c r="P29" s="63"/>
      <c r="Q29" s="63"/>
    </row>
    <row r="30" spans="1:19" s="65" customFormat="1" ht="15.75" thickBot="1" x14ac:dyDescent="0.3">
      <c r="A30" s="100" t="s">
        <v>30</v>
      </c>
      <c r="B30" s="101" t="s">
        <v>73</v>
      </c>
      <c r="C30" s="102"/>
      <c r="D30" s="103"/>
      <c r="E30" s="104"/>
      <c r="F30" s="105">
        <f>F28+F25</f>
        <v>0</v>
      </c>
      <c r="G30" s="104"/>
      <c r="H30" s="105">
        <f>H28+H25</f>
        <v>0</v>
      </c>
      <c r="I30" s="104"/>
      <c r="J30" s="105">
        <f>J28+J25</f>
        <v>0</v>
      </c>
      <c r="K30" s="104"/>
      <c r="L30" s="105">
        <f>L28+L25</f>
        <v>0</v>
      </c>
      <c r="M30" s="68"/>
      <c r="N30" s="68"/>
      <c r="O30" s="68"/>
      <c r="P30" s="68"/>
      <c r="Q30" s="68"/>
    </row>
    <row r="31" spans="1:19" s="61" customFormat="1" ht="15" thickBot="1" x14ac:dyDescent="0.25">
      <c r="A31" s="60"/>
      <c r="E31" s="62"/>
      <c r="F31" s="62"/>
      <c r="G31" s="62"/>
      <c r="H31" s="62"/>
      <c r="I31" s="62"/>
      <c r="J31" s="62"/>
      <c r="K31" s="62"/>
      <c r="L31" s="62"/>
      <c r="M31" s="63"/>
      <c r="N31" s="63"/>
      <c r="O31" s="63"/>
      <c r="P31" s="63"/>
      <c r="Q31" s="63"/>
      <c r="R31" s="63"/>
      <c r="S31" s="63"/>
    </row>
    <row r="32" spans="1:19" s="61" customFormat="1" ht="15.75" thickBot="1" x14ac:dyDescent="0.3">
      <c r="A32" s="33" t="s">
        <v>15</v>
      </c>
      <c r="B32" s="26"/>
      <c r="C32" s="26"/>
      <c r="D32" s="26"/>
      <c r="E32" s="62"/>
      <c r="F32" s="62"/>
      <c r="G32" s="62"/>
      <c r="H32" s="62"/>
      <c r="I32" s="62"/>
      <c r="J32" s="62"/>
      <c r="K32" s="62"/>
      <c r="L32" s="62"/>
      <c r="M32" s="63"/>
      <c r="N32" s="63"/>
      <c r="O32" s="63"/>
      <c r="P32" s="63"/>
      <c r="Q32" s="63"/>
      <c r="R32" s="63"/>
      <c r="S32" s="63"/>
    </row>
    <row r="33" spans="1:19" s="26" customFormat="1" ht="43.5" thickBot="1" x14ac:dyDescent="0.3">
      <c r="A33" s="69" t="s">
        <v>59</v>
      </c>
      <c r="B33" s="70" t="s">
        <v>79</v>
      </c>
      <c r="C33" s="71" t="s">
        <v>63</v>
      </c>
      <c r="D33" s="72"/>
      <c r="E33" s="3"/>
      <c r="F33" s="47" t="str">
        <f>IF(E33="","Fehler",IF(E33="hoch","ja",IF(E33&lt;="nicht hoch","Aus-schluss",)))</f>
        <v>Fehler</v>
      </c>
      <c r="G33" s="3"/>
      <c r="H33" s="47" t="str">
        <f>IF(G33="","Fehler",IF(G33="hoch","ja",IF(G33&lt;="nicht hoch","Aus-schluss",)))</f>
        <v>Fehler</v>
      </c>
      <c r="I33" s="3"/>
      <c r="J33" s="47" t="str">
        <f>IF(I33="","Fehler",IF(I33="hoch","ja",IF(I33&lt;="nicht hoch","Aus-schluss",)))</f>
        <v>Fehler</v>
      </c>
      <c r="K33" s="3"/>
      <c r="L33" s="47" t="str">
        <f>IF(K33="","Fehler",IF(K33="hoch","ja",IF(K33&lt;="nicht hoch","Aus-schluss",)))</f>
        <v>Fehler</v>
      </c>
      <c r="M33" s="40"/>
      <c r="N33" s="40"/>
      <c r="O33" s="40"/>
      <c r="P33" s="40"/>
      <c r="Q33" s="40"/>
      <c r="R33" s="40"/>
      <c r="S33" s="40"/>
    </row>
    <row r="34" spans="1:19" s="26" customFormat="1" ht="30" x14ac:dyDescent="0.25">
      <c r="A34" s="123" t="s">
        <v>5</v>
      </c>
      <c r="B34" s="41" t="s">
        <v>37</v>
      </c>
      <c r="C34" s="93" t="s">
        <v>50</v>
      </c>
      <c r="D34" s="43"/>
      <c r="E34" s="4"/>
      <c r="F34" s="57" t="str">
        <f>IF(E34="+","ja",IF(E34="o","Aus-schluss",IF(E34="-","Aus-schluss","Fehler")))</f>
        <v>Fehler</v>
      </c>
      <c r="G34" s="4"/>
      <c r="H34" s="57" t="str">
        <f>IF(G34="+","ja",IF(G34="o","Aus-schluss",IF(G34="-","Aus-schluss","Fehler")))</f>
        <v>Fehler</v>
      </c>
      <c r="I34" s="4"/>
      <c r="J34" s="57" t="str">
        <f>IF(I34="+","ja",IF(I34="o","Aus-schluss",IF(I34="-","Aus-schluss","Fehler")))</f>
        <v>Fehler</v>
      </c>
      <c r="K34" s="4"/>
      <c r="L34" s="57" t="str">
        <f>IF(K34="+","ja",IF(K34="o","Aus-schluss",IF(K34="-","Aus-schluss","Fehler")))</f>
        <v>Fehler</v>
      </c>
      <c r="M34" s="40"/>
      <c r="N34" s="40"/>
      <c r="O34" s="40"/>
      <c r="P34" s="40"/>
      <c r="Q34" s="40"/>
      <c r="R34" s="40"/>
      <c r="S34" s="40"/>
    </row>
    <row r="35" spans="1:19" s="26" customFormat="1" ht="43.5" thickBot="1" x14ac:dyDescent="0.3">
      <c r="A35" s="124"/>
      <c r="B35" s="48" t="s">
        <v>38</v>
      </c>
      <c r="C35" s="49" t="s">
        <v>42</v>
      </c>
      <c r="D35" s="50"/>
      <c r="E35" s="5"/>
      <c r="F35" s="59" t="str">
        <f>IF(E35="gering","ja",IF(E35="mittel","Aus-schluss",IF(E35="schlecht","Aus-schluss","Fehler")))</f>
        <v>Fehler</v>
      </c>
      <c r="G35" s="5"/>
      <c r="H35" s="59" t="str">
        <f>IF(G35="gering","ja",IF(G35="mittel","Aus-schluss",IF(G35="schlecht","Aus-schluss","Fehler")))</f>
        <v>Fehler</v>
      </c>
      <c r="I35" s="5"/>
      <c r="J35" s="59" t="str">
        <f>IF(I35="gering","ja",IF(I35="mittel","Aus-schluss",IF(I35="schlecht","Aus-schluss","Fehler")))</f>
        <v>Fehler</v>
      </c>
      <c r="K35" s="5"/>
      <c r="L35" s="59" t="str">
        <f>IF(K35="gering","ja",IF(K35="mittel","Aus-schluss",IF(K35="schlecht","Aus-schluss","Fehler")))</f>
        <v>Fehler</v>
      </c>
      <c r="M35" s="40"/>
      <c r="N35" s="40"/>
      <c r="O35" s="40"/>
      <c r="P35" s="40"/>
      <c r="Q35" s="40"/>
      <c r="R35" s="40"/>
      <c r="S35" s="40"/>
    </row>
    <row r="36" spans="1:19" s="26" customFormat="1" ht="29.25" thickBot="1" x14ac:dyDescent="0.3">
      <c r="A36" s="69" t="s">
        <v>47</v>
      </c>
      <c r="B36" s="70" t="s">
        <v>48</v>
      </c>
      <c r="C36" s="71" t="s">
        <v>32</v>
      </c>
      <c r="D36" s="72"/>
      <c r="E36" s="3"/>
      <c r="F36" s="47" t="str">
        <f>IF(E36="++","ja",IF(E36="+","ja",IF(E36="o","Aus-schluss",IF(E36="-","Aus-schluss","Fehler"))))</f>
        <v>Fehler</v>
      </c>
      <c r="G36" s="3"/>
      <c r="H36" s="47" t="str">
        <f>IF(G36="++","ja",IF(G36="+","ja",IF(G36="o","Aus-schluss",IF(G36="-","Aus-schluss","Fehler"))))</f>
        <v>Fehler</v>
      </c>
      <c r="I36" s="3"/>
      <c r="J36" s="47" t="str">
        <f>IF(I36="++","ja",IF(I36="+","ja",IF(I36="o","Aus-schluss",IF(I36="-","Aus-schluss","Fehler"))))</f>
        <v>Fehler</v>
      </c>
      <c r="K36" s="3"/>
      <c r="L36" s="47" t="str">
        <f>IF(K36="++","ja",IF(K36="+","ja",IF(K36="o","Aus-schluss",IF(K36="-","Aus-schluss","Fehler"))))</f>
        <v>Fehler</v>
      </c>
      <c r="M36" s="40"/>
      <c r="N36" s="40"/>
      <c r="O36" s="40"/>
      <c r="P36" s="40"/>
      <c r="Q36" s="40"/>
      <c r="R36" s="40"/>
      <c r="S36" s="40"/>
    </row>
    <row r="37" spans="1:19" s="26" customFormat="1" ht="29.25" thickBot="1" x14ac:dyDescent="0.3">
      <c r="A37" s="69" t="s">
        <v>49</v>
      </c>
      <c r="B37" s="70" t="s">
        <v>48</v>
      </c>
      <c r="C37" s="71" t="s">
        <v>50</v>
      </c>
      <c r="D37" s="72"/>
      <c r="E37" s="3"/>
      <c r="F37" s="47" t="str">
        <f>IF(E37="+","ja",IF(E37="o","Aus-schluss",IF(E37="-","Aus-schluss","Fehler")))</f>
        <v>Fehler</v>
      </c>
      <c r="G37" s="3"/>
      <c r="H37" s="47" t="str">
        <f>IF(G37="+","ja",IF(G37="o","Aus-schluss",IF(G37="-","Aus-schluss","Fehler")))</f>
        <v>Fehler</v>
      </c>
      <c r="I37" s="3"/>
      <c r="J37" s="47" t="str">
        <f>IF(I37="+","ja",IF(I37="o","Aus-schluss",IF(I37="-","Aus-schluss","Fehler")))</f>
        <v>Fehler</v>
      </c>
      <c r="K37" s="3"/>
      <c r="L37" s="47" t="str">
        <f>IF(K37="+","ja",IF(K37="o","Aus-schluss",IF(K37="-","Aus-schluss","Fehler")))</f>
        <v>Fehler</v>
      </c>
      <c r="M37" s="40"/>
      <c r="N37" s="40"/>
      <c r="O37" s="40"/>
      <c r="P37" s="40"/>
      <c r="Q37" s="40"/>
      <c r="R37" s="40"/>
      <c r="S37" s="40"/>
    </row>
  </sheetData>
  <sheetProtection sheet="1" selectLockedCells="1"/>
  <mergeCells count="18">
    <mergeCell ref="A34:A35"/>
    <mergeCell ref="E8:F8"/>
    <mergeCell ref="G8:H8"/>
    <mergeCell ref="I8:J8"/>
    <mergeCell ref="K8:L8"/>
    <mergeCell ref="H20:H21"/>
    <mergeCell ref="J20:J21"/>
    <mergeCell ref="L20:L21"/>
    <mergeCell ref="A14:A16"/>
    <mergeCell ref="A17:A19"/>
    <mergeCell ref="A20:A21"/>
    <mergeCell ref="C20:C21"/>
    <mergeCell ref="F20:F21"/>
    <mergeCell ref="A4:E4"/>
    <mergeCell ref="E7:F7"/>
    <mergeCell ref="G7:H7"/>
    <mergeCell ref="I7:J7"/>
    <mergeCell ref="K7:L7"/>
  </mergeCells>
  <conditionalFormatting sqref="F33 H33 J33 L33">
    <cfRule type="cellIs" dxfId="16" priority="17" operator="equal">
      <formula>"Aus-schluss"</formula>
    </cfRule>
  </conditionalFormatting>
  <conditionalFormatting sqref="J34:J35">
    <cfRule type="cellIs" dxfId="15" priority="14" operator="equal">
      <formula>"Aus-schluss"</formula>
    </cfRule>
  </conditionalFormatting>
  <conditionalFormatting sqref="L34:L35">
    <cfRule type="cellIs" dxfId="14" priority="13" operator="equal">
      <formula>"Aus-schluss"</formula>
    </cfRule>
  </conditionalFormatting>
  <conditionalFormatting sqref="F34:F35">
    <cfRule type="cellIs" dxfId="13" priority="16" operator="equal">
      <formula>"Aus-schluss"</formula>
    </cfRule>
  </conditionalFormatting>
  <conditionalFormatting sqref="H34:H35">
    <cfRule type="cellIs" dxfId="12" priority="15" operator="equal">
      <formula>"Aus-schluss"</formula>
    </cfRule>
  </conditionalFormatting>
  <conditionalFormatting sqref="F37">
    <cfRule type="cellIs" dxfId="11" priority="12" operator="equal">
      <formula>"Aus-schluss"</formula>
    </cfRule>
  </conditionalFormatting>
  <conditionalFormatting sqref="F36">
    <cfRule type="cellIs" dxfId="10" priority="11" operator="equal">
      <formula>"Aus-schluss"</formula>
    </cfRule>
  </conditionalFormatting>
  <conditionalFormatting sqref="H36">
    <cfRule type="cellIs" dxfId="9" priority="9" operator="equal">
      <formula>"Aus-schluss"</formula>
    </cfRule>
  </conditionalFormatting>
  <conditionalFormatting sqref="H37">
    <cfRule type="cellIs" dxfId="8" priority="10" operator="equal">
      <formula>"Aus-schluss"</formula>
    </cfRule>
  </conditionalFormatting>
  <conditionalFormatting sqref="J37">
    <cfRule type="cellIs" dxfId="7" priority="8" operator="equal">
      <formula>"Aus-schluss"</formula>
    </cfRule>
  </conditionalFormatting>
  <conditionalFormatting sqref="J36">
    <cfRule type="cellIs" dxfId="6" priority="7" operator="equal">
      <formula>"Aus-schluss"</formula>
    </cfRule>
  </conditionalFormatting>
  <conditionalFormatting sqref="L37">
    <cfRule type="cellIs" dxfId="5" priority="6" operator="equal">
      <formula>"Aus-schluss"</formula>
    </cfRule>
  </conditionalFormatting>
  <conditionalFormatting sqref="L36">
    <cfRule type="cellIs" dxfId="4" priority="5" operator="equal">
      <formula>"Aus-schluss"</formula>
    </cfRule>
  </conditionalFormatting>
  <conditionalFormatting sqref="F12:F20">
    <cfRule type="cellIs" dxfId="3" priority="4" operator="equal">
      <formula>"Aus-schluss"</formula>
    </cfRule>
  </conditionalFormatting>
  <conditionalFormatting sqref="H12:H20">
    <cfRule type="cellIs" dxfId="2" priority="3" operator="equal">
      <formula>"Aus-schluss"</formula>
    </cfRule>
  </conditionalFormatting>
  <conditionalFormatting sqref="J12:J20">
    <cfRule type="cellIs" dxfId="1" priority="2" operator="equal">
      <formula>"Aus-schluss"</formula>
    </cfRule>
  </conditionalFormatting>
  <conditionalFormatting sqref="L12:L20">
    <cfRule type="cellIs" dxfId="0" priority="1" operator="equal">
      <formula>"Aus-schluss"</formula>
    </cfRule>
  </conditionalFormatting>
  <pageMargins left="0.70866141732283472" right="0.70866141732283472" top="0.78740157480314965" bottom="0.78740157480314965" header="0.31496062992125984" footer="0.31496062992125984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Master</vt:lpstr>
      <vt:lpstr>Los 1</vt:lpstr>
      <vt:lpstr>Los 2</vt:lpstr>
      <vt:lpstr>Los 3</vt:lpstr>
      <vt:lpstr>Los 4</vt:lpstr>
      <vt:lpstr>Los 5</vt:lpstr>
      <vt:lpstr>Los 6</vt:lpstr>
      <vt:lpstr>Los 7</vt:lpstr>
      <vt:lpstr>Los 8</vt:lpstr>
    </vt:vector>
  </TitlesOfParts>
  <Company>Landesbetrieb Wald und Holz Nordrhein-Westfalen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Paradies, Sandra</dc:creator>
  <cp:lastModifiedBy>Paradies, Sandra</cp:lastModifiedBy>
  <cp:lastPrinted>2022-01-17T10:16:46Z</cp:lastPrinted>
  <dcterms:created xsi:type="dcterms:W3CDTF">2021-06-02T09:31:02Z</dcterms:created>
  <dcterms:modified xsi:type="dcterms:W3CDTF">2026-03-06T07:38:50Z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1D9941-81F0-471A-ADEE-4E74B49217ED}" pid="100">
    <vt:lpwstr>nscale::8a4aba9b-8322264a-0183-22268241-0002::eGOV$NOTSET$750747$2$NOTSET::0::eva036.e-akte.nrw.de::443::nscalealinst1::Wald und Holz</vt:lpwstr>
  </property>
</Properties>
</file>