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VMS\2.1.1-H2359-25\"/>
    </mc:Choice>
  </mc:AlternateContent>
  <xr:revisionPtr revIDLastSave="0" documentId="8_{CC76CEE1-00CF-4D10-BB2F-1C0D569FEE70}" xr6:coauthVersionLast="36" xr6:coauthVersionMax="36" xr10:uidLastSave="{00000000-0000-0000-0000-000000000000}"/>
  <bookViews>
    <workbookView xWindow="0" yWindow="0" windowWidth="28800" windowHeight="14025" xr2:uid="{A7721CFF-AFE2-4335-9BD3-BF69D5ACED3E}"/>
  </bookViews>
  <sheets>
    <sheet name="Preisblatt" sheetId="10" r:id="rId1"/>
    <sheet name="Anlagenliste" sheetId="1" r:id="rId2"/>
  </sheets>
  <calcPr calcId="191029"/>
</workbook>
</file>

<file path=xl/calcChain.xml><?xml version="1.0" encoding="utf-8"?>
<calcChain xmlns="http://schemas.openxmlformats.org/spreadsheetml/2006/main">
  <c r="G33" i="10" l="1"/>
  <c r="A56" i="1"/>
  <c r="B56" i="1"/>
  <c r="A55" i="1"/>
  <c r="B55" i="1"/>
  <c r="C46" i="10" l="1"/>
  <c r="C29" i="10"/>
  <c r="G17" i="10"/>
  <c r="G18" i="10"/>
  <c r="G19" i="10"/>
  <c r="G20" i="10"/>
  <c r="G21" i="10"/>
  <c r="G22" i="10"/>
  <c r="G23" i="10"/>
  <c r="G24" i="10"/>
  <c r="G25" i="10"/>
  <c r="G26" i="10"/>
  <c r="G30" i="10"/>
  <c r="G31" i="10"/>
  <c r="G32" i="10"/>
  <c r="G34" i="10"/>
  <c r="G35" i="10"/>
  <c r="G36" i="10"/>
  <c r="G37" i="10"/>
  <c r="G38" i="10"/>
  <c r="G39" i="10"/>
  <c r="G40" i="10"/>
  <c r="G41" i="10"/>
  <c r="G42" i="10"/>
  <c r="G43" i="10"/>
  <c r="G47" i="10"/>
  <c r="G48" i="10"/>
  <c r="G49" i="10"/>
  <c r="G50" i="10"/>
  <c r="G51" i="10"/>
  <c r="G52" i="10"/>
  <c r="G53" i="10"/>
  <c r="G54" i="10"/>
  <c r="G55" i="10"/>
  <c r="G56" i="10"/>
  <c r="G57" i="10"/>
  <c r="A150" i="1"/>
  <c r="A151" i="1"/>
  <c r="A152" i="1"/>
  <c r="A153" i="1"/>
  <c r="A154" i="1"/>
  <c r="A2" i="1"/>
  <c r="A3" i="1"/>
  <c r="A4" i="1"/>
  <c r="B150" i="1"/>
  <c r="B151" i="1"/>
  <c r="B152" i="1"/>
  <c r="B153" i="1"/>
  <c r="B154" i="1"/>
  <c r="B2" i="1"/>
  <c r="B3" i="1"/>
  <c r="B4" i="1"/>
  <c r="A42" i="1"/>
  <c r="B42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5" i="1"/>
  <c r="B155" i="1"/>
  <c r="A156" i="1"/>
  <c r="B156" i="1"/>
  <c r="A157" i="1"/>
  <c r="B157" i="1"/>
  <c r="A158" i="1"/>
  <c r="B158" i="1"/>
  <c r="G46" i="10" l="1"/>
  <c r="D75" i="10" s="1"/>
  <c r="G29" i="10"/>
  <c r="D74" i="10" s="1"/>
  <c r="G67" i="10"/>
  <c r="G65" i="10" l="1"/>
  <c r="G66" i="10"/>
  <c r="G69" i="10"/>
  <c r="G15" i="10" l="1"/>
  <c r="G178" i="1" l="1"/>
  <c r="R178" i="1"/>
  <c r="C10" i="10" l="1"/>
  <c r="G70" i="10"/>
  <c r="G64" i="10"/>
  <c r="G63" i="10"/>
  <c r="G62" i="10"/>
  <c r="G12" i="10"/>
  <c r="G13" i="10"/>
  <c r="G14" i="10"/>
  <c r="G16" i="10"/>
  <c r="G11" i="10"/>
  <c r="G10" i="10" l="1"/>
  <c r="G61" i="10"/>
  <c r="D76" i="10" s="1"/>
  <c r="D73" i="10"/>
  <c r="D78" i="10" l="1"/>
  <c r="C80" i="10" s="1"/>
  <c r="C82" i="10" s="1"/>
  <c r="C83" i="10" s="1"/>
</calcChain>
</file>

<file path=xl/sharedStrings.xml><?xml version="1.0" encoding="utf-8"?>
<sst xmlns="http://schemas.openxmlformats.org/spreadsheetml/2006/main" count="1974" uniqueCount="664">
  <si>
    <t>DIN276</t>
  </si>
  <si>
    <t>Code</t>
  </si>
  <si>
    <t>Beschreibung</t>
  </si>
  <si>
    <t>Anzahl</t>
  </si>
  <si>
    <t>Einheit</t>
  </si>
  <si>
    <t>Preisposition</t>
  </si>
  <si>
    <t>Hersteller</t>
  </si>
  <si>
    <t>Modell/Typ</t>
  </si>
  <si>
    <t>tech. Leistung</t>
  </si>
  <si>
    <t>Hinweis</t>
  </si>
  <si>
    <t>Bemerkung 1</t>
  </si>
  <si>
    <t>Bemerkung 2</t>
  </si>
  <si>
    <t>Stk</t>
  </si>
  <si>
    <t>Ja</t>
  </si>
  <si>
    <t>H1.2-U01-030</t>
  </si>
  <si>
    <t>Nein</t>
  </si>
  <si>
    <t>H7.1-U01-013</t>
  </si>
  <si>
    <t>H3.3-U01-020</t>
  </si>
  <si>
    <t>H3.1-E03-010</t>
  </si>
  <si>
    <t>H3.2-E03-010</t>
  </si>
  <si>
    <t>H3.3-E03-010</t>
  </si>
  <si>
    <t>Objekt</t>
  </si>
  <si>
    <t>Raumnr.</t>
  </si>
  <si>
    <t>Standortbeschreibung</t>
  </si>
  <si>
    <t>H1</t>
  </si>
  <si>
    <t>H3</t>
  </si>
  <si>
    <t>H</t>
  </si>
  <si>
    <t>H2</t>
  </si>
  <si>
    <t>H4</t>
  </si>
  <si>
    <t>H7</t>
  </si>
  <si>
    <t>DIN276Planon</t>
  </si>
  <si>
    <t>DIN 276 Suffix</t>
  </si>
  <si>
    <t>Turnus Inspektion+
Wartung [I+W/a]</t>
  </si>
  <si>
    <t>Jahres-
pauschale [€/a]</t>
  </si>
  <si>
    <t>Einzelpreis netto [€]</t>
  </si>
  <si>
    <t>Ust. 19 %</t>
  </si>
  <si>
    <t>Wertungssummen brutto</t>
  </si>
  <si>
    <t>Stundenlohnarbeiten, Meister/Techniker</t>
  </si>
  <si>
    <t>Std.</t>
  </si>
  <si>
    <t>Stundenlohnarbeiten, Facharbeiter/Geselle</t>
  </si>
  <si>
    <t>Stundenlohnarbeiten, Auszubildender/Helfer</t>
  </si>
  <si>
    <t>%</t>
  </si>
  <si>
    <t>kalkulatorische
Menge</t>
  </si>
  <si>
    <t>Wertungs-
summe
netto [€]</t>
  </si>
  <si>
    <t>Handlingsaufschlag auf Bezugspreise von Ersatzteilen</t>
  </si>
  <si>
    <t>Wertung</t>
  </si>
  <si>
    <t>Wertungssumme netto</t>
  </si>
  <si>
    <t>Campus Hamm</t>
  </si>
  <si>
    <t>Anbieter</t>
  </si>
  <si>
    <t>Wertungssumme</t>
  </si>
  <si>
    <t>Anzahl Jahre</t>
  </si>
  <si>
    <t>Ergebnis</t>
  </si>
  <si>
    <t>Einzelpreis
I+W pro Druchgang [€]</t>
  </si>
  <si>
    <t>Vorhaltung Störungsdienst</t>
  </si>
  <si>
    <t>pauschal</t>
  </si>
  <si>
    <t>Einzelleistungen für Reparaturen und Störungsdienst</t>
  </si>
  <si>
    <t>Anfahrtspauschale Störungsdienst und Reparatureinsätze</t>
  </si>
  <si>
    <t>Zuschlagssatz für Nachtarbeit (22.00 Uhr bis 5.00 Uhr)</t>
  </si>
  <si>
    <t>Zuschlagssatz für Sonn- und Feiertage</t>
  </si>
  <si>
    <t>Pos.</t>
  </si>
  <si>
    <t>E01</t>
  </si>
  <si>
    <t>E02</t>
  </si>
  <si>
    <t>E03</t>
  </si>
  <si>
    <t>E04</t>
  </si>
  <si>
    <t>E05</t>
  </si>
  <si>
    <t>E06</t>
  </si>
  <si>
    <t>E07</t>
  </si>
  <si>
    <t>E08</t>
  </si>
  <si>
    <t>4.1.1.2</t>
  </si>
  <si>
    <t>TA003344</t>
  </si>
  <si>
    <t>HKS-HAM</t>
  </si>
  <si>
    <t>Abwasserhebeanlagen Ham</t>
  </si>
  <si>
    <t>Doppelanlage</t>
  </si>
  <si>
    <t>H1.2-U01-050</t>
  </si>
  <si>
    <t>H2.1-U01-025</t>
  </si>
  <si>
    <t>H3.1-U01-904</t>
  </si>
  <si>
    <t>H3.2-U01-903</t>
  </si>
  <si>
    <t>H4.2-U01-010</t>
  </si>
  <si>
    <t>H4.1-U01-010</t>
  </si>
  <si>
    <t>H4.3-U01-010</t>
  </si>
  <si>
    <t>TA003344.TA003352</t>
  </si>
  <si>
    <t>Abwasserhebeanlage H7.1, Schmutzwasser</t>
  </si>
  <si>
    <t>H7.1-U01-040</t>
  </si>
  <si>
    <t>Pumpen GmbH</t>
  </si>
  <si>
    <t>CC 0180 Duo</t>
  </si>
  <si>
    <t>TA003344.TA003358</t>
  </si>
  <si>
    <t>Abwasserhebeanlage H7.1, Drainage</t>
  </si>
  <si>
    <t>JUNG PUMPEN GmbH</t>
  </si>
  <si>
    <t>2x Jung Tauchpumpen im Außen-Entwässerungsschacht</t>
  </si>
  <si>
    <t>3x Schwimmerschalter</t>
  </si>
  <si>
    <t>4.1.2.2</t>
  </si>
  <si>
    <t>TA001109</t>
  </si>
  <si>
    <t>Handwaschbecken (kalt), H</t>
  </si>
  <si>
    <t>TA001110</t>
  </si>
  <si>
    <t>Handwaschbecken mit Durchlauferhitzer, H</t>
  </si>
  <si>
    <t>TA001111</t>
  </si>
  <si>
    <t>Handwaschbecken mit zentraler Warmwasserbereitung, H</t>
  </si>
  <si>
    <t>TA001112</t>
  </si>
  <si>
    <t>Spülbecken Teeküchen, H</t>
  </si>
  <si>
    <t>TA001113</t>
  </si>
  <si>
    <t>Ausgußbecken (kalt), H</t>
  </si>
  <si>
    <t>TA001114</t>
  </si>
  <si>
    <t>Ausgußbecken mit Durchlauferhitzer, H</t>
  </si>
  <si>
    <t>TA001115</t>
  </si>
  <si>
    <t>WC, H</t>
  </si>
  <si>
    <t>TA001116</t>
  </si>
  <si>
    <t>Urinal, H</t>
  </si>
  <si>
    <t>TA001117</t>
  </si>
  <si>
    <t>Behinderten-WC, H</t>
  </si>
  <si>
    <t>TA001118</t>
  </si>
  <si>
    <t>Dusche mit Durchlauferhitzer, H</t>
  </si>
  <si>
    <t>TA001119</t>
  </si>
  <si>
    <t>Dusche mit zentraler Warmwasserbereitung, H</t>
  </si>
  <si>
    <t>4.1.2.3</t>
  </si>
  <si>
    <t>pschl</t>
  </si>
  <si>
    <t>TA003162</t>
  </si>
  <si>
    <t>Trinkwassernetz H</t>
  </si>
  <si>
    <t>TA003162.TA003216</t>
  </si>
  <si>
    <t>Hausanschluss Trinkwasser, H3</t>
  </si>
  <si>
    <t>H3.3-U01-050</t>
  </si>
  <si>
    <t>TA003162.TA003217</t>
  </si>
  <si>
    <t>Druckminderer Hausanschluss, H</t>
  </si>
  <si>
    <t>DRUCKEINSTELLUNG: 6bar</t>
  </si>
  <si>
    <t>TA003162.TA003218</t>
  </si>
  <si>
    <t>Druckminderer, H1</t>
  </si>
  <si>
    <t>H3.3-U01-040</t>
  </si>
  <si>
    <t>DRUCKEINSTELLUNG: 5bar</t>
  </si>
  <si>
    <t>TA003162.TA003219</t>
  </si>
  <si>
    <t>Druckminderer, H2</t>
  </si>
  <si>
    <t>TA003162.TA003220</t>
  </si>
  <si>
    <t>Druckminderer, H3</t>
  </si>
  <si>
    <t>TA003162.TA003221</t>
  </si>
  <si>
    <t>Druckminderer, H4</t>
  </si>
  <si>
    <t>TA003162.TA003222</t>
  </si>
  <si>
    <t>Rohrleitungen, Trinkwasser H1.1</t>
  </si>
  <si>
    <t>TA003162.TA003223</t>
  </si>
  <si>
    <t>Rohrleitungen, Trinkwasser H1.2</t>
  </si>
  <si>
    <t>TA003162.TA003224</t>
  </si>
  <si>
    <t>Rohrleitungen, Trinkwasser H2</t>
  </si>
  <si>
    <t>TA003162.TA003225</t>
  </si>
  <si>
    <t>Rohrleitungen, Trinkwasser H3</t>
  </si>
  <si>
    <t>TA003162.TA003226</t>
  </si>
  <si>
    <t>Rohrleitungen, Betriebswasser H3</t>
  </si>
  <si>
    <t>TA003162.TA003227</t>
  </si>
  <si>
    <t>Rohrleitungen, Trinkwasser H4</t>
  </si>
  <si>
    <t>TA003164</t>
  </si>
  <si>
    <t>Trinkwasserfilter H</t>
  </si>
  <si>
    <t>JUDO Wasseraufbereitung GmbH</t>
  </si>
  <si>
    <t>TA003164.TA003235</t>
  </si>
  <si>
    <t>Trinkwasserfilter Wasseraufbereitung Mensa, H1.2</t>
  </si>
  <si>
    <t>TA003164.TA003355</t>
  </si>
  <si>
    <t>Hauptwasserfilter H7</t>
  </si>
  <si>
    <t>Juko-EC 1"</t>
  </si>
  <si>
    <t>Nenndurchfluss: 3,6m³/h</t>
  </si>
  <si>
    <t>TA003165</t>
  </si>
  <si>
    <t>Trinkwasserzähler H</t>
  </si>
  <si>
    <t>TA003165.TA003246</t>
  </si>
  <si>
    <t>Trinkwasserzähler Bewässerung, H1.2</t>
  </si>
  <si>
    <t>TA003165.TA003247</t>
  </si>
  <si>
    <t>Brunnenwasserzähler, H1.2</t>
  </si>
  <si>
    <t>4.1.3</t>
  </si>
  <si>
    <t>inkl. Dichtheitsprüfungen gemäß DVGW</t>
  </si>
  <si>
    <t>inkl. Hausanschluss</t>
  </si>
  <si>
    <t>inkl. Gasregelstrecke</t>
  </si>
  <si>
    <t>jährliche Sichtkontrolle (abschnüffeln)</t>
  </si>
  <si>
    <t>TA003166</t>
  </si>
  <si>
    <t>Gasversorgungsanlage H</t>
  </si>
  <si>
    <t>TA003166.TA003248</t>
  </si>
  <si>
    <t>Gaszähler Campus, H</t>
  </si>
  <si>
    <t>TA003166.TA003249</t>
  </si>
  <si>
    <t>Gaszähler Kessel 1, H3</t>
  </si>
  <si>
    <t>H3.3-U01-030</t>
  </si>
  <si>
    <t>TA003166.TA003250</t>
  </si>
  <si>
    <t>Gaszähler Kessel 2, H3</t>
  </si>
  <si>
    <t>TA003166.TA003251</t>
  </si>
  <si>
    <t>Rohrleitungsnetz Erdgas erdverlegt, H</t>
  </si>
  <si>
    <t>TA003166.TA003252</t>
  </si>
  <si>
    <t>Rohrleitungsnetz Erdgas, H1</t>
  </si>
  <si>
    <t>TA003166.TA003253</t>
  </si>
  <si>
    <t>Rohrleitungsnetz Erdgas, H3</t>
  </si>
  <si>
    <t>TA003166.TA003254</t>
  </si>
  <si>
    <t>Gaszähler Warmwassertherme Mensa, H1</t>
  </si>
  <si>
    <t>4.2.1</t>
  </si>
  <si>
    <t>TA002155</t>
  </si>
  <si>
    <t>Warmwassererzeugung Mensa H1</t>
  </si>
  <si>
    <t>50kW</t>
  </si>
  <si>
    <t>Speicherladepumpe Stratos 25/1-6(DE)</t>
  </si>
  <si>
    <t>Zikulationspumpe Star Z25/2</t>
  </si>
  <si>
    <t>TA002155.TA002126</t>
  </si>
  <si>
    <t>Schornstein Brennwerttherme Mensa H1</t>
  </si>
  <si>
    <t>Schiedel GmbH &amp; Co. KG</t>
  </si>
  <si>
    <t>Edelstahl-Doppelwand</t>
  </si>
  <si>
    <t>TA002155.TA002157</t>
  </si>
  <si>
    <t>Brennwerttherme H1, 50kW</t>
  </si>
  <si>
    <t>Buderus, Bosch Thermotechnik GmbH</t>
  </si>
  <si>
    <t>Logamax plus GB162-50 G25</t>
  </si>
  <si>
    <t>Erdgas</t>
  </si>
  <si>
    <t>AUSDEHNUNGSGEFÄß: Logafix 50/1,5</t>
  </si>
  <si>
    <t>2x Schieber</t>
  </si>
  <si>
    <t>TA002155.TA002158</t>
  </si>
  <si>
    <t>Warmwasserspeicher H1, 300l</t>
  </si>
  <si>
    <t>SF300/5</t>
  </si>
  <si>
    <t>300l, Tmax 95°C, pmax 10 bar</t>
  </si>
  <si>
    <t>TA002161</t>
  </si>
  <si>
    <t>Heizkessel 1 - H3, 640kW</t>
  </si>
  <si>
    <t>640kW</t>
  </si>
  <si>
    <t>TA002161.TA002153</t>
  </si>
  <si>
    <t>Schornstein Heizkessel 1- H3</t>
  </si>
  <si>
    <t>TA002161.TA002162</t>
  </si>
  <si>
    <t>Brennwertkessel 1 - H3, 640kW</t>
  </si>
  <si>
    <t>SB 625</t>
  </si>
  <si>
    <t>AUSDEHNUNGSGEFÄß: Reflex N250</t>
  </si>
  <si>
    <t>Sicherheitsbaugruppe, Neutralisation</t>
  </si>
  <si>
    <t>TA002161.TA002163</t>
  </si>
  <si>
    <t>Brenner Kessel 1 - H3, 640kW</t>
  </si>
  <si>
    <t>Max Weishaupt GmbH</t>
  </si>
  <si>
    <t>WM-G10/3a | ZM-LN</t>
  </si>
  <si>
    <t>125 - 900 kW</t>
  </si>
  <si>
    <t>ANSCHLUSSDRUCK: 15-500 mbar</t>
  </si>
  <si>
    <t>TA002164</t>
  </si>
  <si>
    <t>Heizkessel 2 - H3, 700kW</t>
  </si>
  <si>
    <t>700kW</t>
  </si>
  <si>
    <t>TA002164.TA002154</t>
  </si>
  <si>
    <t>Schornstein Heizkessel 2 - H3</t>
  </si>
  <si>
    <t>TA002164.TA002165</t>
  </si>
  <si>
    <t>Brennwertkessel 2 - H3, 700kW</t>
  </si>
  <si>
    <t>SB 745-800</t>
  </si>
  <si>
    <t>TA002164.TA002166</t>
  </si>
  <si>
    <t>Brenner Kessel 2 - H3, 700kW</t>
  </si>
  <si>
    <t>WM-G20/2-A | ZM-LN</t>
  </si>
  <si>
    <t>250 - 1600 kW</t>
  </si>
  <si>
    <t>4.2.2</t>
  </si>
  <si>
    <t>Reflex Winkelmann GmbH</t>
  </si>
  <si>
    <t>Sinusverteiler GmbH</t>
  </si>
  <si>
    <t>SCHMUTZFÄNGER: DN80</t>
  </si>
  <si>
    <t>WILO SE</t>
  </si>
  <si>
    <t>ABSPERRARMATUREN: 2  |  STELLEINRICHTUNGEN: 1</t>
  </si>
  <si>
    <t>HEIZKREISE: 6  |  ABSPERRARMAUREN: 2</t>
  </si>
  <si>
    <t>HEIZKREISE: 4  |  ABSPERRARMAUREN: 2</t>
  </si>
  <si>
    <t>HEIZKREISE: 7  |  ABSPERRARMAUREN: 2</t>
  </si>
  <si>
    <t>HEIZKREISE: 12  |  ABSPERRARMAUREN: 2</t>
  </si>
  <si>
    <t>HEIZKREISE: 10  |  ABSPERRARMAUREN: 2</t>
  </si>
  <si>
    <t>HEIZKREISE: 8  |  ABSPERRARMAUREN: 2</t>
  </si>
  <si>
    <t>HEIZKREISE: 5  |  ABSPERRARMAUREN: 2</t>
  </si>
  <si>
    <t>TA002442</t>
  </si>
  <si>
    <t>Heizung Hauptverteiler H3.3</t>
  </si>
  <si>
    <t>KV 280/181</t>
  </si>
  <si>
    <t>SCHMUTZFÄNGER: DN125</t>
  </si>
  <si>
    <t>HEIZKREISE: 3  |  ABSPERRARMATUREN: 10  |  STELLEINRICHTUNGEN: 3</t>
  </si>
  <si>
    <t>TA002442.TA002443</t>
  </si>
  <si>
    <t>Heizung Versorgungspumpe H3.3-P01 (links)</t>
  </si>
  <si>
    <t>Stratos 80/1-12 CAN PN6</t>
  </si>
  <si>
    <t>Fördermenge 18m³/h, Förderhöhe 10m</t>
  </si>
  <si>
    <t>TA002442.TA002444</t>
  </si>
  <si>
    <t>Heizung Versorgungspumpe H3.3-P02 (rechts)</t>
  </si>
  <si>
    <t>TA002442.TA002445</t>
  </si>
  <si>
    <t>Heizung Druckhaltestation mit Entgasung H3</t>
  </si>
  <si>
    <t>Variomat 2-1/60</t>
  </si>
  <si>
    <t>Grundgefäß VG 600</t>
  </si>
  <si>
    <t>Einfachanlage 0,4 m³ Inhalt</t>
  </si>
  <si>
    <t>MAG: variomat VG 600l (Serial-Nr.13N062760063)</t>
  </si>
  <si>
    <t>TA002442.TA002446</t>
  </si>
  <si>
    <t>Heizung Pufferspeicher 5000l</t>
  </si>
  <si>
    <t>Meier Tobler AG</t>
  </si>
  <si>
    <t>Kältespeicher 5000</t>
  </si>
  <si>
    <t>TA002447</t>
  </si>
  <si>
    <t>Heizungverteiler H1.1</t>
  </si>
  <si>
    <t>H1.1-E00-100</t>
  </si>
  <si>
    <t>SCHMUTZFÄNGER: DN65</t>
  </si>
  <si>
    <t>HEIZKREISE: 3  |  ABSPERRARMATUREN: 11  |  STELLEINRICHTUNGEN: 3</t>
  </si>
  <si>
    <t>TA002447.TA002448</t>
  </si>
  <si>
    <t>Heizungspumpe H1.1-P01, statische Heizung</t>
  </si>
  <si>
    <t>Stratos 30/1-10 CAN P10</t>
  </si>
  <si>
    <t>FÖRDERMENGE: 2,1m³/h | FÖRDERHÖHE: 6,41m</t>
  </si>
  <si>
    <t>TA002447.TA002449</t>
  </si>
  <si>
    <t>Heizungspumpe H1.1-P02, Fußbodenheitzung Foyer, Flure</t>
  </si>
  <si>
    <t>Stratos 30/1-8 CAN P10</t>
  </si>
  <si>
    <t>FÖRDERMENGE: 2,7m³/h | FÖRDERHÖHE: 5,42m</t>
  </si>
  <si>
    <t>TA002447.TA002455</t>
  </si>
  <si>
    <t>Heizungspumpe H1.1-P05, Vorerhitzer RLT H1-1.1</t>
  </si>
  <si>
    <t>H1.1-E03-290</t>
  </si>
  <si>
    <t>FÖRDERMENGE: 3,3m³/h | FÖRDERHÖHE: 6,52m</t>
  </si>
  <si>
    <t>TA002447.TA002456</t>
  </si>
  <si>
    <t>Heizungspumpe H1.1-P03, Vorerhitzer RLT H1-1.2</t>
  </si>
  <si>
    <t>FÖRDERMENGE: 1,8m³/h | FÖRDERHÖHE: 6,09m</t>
  </si>
  <si>
    <t>TA002447.TA002457</t>
  </si>
  <si>
    <t>Heizungspumpe H1.1-P04, Vorerhitzer RLT H1-1.4</t>
  </si>
  <si>
    <t>FÖRDERMENGE: 0,56m³/h | FÖRDERHÖHE: 5,88m</t>
  </si>
  <si>
    <t>TA002449.TA002450</t>
  </si>
  <si>
    <t>Fußbodenheizungsverteiler H1.1-HKV1, Foyer rechts</t>
  </si>
  <si>
    <t>H1.1-E00-085</t>
  </si>
  <si>
    <t>TA002449.TA002451</t>
  </si>
  <si>
    <t>Fußbodenheizungsverteiler H1.1-HKV2, Foyer links</t>
  </si>
  <si>
    <t>TA002449.TA002452</t>
  </si>
  <si>
    <t>Fußbodenheizungsverteiler H1.1-HKV3, Treppe, Stud.AP</t>
  </si>
  <si>
    <t>H1.1-E00-080</t>
  </si>
  <si>
    <t>TA002449.TA002453</t>
  </si>
  <si>
    <t>Fußbodenheizungsverteiler H1.1-HKV4, Treppe, Stud.AP</t>
  </si>
  <si>
    <t>H1.1-E01-908</t>
  </si>
  <si>
    <t>TA002449.TA002454</t>
  </si>
  <si>
    <t>Fußbodenheizungsverteiler H1.1-HKV5, Treppe, Stud.AP</t>
  </si>
  <si>
    <t>H1.1-E02-911</t>
  </si>
  <si>
    <t>TA002458</t>
  </si>
  <si>
    <t>Heizungverteiler H1.2</t>
  </si>
  <si>
    <t>KV 160/81</t>
  </si>
  <si>
    <t>HEIZKREISE: 2  |  ABSPERRARMATUREN: 10  |  STELLEINRICHTUNGEN: 5</t>
  </si>
  <si>
    <t>TA002458.TA002459</t>
  </si>
  <si>
    <t>Heizungspumpe H1.2-P01, statische/FBH Heizung</t>
  </si>
  <si>
    <t>Stratos 30/1-12 CAN P10</t>
  </si>
  <si>
    <t>FÖRDERMENGE: 4,0m³/h | FÖRDERHÖHE: 8,42m</t>
  </si>
  <si>
    <t>TA002458.TA002460</t>
  </si>
  <si>
    <t>Heizungspumpe H1.2-P07, Fußbodenheitzung Mensa, Campus Office</t>
  </si>
  <si>
    <t>Stratos 30/1-4 CAN P10</t>
  </si>
  <si>
    <t>FÖRDERMENGE: 3,1m³/h | FÖRDERHÖHE: 1,3m</t>
  </si>
  <si>
    <t>TA002458.TA002465</t>
  </si>
  <si>
    <t>Heizungspumpe H1.2-P08, Fußbodenheitzung Brücke</t>
  </si>
  <si>
    <t>Stratos Pico 15/1-4 PN10</t>
  </si>
  <si>
    <t>FÖRDERMENGE: 0,42m³/h | FÖRDERHÖHE: 0,9m</t>
  </si>
  <si>
    <t>TA002458.TA002467</t>
  </si>
  <si>
    <t>Heizungspumpe H1.2-P06, Vorerhitzer RLT H1-1.3</t>
  </si>
  <si>
    <t>Stratos 25/1-8 P10</t>
  </si>
  <si>
    <t>FÖRDERMENGE: 0,85m³/h | FÖRDERHÖHE: 5,11m</t>
  </si>
  <si>
    <t>TA002458.TA002468</t>
  </si>
  <si>
    <t>Heizungspumpe H1.2-P02, Vorerhitzer RLT H1-2.1</t>
  </si>
  <si>
    <t>FÖRDERMENGE: 2,5m³/h | FÖRDERHÖHE: 5,91m</t>
  </si>
  <si>
    <t>TA002458.TA002469</t>
  </si>
  <si>
    <t>Heizungspumpe H1.2-P05, Vorerhitzer RLT H1-2.2</t>
  </si>
  <si>
    <t>FÖRDERMENGE: 2,2m³/h | FÖRDERHÖHE: 4,98m</t>
  </si>
  <si>
    <t>TA002458.TA002470</t>
  </si>
  <si>
    <t>Heizungspumpe H1.2-P04, Vorerhitzer RLT H1-2.3</t>
  </si>
  <si>
    <t>Stratos Pico 25/1-6 PN10</t>
  </si>
  <si>
    <t>FÖRDERMENGE: 0,26m³/h | FÖRDERHÖHE: 4,38m</t>
  </si>
  <si>
    <t>TA002458.TA002471</t>
  </si>
  <si>
    <t>Heizungspumpe H1.2-P03, Vorerhitzer RLT H1-2.4</t>
  </si>
  <si>
    <t>FÖRDERMENGE: 2,2m³/h | FÖRDERHÖHE: 4,96m</t>
  </si>
  <si>
    <t>TA002458.TA002472</t>
  </si>
  <si>
    <t>Heizungspumpe H1.2-P09, Vorerhitzer RLT H1-3.2</t>
  </si>
  <si>
    <t>Stratos 25/1-8 CAN P10</t>
  </si>
  <si>
    <t>FÖRDERMENGE: 1,1m³/h | FÖRDERHÖHE: 8,0m</t>
  </si>
  <si>
    <t>TA002460.TA002461</t>
  </si>
  <si>
    <t>Fußbodenheizungsverteiler H1.2-HKV1, Bistro, Speisesaal West</t>
  </si>
  <si>
    <t>H1.2-E00-900</t>
  </si>
  <si>
    <t>TA002460.TA002462</t>
  </si>
  <si>
    <t>Fußbodenheizungsverteiler H1.2-HKV2, Speisesaal Mitte</t>
  </si>
  <si>
    <t>TA002460.TA002463</t>
  </si>
  <si>
    <t>Fußbodenheizungsverteiler H1.2-HKV3, Speisesaal Ost</t>
  </si>
  <si>
    <t>TA002460.TA002464</t>
  </si>
  <si>
    <t>Fußbodenheizungsverteiler H1.2-HKV4, Campus Office</t>
  </si>
  <si>
    <t>H1.2-E00-290</t>
  </si>
  <si>
    <t>TA002465.TA002466</t>
  </si>
  <si>
    <t>Fußbodenheizungsverteiler H1.2-HKV5, Brücke</t>
  </si>
  <si>
    <t>H1.2-E01-900</t>
  </si>
  <si>
    <t>TA002473</t>
  </si>
  <si>
    <t>Heizungverteiler H2.1</t>
  </si>
  <si>
    <t>HEIZKREISE: 4  |  ABSPERRARMATUREN: 15  |  STELLEINRICHTUNGEN: 5</t>
  </si>
  <si>
    <t>TA002473.TA002528</t>
  </si>
  <si>
    <t>Heizungspumpe H2-P02 statische Heizung</t>
  </si>
  <si>
    <t>FÖRDERMENGE: 2,2m³/h | FÖRDERHÖHE: 4,0m</t>
  </si>
  <si>
    <t>TA002473.TA002529</t>
  </si>
  <si>
    <t>Heizungspumpe H2-P01, Fußbodenheitzung Eingang, Bibliothek</t>
  </si>
  <si>
    <t>Stratos 32/1-12 CAN P10</t>
  </si>
  <si>
    <t>FÖRDERMENGE: 6,3m³/h | FÖRDERHÖHE: 6,76m</t>
  </si>
  <si>
    <t>TA002473.TA002530</t>
  </si>
  <si>
    <t>Heizungspumpe H2-P07, Vorerhitzer RLT H2-1.1</t>
  </si>
  <si>
    <t>Stratos Pico 25/1-4 130</t>
  </si>
  <si>
    <t>FÖRDERMENGE: 1,07m³/h | FÖRDERHÖHE: 2,06m</t>
  </si>
  <si>
    <t>TA002473.TA003447</t>
  </si>
  <si>
    <t>Heizungspumpe H2-P08, RLT H2-1.2</t>
  </si>
  <si>
    <t>Strtos MAXO 25/0,5-8 PN10</t>
  </si>
  <si>
    <t>TA002482</t>
  </si>
  <si>
    <t>Heizungverteiler H3.1</t>
  </si>
  <si>
    <t>HEIZKREISE: 2  |  ABSPERRARMATUREN: 10  |  STELLEINRICHTUNGEN: 1</t>
  </si>
  <si>
    <t>TA002482.TA002483</t>
  </si>
  <si>
    <t>Heizungspumpe H3.1-P01, statische Heizung</t>
  </si>
  <si>
    <t>Stratos 40/1-12 CAN PN10</t>
  </si>
  <si>
    <t>FÖRDERMENGE: 8,7m³/h | FÖRDERHÖHE: 7,0m</t>
  </si>
  <si>
    <t>TA002482.TA002484</t>
  </si>
  <si>
    <t>Heizungspumpe H3.1-P04, RLT H3-1.1a Vorerhitzer</t>
  </si>
  <si>
    <t>Stratos 25/1-6 CAN PN10</t>
  </si>
  <si>
    <t>FÖRDERMENGE: 1,0m³/h | FÖRDERHÖHE: 5,0m</t>
  </si>
  <si>
    <t>ABSPERRARMATUREN: 3  |  STELLEINRICHTUNGEN: 1</t>
  </si>
  <si>
    <t>TA002482.TA002485</t>
  </si>
  <si>
    <t>Heizungspumpe H3.1-P02, RLT H3-1.1b Vorerhitzer</t>
  </si>
  <si>
    <t>H3.1-E03-020</t>
  </si>
  <si>
    <t>FÖRDERMENGE: 1,8m³/h | FÖRDERHÖHE: 5,0m</t>
  </si>
  <si>
    <t>TA002482.TA002486</t>
  </si>
  <si>
    <t>Heizungspumpe H3.1-P03, RLT H3-2.1 Technikum Vorerhitzer</t>
  </si>
  <si>
    <t>Stratos 25/1-8 CAN PN10</t>
  </si>
  <si>
    <t>FÖRDERMENGE: 4,3m³/h | FÖRDERHÖHE: 5,0m</t>
  </si>
  <si>
    <t>TA002482.TA002487</t>
  </si>
  <si>
    <t>Heizungspumpe H3.1-P05, RLT H3-2.2 Vorerhitzer</t>
  </si>
  <si>
    <t>FÖRDERMENGE: 0,85m³/h | FÖRDERHÖHE: 5,0m</t>
  </si>
  <si>
    <t>TA002488</t>
  </si>
  <si>
    <t>Heizungverteiler H3.2</t>
  </si>
  <si>
    <t>HEIZKREISE: 3  |  ABSPERRARMATUREN: 12  |  STELLEINRICHTUNGEN: 3</t>
  </si>
  <si>
    <t>TA002488.TA002489</t>
  </si>
  <si>
    <t>Heizungspumpe H3.2-P11, statische Heizung</t>
  </si>
  <si>
    <t>Stratos 40/1-8 CAN PN10</t>
  </si>
  <si>
    <t>FÖRDERMENGE: 8,7m³/h | FÖRDERHÖHE: 6,0m</t>
  </si>
  <si>
    <t>TA002488.TA002490</t>
  </si>
  <si>
    <t>Heizungspumpe H3.2-P06, Fußbodenheitzung Magistrale</t>
  </si>
  <si>
    <t>FÖRDERMENGE: 1,1m³/h | FÖRDERHÖHE: 4,0m</t>
  </si>
  <si>
    <t>TA002488.TA002492</t>
  </si>
  <si>
    <t>Heizungspumpe H3.2-P07, RLT H3-1.2a Vorerhitzer</t>
  </si>
  <si>
    <t>FÖRDERMENGE: 2,0m³/h | FÖRDERHÖHE: 5,0m</t>
  </si>
  <si>
    <t>TA002488.TA002493</t>
  </si>
  <si>
    <t>Heizungspumpe H3.2-P09, RLT H3-1.2b Vorerhitzer</t>
  </si>
  <si>
    <t>H3.2-E03-020</t>
  </si>
  <si>
    <t>TA002488.TA002494</t>
  </si>
  <si>
    <t>Heizungspumpe H3.2-P08, RLT H3-1.3a Vorerhitzer</t>
  </si>
  <si>
    <t>FÖRDERMENGE: 2,6m³/h | FÖRDERHÖHE: 5,0m</t>
  </si>
  <si>
    <t>TA002488.TA002495</t>
  </si>
  <si>
    <t>Heizungspumpe H3.2-P10, RLT H3-1.3b Vorerhitzer</t>
  </si>
  <si>
    <t>TA002490.TA002491</t>
  </si>
  <si>
    <t>Fußbodenheizungsverteiler H3.2-HKV 1, Magistrale</t>
  </si>
  <si>
    <t>H3.2-E00-901</t>
  </si>
  <si>
    <t>TA002496</t>
  </si>
  <si>
    <t>Heizungverteiler H3.3</t>
  </si>
  <si>
    <t>Regelgruppe FBH im Schacht H3.3-E00-970</t>
  </si>
  <si>
    <t>HEIZKREISE: 2  |  ABSPERRARMATUREN: 10  |  STELLEINRICHTUNGEN: 3</t>
  </si>
  <si>
    <t>TA002496.TA002497</t>
  </si>
  <si>
    <t>Heizungspumpe H3.3-P17, statische/FBH Heizung</t>
  </si>
  <si>
    <t>Stratos 50/1-12 CAN PN10</t>
  </si>
  <si>
    <t>FÖRDERMENGE: 13,1m³/h | FÖRDERHÖHE: 7,0m</t>
  </si>
  <si>
    <t>TA002496.TA002498</t>
  </si>
  <si>
    <t>Heizungspumpe H3.3-P16, Fußbodenheitzung Magistrale</t>
  </si>
  <si>
    <t>H3.3-E00-970</t>
  </si>
  <si>
    <t>FÖRDERMENGE: 0,55m³/h | FÖRDERHÖHE: 4,0m</t>
  </si>
  <si>
    <t>TA002496.TA002500</t>
  </si>
  <si>
    <t>Heizungspumpe H3.3-P15, Vorerhitzer RLT H3-1.4</t>
  </si>
  <si>
    <t>FÖRDERMENGE: 8,5m³/h | FÖRDERHÖHE: 5,0m</t>
  </si>
  <si>
    <t>TA002496.TA002501</t>
  </si>
  <si>
    <t>Heizungspumpe H3.3-P14, Vorerhitzer RLT H3-1.5</t>
  </si>
  <si>
    <t>FÖRDERMENGE: 3,1m³/h | FÖRDERHÖHE: 5,0m</t>
  </si>
  <si>
    <t>TA002496.TA002502</t>
  </si>
  <si>
    <t>Heizungspumpe H3.3-P12, Vorerhitzer RLT H3-1.6</t>
  </si>
  <si>
    <t>H3.3-E03-020</t>
  </si>
  <si>
    <t>FÖRDERMENGE: 2,2m³/h | FÖRDERHÖHE: 5,0m</t>
  </si>
  <si>
    <t>TA002496.TA002503</t>
  </si>
  <si>
    <t>Heizungspumpe H3.3-P13, Vorerhitzer RLT H3-1.7</t>
  </si>
  <si>
    <t>FÖRDERMENGE: 3,6m³/h | FÖRDERHÖHE: 5,0m</t>
  </si>
  <si>
    <t>TA002498.TA002499</t>
  </si>
  <si>
    <t>Fußbodenheizungsverteiler H3.3-HKV 2, Magistrale</t>
  </si>
  <si>
    <t>H3.3-E00-903</t>
  </si>
  <si>
    <t>TA002504</t>
  </si>
  <si>
    <t>Heizungverteiler H4.1</t>
  </si>
  <si>
    <t>HEIZKREISE: 2  |  ABSPERRARMATUREN: 13  |  STELLEINRICHTUNGEN: 3</t>
  </si>
  <si>
    <t>TA002504.TA002505</t>
  </si>
  <si>
    <t>Heizungspumpe H4.1-P01, statische Heizung</t>
  </si>
  <si>
    <t>Stratos 30/1-6 CAN P10</t>
  </si>
  <si>
    <t>TA002504.TA002506</t>
  </si>
  <si>
    <t>Heizungspumpe H4.1-P02, Fußbodenheitzung Magistrale</t>
  </si>
  <si>
    <t>FÖRDERMENGE: 3,6m³/h | FÖRDERHÖHE: 4,0m</t>
  </si>
  <si>
    <t>TA002504.TA003282</t>
  </si>
  <si>
    <t>Heizungspumpe H4.1-P08, Nacherhitzer</t>
  </si>
  <si>
    <t>Stratos MAXO 25/0,5-4 PN10</t>
  </si>
  <si>
    <t>TA002506.TA002507</t>
  </si>
  <si>
    <t>Fußbodenheizungsverteiler H4.1-HVK1, Magistrale E00</t>
  </si>
  <si>
    <t>H4.1-E00-903</t>
  </si>
  <si>
    <t>TA002506.TA002508</t>
  </si>
  <si>
    <t>Fußbodenheizungsverteiler H4.1-HVK5, Magistrale E01</t>
  </si>
  <si>
    <t>H4.1-E01-903</t>
  </si>
  <si>
    <t>TA002506.TA002509</t>
  </si>
  <si>
    <t>Fußbodenheizungsverteiler H4.1-HVK6, Magistrale E02</t>
  </si>
  <si>
    <t>H4.1-E02-903</t>
  </si>
  <si>
    <t>TA002510</t>
  </si>
  <si>
    <t>Heizungverteiler H4.2</t>
  </si>
  <si>
    <t>TA002510.TA002511</t>
  </si>
  <si>
    <t>Heizungspumpe H4.2-P04 statische Heizung</t>
  </si>
  <si>
    <t>TA002510.TA002512</t>
  </si>
  <si>
    <t>Heizungspumpe H4.2-P05, Fußbodenheitzung Magistrale</t>
  </si>
  <si>
    <t>FÖRDERMENGE: 2,3m³/h | FÖRDERHÖHE: 5,0m</t>
  </si>
  <si>
    <t>TA002510.TA003283</t>
  </si>
  <si>
    <t>Heizungspumpe H4.2-P09, Nacherhitzer</t>
  </si>
  <si>
    <t>TA002512.TA002513</t>
  </si>
  <si>
    <t>Fußbodenheizungsverteiler H4.2-HVK4, Magistrale E00</t>
  </si>
  <si>
    <t>H4.2-E00-903</t>
  </si>
  <si>
    <t>TA002512.TA002514</t>
  </si>
  <si>
    <t>Fußbodenheizungsverteiler H4.2-HVK7, Magistrale E01</t>
  </si>
  <si>
    <t>H4.2-E01-903</t>
  </si>
  <si>
    <t>TA002512.TA002515</t>
  </si>
  <si>
    <t>Fußbodenheizungsverteiler H4.2-HVK8, Magistrale E02</t>
  </si>
  <si>
    <t>H4.2-E02-903</t>
  </si>
  <si>
    <t>TA002516</t>
  </si>
  <si>
    <t>Heizungverteiler H4.3</t>
  </si>
  <si>
    <t>HEIZKREISE: 1  |  ABSPERRARMATUREN: 8  |  STELLEINRICHTUNGEN: 1</t>
  </si>
  <si>
    <t>TA002516.TA002517</t>
  </si>
  <si>
    <t>Heizungspumpe H4.3-P07, statische Heizung</t>
  </si>
  <si>
    <t>FÖRDERMENGE: 2,7m³/h | FÖRDERHÖHE: 5,0m</t>
  </si>
  <si>
    <t>TA002516.TA003284</t>
  </si>
  <si>
    <t>Heizungspumpe H4.3-P10, Nacherhitzer</t>
  </si>
  <si>
    <t>TA002529.TA002474</t>
  </si>
  <si>
    <t>Fußbodenheizungsverteiler H2-HKV 1, Bibliothek</t>
  </si>
  <si>
    <t>H2.1-E00-200</t>
  </si>
  <si>
    <t>HEIZKREISE: 11  |  ABSPERRARMAUREN: 2</t>
  </si>
  <si>
    <t>TA002529.TA002475</t>
  </si>
  <si>
    <t>Fußbodenheizungsverteiler H2-HKV 2, Bibliothek</t>
  </si>
  <si>
    <t>TA002529.TA002476</t>
  </si>
  <si>
    <t>Fußbodenheizungsverteiler H2-HKV 3, Bibliothek</t>
  </si>
  <si>
    <t>TA002529.TA002477</t>
  </si>
  <si>
    <t>Fußbodenheizungsverteiler H2-HKV 4, Bibliothek</t>
  </si>
  <si>
    <t>TA002529.TA002478</t>
  </si>
  <si>
    <t>Fußbodenheizungsverteiler H2-HKV 5, Bibliothek</t>
  </si>
  <si>
    <t>TA002529.TA002479</t>
  </si>
  <si>
    <t>Fußbodenheizungsverteiler H2-HKV 6, Bibliothek</t>
  </si>
  <si>
    <t>TA002529.TA002480</t>
  </si>
  <si>
    <t>Fußbodenheizungsverteiler H2-HKV 7, Bibliothek</t>
  </si>
  <si>
    <t>TA002529.TA002481</t>
  </si>
  <si>
    <t>Fußbodenheizungsverteiler H2-HKV 8, Eingang/Flur</t>
  </si>
  <si>
    <t>H2.1-E00-010</t>
  </si>
  <si>
    <t>MITSUBISHI ELECTRIC EUROOPE B.V.</t>
  </si>
  <si>
    <t>4.3.4.1</t>
  </si>
  <si>
    <t>TA002596</t>
  </si>
  <si>
    <t>Kälteanlagen H3 (Zentralversorgung)</t>
  </si>
  <si>
    <t>ABSPERRARMATUREN: 26 |  STELLEINRICHTUNGEN: 2</t>
  </si>
  <si>
    <t>TA002596.TA002598</t>
  </si>
  <si>
    <t>Kaltwasserpumpe H3-P12, Kältemaschine 1</t>
  </si>
  <si>
    <t>Stratos 80/1-12 CAN PN 6</t>
  </si>
  <si>
    <t>FÖRDERMENGE: 17m³/h | FÖRDERHÖHE: 8m</t>
  </si>
  <si>
    <t>TA002596.TA002599</t>
  </si>
  <si>
    <t>Rückkühlpumpe H3-P07, Kältemaschine 1</t>
  </si>
  <si>
    <t>Stratos 80/1-12 CAN PN 6/10</t>
  </si>
  <si>
    <t>FÖRDERMENGE: 24m³/h | FÖRDERHÖHE: 8,5m</t>
  </si>
  <si>
    <t>TA002596.TA002601</t>
  </si>
  <si>
    <t>Kaltwasserpumpe H3-P11, Kältemaschine 2</t>
  </si>
  <si>
    <t>IP-E 80/140-4/2-R1</t>
  </si>
  <si>
    <t>FÖRDERMENGE: 86m³/h | FÖRDERHÖHE: 8m</t>
  </si>
  <si>
    <t>TA002596.TA002602</t>
  </si>
  <si>
    <t>Rückkühlpumpe H3-P08, Kältemaschine 2</t>
  </si>
  <si>
    <t>lP--EE 100/250-7,5/4-R1</t>
  </si>
  <si>
    <t>FÖRDERMENGE: 115m³/h | FÖRDERHÖHE: 8,5m</t>
  </si>
  <si>
    <t>TA002596.TA002604</t>
  </si>
  <si>
    <t>Rückkühlpumpe H3-P06, Zubringerpumpe Rückkühlwerk</t>
  </si>
  <si>
    <t>IL-E 150/200-7,5/4-R1</t>
  </si>
  <si>
    <t>FÖRDERMENGE: 144m³/h | FÖRDERHÖHE: 7,5m</t>
  </si>
  <si>
    <t>TA002596.TA002609</t>
  </si>
  <si>
    <t>Kaltwasserpumpe H3-P09, Netzpumpe 1</t>
  </si>
  <si>
    <t>IP-E 50/130-2,2/2-R1</t>
  </si>
  <si>
    <t>FÖRDERMENGE: 35m³/h | FÖRDERHÖHE: 10m</t>
  </si>
  <si>
    <t>TA002596.TA002610</t>
  </si>
  <si>
    <t>Kaltwasserpumpe H3-P10, Netzpumpe 2</t>
  </si>
  <si>
    <t>TA002596.TA002611</t>
  </si>
  <si>
    <t>Druckhaltestation Kälte H3</t>
  </si>
  <si>
    <t>Variomat 2-1/60  VG400</t>
  </si>
  <si>
    <t>mit Entgasung</t>
  </si>
  <si>
    <t>TA002596.TA002612</t>
  </si>
  <si>
    <t>Kaltwasser Pufferspeicher H3, 2x2000l</t>
  </si>
  <si>
    <t>Kältespeicher 2000</t>
  </si>
  <si>
    <t>TA003313</t>
  </si>
  <si>
    <t>Rückkühlung H3</t>
  </si>
  <si>
    <t>Prüfung Frostschutz erforderlich, Reinigung der Rückkühler jährlich erforderlich</t>
  </si>
  <si>
    <t>TA003313.TA002605</t>
  </si>
  <si>
    <t>Rückkühl-Plattenwärmetauscher H3</t>
  </si>
  <si>
    <t>WÄRMELEISTUNG: 1000kW</t>
  </si>
  <si>
    <t>TA003313.TA002606</t>
  </si>
  <si>
    <t>Rückkühlpumpe H3-P05, Rückkühler Glycolkreis</t>
  </si>
  <si>
    <t>FÖRDERMENGE: 190m³/h | FÖRDERHÖHE: 8m</t>
  </si>
  <si>
    <t>TA003313.TA002607</t>
  </si>
  <si>
    <t>Rückkühlwerk 1 H3 links</t>
  </si>
  <si>
    <t>EK3C 2680.5/2-EC</t>
  </si>
  <si>
    <t>KÄLTELEISTUNG: 449,4kW</t>
  </si>
  <si>
    <t>TA003313.TA002608</t>
  </si>
  <si>
    <t>Rückkühlwerk 2 H3 rechts</t>
  </si>
  <si>
    <t>4.3.4.2</t>
  </si>
  <si>
    <t>TA002613</t>
  </si>
  <si>
    <t>Kaltwassernetz Verteiler H1.1</t>
  </si>
  <si>
    <t>ABSPERRARMATUREN: 2 |  STELLEINRICHTUNGEN: 2</t>
  </si>
  <si>
    <t>TA002613.TA002614</t>
  </si>
  <si>
    <t>Kaltwasserpumpe H1-P06, Kühlbalken 1.OG</t>
  </si>
  <si>
    <t>H1.1-E01-180</t>
  </si>
  <si>
    <t>Stratos Pico 25/1-6</t>
  </si>
  <si>
    <t>FÖRDERMENGE: 1,8m³/h | FÖRDERHÖHE: 1,5m</t>
  </si>
  <si>
    <t>ABSPERRARMATUREN: 2 |  STELLEINRICHTUNGEN: 1</t>
  </si>
  <si>
    <t>TA002613.TA002615</t>
  </si>
  <si>
    <t>Kühlbalken, H1.1 Seminarraum 160</t>
  </si>
  <si>
    <t>H1.1-E01-160</t>
  </si>
  <si>
    <t>TTC Timmler Technology GmbH</t>
  </si>
  <si>
    <t>AECEU (passiv)</t>
  </si>
  <si>
    <t>2,2kW - 370,5 W/m</t>
  </si>
  <si>
    <t>TA002613.TA002616</t>
  </si>
  <si>
    <t>Kühlbalken, H1.1 Seminarraum 170</t>
  </si>
  <si>
    <t>H1.1-E01-170</t>
  </si>
  <si>
    <t>TA002613.TA002617</t>
  </si>
  <si>
    <t>Kühlregister RLT Geräte H1.1</t>
  </si>
  <si>
    <t>ANZAHL RLT Geräte: 2  |  ANZAHL Nachkühler: 7</t>
  </si>
  <si>
    <t>ABSPERRARMATUREN: 18 |  STELLEINRICHTUNGEN: 9</t>
  </si>
  <si>
    <t>TA002618</t>
  </si>
  <si>
    <t>Kaltwassernetz Verteiler H1.2</t>
  </si>
  <si>
    <t>ABSPERRARMATUREN: 2 | STELLEINRICHTUNGEN: 0</t>
  </si>
  <si>
    <t>TA002618.TA002619</t>
  </si>
  <si>
    <t>Kaltwasserpumpe H1-P10, Rückkühlung Gastrokälte</t>
  </si>
  <si>
    <t>Stratos 40/1-12</t>
  </si>
  <si>
    <t>FÖRDERMENGE: 7,9m³/h | FÖRDERHÖHE: 6m</t>
  </si>
  <si>
    <t>ABSPERRARMATUREN: 2 | STELLEINRICHTUNGEN: 1</t>
  </si>
  <si>
    <t>TA002618.TA002620</t>
  </si>
  <si>
    <t>Kühlregister RLT Geräte H1.2</t>
  </si>
  <si>
    <t>ANZAHL RLT Geräte: 3</t>
  </si>
  <si>
    <t>ABSPERRARMATUREN: 6 |  STELLEINRICHTUNGEN: 3</t>
  </si>
  <si>
    <t>TA002621</t>
  </si>
  <si>
    <t>Kaltwassernetz Verteiler H2.1</t>
  </si>
  <si>
    <t>ABSPERRARMATUREN: 6 |  STELLEINRICHTUNGEN: 2</t>
  </si>
  <si>
    <t>TA002621.TA002622</t>
  </si>
  <si>
    <t>Kaltwasserpumpe H2-P05, Zubringerpumpe Serverraum</t>
  </si>
  <si>
    <t>IP-E 40/120-1,5/2 PN10</t>
  </si>
  <si>
    <t>FÖRDERMENGE: 18m³/h | FÖRDERHÖHE: 10m</t>
  </si>
  <si>
    <t>TA002621.TA002623</t>
  </si>
  <si>
    <t>Kaltwasserpumpe H2-P06, Zubringerpumpe Serverraum</t>
  </si>
  <si>
    <t>Stratos PICO 25/1-4</t>
  </si>
  <si>
    <t>TA002621.TA002632</t>
  </si>
  <si>
    <t>Kaltwasserpumpe H2-P04, Kühlbalken Präsidium</t>
  </si>
  <si>
    <t>FÖRDERMENGE: 1,15m³/h | FÖRDERHÖHE: 1m</t>
  </si>
  <si>
    <t>TA002621.TA002633</t>
  </si>
  <si>
    <t>Kühlbalken H2, Besprechung Präsidium</t>
  </si>
  <si>
    <t>H2.1-E03-100</t>
  </si>
  <si>
    <t>2*2kW - 370,5 W/m</t>
  </si>
  <si>
    <t>TA002634</t>
  </si>
  <si>
    <t>Kaltwassernetz Verteiler H3.1</t>
  </si>
  <si>
    <t>ABSPERRARMATUREN: 2 |  STELLEINRICHTUNGEN: 0</t>
  </si>
  <si>
    <t>TA002635</t>
  </si>
  <si>
    <t>Kaltwassernetz Verteiler H3.2</t>
  </si>
  <si>
    <t>TA002635.TA002640</t>
  </si>
  <si>
    <t>Kühlregister RLT Geräte H3.2 a</t>
  </si>
  <si>
    <t>ANZAHL RLT Geräte: 2</t>
  </si>
  <si>
    <t>ABSPERRARMATUREN: 4 |  STELLEINRICHTUNGEN: 2</t>
  </si>
  <si>
    <t>TA002635.TA002641</t>
  </si>
  <si>
    <t>Kühlregister RLT Geräte H3.2 b</t>
  </si>
  <si>
    <t>TA002642</t>
  </si>
  <si>
    <t>Kaltwassernetz Verteiler H3.3</t>
  </si>
  <si>
    <t>TA002642.TA002643</t>
  </si>
  <si>
    <t>Kühlregister RLT Geräte H3.3 a,b</t>
  </si>
  <si>
    <t>ANZAHL RLT Geräte: 1</t>
  </si>
  <si>
    <t>TA002642.TA002644</t>
  </si>
  <si>
    <t>Kühlregister RLT Geräte H3.3 c</t>
  </si>
  <si>
    <t>TA002645</t>
  </si>
  <si>
    <t>Kaltwassernetz Verteiler H4.1</t>
  </si>
  <si>
    <t>TA002646</t>
  </si>
  <si>
    <t>Kaltwassernetz Verteiler H4.2</t>
  </si>
  <si>
    <t>TA002647</t>
  </si>
  <si>
    <t>Kaltwassernetz Verteiler H4.3</t>
  </si>
  <si>
    <t>Los</t>
  </si>
  <si>
    <t>Preisblatt Los 1. HKS-HAM</t>
  </si>
  <si>
    <t>Regelleistungen - Wartung, Inspektion</t>
  </si>
  <si>
    <t>Summe Einzelleistungen HKS-HAM</t>
  </si>
  <si>
    <t>Sanitär-HAM</t>
  </si>
  <si>
    <t>Heizung-HAM</t>
  </si>
  <si>
    <t>Kälte-HAM</t>
  </si>
  <si>
    <t>Wertungssumme Sanitär</t>
  </si>
  <si>
    <t>Wertungssumme Heizung</t>
  </si>
  <si>
    <t>Wertungssumme Kälte</t>
  </si>
  <si>
    <t>Wertungsssume Einzelleistungen</t>
  </si>
  <si>
    <t>Dichtheitprüfung entsprechend DVGW alle 4 Jahre</t>
  </si>
  <si>
    <t>Dichtheitprüfung entsprechend DVGW in 2026</t>
  </si>
  <si>
    <t>Für die Kalkulation beachten Sie bitte inspesondere den Abschnitt C der Leistungsbescheibung.</t>
  </si>
  <si>
    <t>TA003353</t>
  </si>
  <si>
    <t>Heizkessel H7.1</t>
  </si>
  <si>
    <t>H7.1-U01-012</t>
  </si>
  <si>
    <t>Viessmann Climate Solutions SE</t>
  </si>
  <si>
    <t>Votocrossal 300</t>
  </si>
  <si>
    <t>16-49kW</t>
  </si>
  <si>
    <t>Gas-Brennwertkessel Votocrossal 300-CV3</t>
  </si>
  <si>
    <t>Brennertyp VM II-3 / CV3</t>
  </si>
  <si>
    <t>MAG: 100l / 1,5bar / NEUTRA: Akdolit</t>
  </si>
  <si>
    <t>TA003353.TA005967</t>
  </si>
  <si>
    <t>Schornstein Heizkessel H7.1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</si>
</sst>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7]_-;\-* #,##0.00\ [$€-407]_-;_-* &quot;-&quot;??\ [$€-407]_-;_-@_-"/>
    <numFmt numFmtId="165" formatCode="#,##0.00\ &quot;€&quot;"/>
    <numFmt numFmtId="166" formatCode="#,##0.00\ [$€-407];[Red]\-#,##0.00\ [$€-407]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MS Sans Serif"/>
    </font>
    <font>
      <sz val="11"/>
      <name val="Calibri"/>
      <family val="2"/>
      <scheme val="minor"/>
    </font>
    <font>
      <sz val="11"/>
      <color rgb="FF0F47AF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indexed="6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F47AF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9"/>
      <color indexed="8"/>
      <name val="Arial"/>
    </font>
    <font>
      <sz val="9"/>
      <color indexed="63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12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0" fillId="0" borderId="0" xfId="0" applyNumberFormat="1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166" fontId="7" fillId="6" borderId="1" xfId="2" applyNumberFormat="1" applyFont="1" applyFill="1" applyBorder="1" applyAlignment="1" applyProtection="1">
      <alignment horizontal="right" vertical="top" wrapText="1"/>
      <protection locked="0"/>
    </xf>
    <xf numFmtId="9" fontId="7" fillId="6" borderId="1" xfId="4" applyFont="1" applyFill="1" applyBorder="1" applyAlignment="1" applyProtection="1">
      <alignment horizontal="right" vertical="top" wrapText="1"/>
      <protection locked="0"/>
    </xf>
    <xf numFmtId="164" fontId="7" fillId="6" borderId="1" xfId="0" applyNumberFormat="1" applyFont="1" applyFill="1" applyBorder="1" applyProtection="1">
      <protection locked="0"/>
    </xf>
    <xf numFmtId="0" fontId="16" fillId="7" borderId="0" xfId="0" applyFont="1" applyFill="1" applyAlignment="1" applyProtection="1">
      <alignment horizontal="left"/>
    </xf>
    <xf numFmtId="0" fontId="17" fillId="7" borderId="0" xfId="0" applyFont="1" applyFill="1" applyProtection="1"/>
    <xf numFmtId="0" fontId="16" fillId="7" borderId="0" xfId="0" applyFont="1" applyFill="1" applyAlignment="1" applyProtection="1">
      <alignment horizontal="center"/>
    </xf>
    <xf numFmtId="0" fontId="17" fillId="7" borderId="0" xfId="0" applyFont="1" applyFill="1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164" fontId="6" fillId="0" borderId="1" xfId="0" applyNumberFormat="1" applyFont="1" applyBorder="1" applyAlignment="1" applyProtection="1">
      <alignment horizontal="center"/>
    </xf>
    <xf numFmtId="0" fontId="4" fillId="4" borderId="1" xfId="2" applyFont="1" applyFill="1" applyBorder="1" applyAlignment="1" applyProtection="1">
      <alignment vertical="top"/>
    </xf>
    <xf numFmtId="0" fontId="4" fillId="4" borderId="1" xfId="2" applyFont="1" applyFill="1" applyBorder="1" applyAlignment="1" applyProtection="1">
      <alignment horizontal="center" vertical="top" wrapText="1"/>
    </xf>
    <xf numFmtId="166" fontId="4" fillId="4" borderId="1" xfId="2" applyNumberFormat="1" applyFont="1" applyFill="1" applyBorder="1" applyAlignment="1" applyProtection="1">
      <alignment vertical="top" wrapText="1"/>
    </xf>
    <xf numFmtId="0" fontId="4" fillId="4" borderId="1" xfId="2" applyFont="1" applyFill="1" applyBorder="1" applyAlignment="1" applyProtection="1">
      <alignment horizontal="left" vertical="top"/>
    </xf>
    <xf numFmtId="0" fontId="13" fillId="4" borderId="1" xfId="2" applyFont="1" applyFill="1" applyBorder="1" applyAlignment="1" applyProtection="1">
      <alignment horizontal="left" vertical="top"/>
    </xf>
    <xf numFmtId="165" fontId="4" fillId="4" borderId="1" xfId="2" applyNumberFormat="1" applyFont="1" applyFill="1" applyBorder="1" applyAlignment="1" applyProtection="1">
      <alignment horizontal="right" vertical="top"/>
    </xf>
    <xf numFmtId="0" fontId="6" fillId="0" borderId="1" xfId="1" applyFont="1" applyBorder="1" applyAlignment="1" applyProtection="1">
      <alignment vertical="top" wrapText="1"/>
    </xf>
    <xf numFmtId="0" fontId="6" fillId="0" borderId="1" xfId="1" applyFont="1" applyBorder="1" applyAlignment="1" applyProtection="1">
      <alignment horizontal="left" vertical="top" wrapText="1"/>
    </xf>
    <xf numFmtId="0" fontId="6" fillId="0" borderId="1" xfId="2" applyFont="1" applyBorder="1" applyAlignment="1" applyProtection="1">
      <alignment horizontal="center" vertical="top" wrapText="1"/>
    </xf>
    <xf numFmtId="1" fontId="6" fillId="0" borderId="1" xfId="2" applyNumberFormat="1" applyFont="1" applyBorder="1" applyAlignment="1" applyProtection="1">
      <alignment horizontal="center" vertical="top"/>
    </xf>
    <xf numFmtId="165" fontId="6" fillId="0" borderId="1" xfId="2" applyNumberFormat="1" applyFont="1" applyBorder="1" applyAlignment="1" applyProtection="1">
      <alignment horizontal="right" vertical="top"/>
    </xf>
    <xf numFmtId="164" fontId="6" fillId="0" borderId="1" xfId="2" applyNumberFormat="1" applyFont="1" applyBorder="1" applyAlignment="1" applyProtection="1">
      <alignment horizontal="center" vertical="top"/>
    </xf>
    <xf numFmtId="0" fontId="2" fillId="3" borderId="1" xfId="3" applyFont="1" applyFill="1" applyBorder="1" applyAlignment="1" applyProtection="1">
      <alignment wrapText="1"/>
    </xf>
    <xf numFmtId="0" fontId="2" fillId="4" borderId="1" xfId="3" applyFont="1" applyFill="1" applyBorder="1" applyProtection="1"/>
    <xf numFmtId="0" fontId="2" fillId="0" borderId="3" xfId="3" applyFont="1" applyBorder="1" applyAlignment="1" applyProtection="1">
      <alignment wrapText="1"/>
    </xf>
    <xf numFmtId="0" fontId="2" fillId="0" borderId="3" xfId="3" applyFont="1" applyBorder="1" applyAlignment="1" applyProtection="1">
      <alignment horizontal="left" wrapText="1" indent="11"/>
    </xf>
    <xf numFmtId="0" fontId="6" fillId="0" borderId="0" xfId="0" applyFont="1" applyAlignment="1" applyProtection="1">
      <alignment horizontal="left" indent="11"/>
    </xf>
    <xf numFmtId="0" fontId="2" fillId="5" borderId="1" xfId="3" applyFont="1" applyFill="1" applyBorder="1" applyProtection="1"/>
    <xf numFmtId="165" fontId="6" fillId="0" borderId="0" xfId="0" applyNumberFormat="1" applyFont="1" applyProtection="1"/>
    <xf numFmtId="165" fontId="2" fillId="3" borderId="2" xfId="3" applyNumberFormat="1" applyFont="1" applyFill="1" applyBorder="1" applyAlignment="1" applyProtection="1">
      <alignment horizontal="left" wrapText="1" indent="11"/>
    </xf>
    <xf numFmtId="165" fontId="2" fillId="3" borderId="2" xfId="3" applyNumberFormat="1" applyFont="1" applyFill="1" applyBorder="1" applyAlignment="1" applyProtection="1">
      <alignment wrapText="1"/>
    </xf>
    <xf numFmtId="0" fontId="18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top" wrapText="1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6" fillId="3" borderId="1" xfId="0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vertical="top" wrapText="1"/>
    </xf>
    <xf numFmtId="0" fontId="6" fillId="3" borderId="1" xfId="1" applyFont="1" applyFill="1" applyBorder="1" applyAlignment="1" applyProtection="1">
      <alignment horizontal="left" vertical="top" wrapText="1"/>
    </xf>
    <xf numFmtId="0" fontId="6" fillId="3" borderId="1" xfId="2" applyFont="1" applyFill="1" applyBorder="1" applyAlignment="1" applyProtection="1">
      <alignment horizontal="center" vertical="top" wrapText="1"/>
    </xf>
    <xf numFmtId="164" fontId="6" fillId="3" borderId="1" xfId="2" applyNumberFormat="1" applyFont="1" applyFill="1" applyBorder="1" applyAlignment="1" applyProtection="1">
      <alignment horizontal="center" vertical="top"/>
    </xf>
    <xf numFmtId="165" fontId="6" fillId="3" borderId="1" xfId="2" applyNumberFormat="1" applyFont="1" applyFill="1" applyBorder="1" applyAlignment="1" applyProtection="1">
      <alignment horizontal="right" vertical="top"/>
    </xf>
    <xf numFmtId="9" fontId="7" fillId="3" borderId="1" xfId="4" applyFont="1" applyFill="1" applyBorder="1" applyAlignment="1" applyProtection="1">
      <alignment horizontal="right" vertical="top" wrapText="1"/>
    </xf>
    <xf numFmtId="0" fontId="15" fillId="0" borderId="0" xfId="0" applyFont="1" applyAlignment="1" applyProtection="1">
      <alignment horizontal="left"/>
    </xf>
    <xf numFmtId="165" fontId="6" fillId="5" borderId="2" xfId="2" applyNumberFormat="1" applyFont="1" applyFill="1" applyBorder="1" applyAlignment="1" applyProtection="1">
      <alignment horizontal="left" vertical="top" indent="11"/>
    </xf>
    <xf numFmtId="165" fontId="6" fillId="5" borderId="3" xfId="2" applyNumberFormat="1" applyFont="1" applyFill="1" applyBorder="1" applyAlignment="1" applyProtection="1">
      <alignment horizontal="left" vertical="top" indent="11"/>
    </xf>
    <xf numFmtId="165" fontId="6" fillId="5" borderId="4" xfId="2" applyNumberFormat="1" applyFont="1" applyFill="1" applyBorder="1" applyAlignment="1" applyProtection="1">
      <alignment horizontal="left" vertical="top" indent="11"/>
    </xf>
    <xf numFmtId="165" fontId="2" fillId="4" borderId="2" xfId="3" applyNumberFormat="1" applyFont="1" applyFill="1" applyBorder="1" applyAlignment="1" applyProtection="1">
      <alignment horizontal="left" indent="11"/>
    </xf>
    <xf numFmtId="165" fontId="2" fillId="4" borderId="3" xfId="3" applyNumberFormat="1" applyFont="1" applyFill="1" applyBorder="1" applyAlignment="1" applyProtection="1">
      <alignment horizontal="left" indent="11"/>
    </xf>
    <xf numFmtId="165" fontId="2" fillId="4" borderId="4" xfId="3" applyNumberFormat="1" applyFont="1" applyFill="1" applyBorder="1" applyAlignment="1" applyProtection="1">
      <alignment horizontal="left" indent="11"/>
    </xf>
    <xf numFmtId="0" fontId="15" fillId="6" borderId="0" xfId="0" applyFont="1" applyFill="1" applyAlignment="1" applyProtection="1">
      <alignment horizontal="left"/>
      <protection locked="0"/>
    </xf>
    <xf numFmtId="165" fontId="2" fillId="3" borderId="3" xfId="3" applyNumberFormat="1" applyFont="1" applyFill="1" applyBorder="1" applyAlignment="1" applyProtection="1">
      <alignment horizontal="center" wrapText="1"/>
    </xf>
    <xf numFmtId="165" fontId="2" fillId="3" borderId="4" xfId="3" applyNumberFormat="1" applyFont="1" applyFill="1" applyBorder="1" applyAlignment="1" applyProtection="1">
      <alignment horizontal="center" wrapText="1"/>
    </xf>
    <xf numFmtId="0" fontId="2" fillId="3" borderId="2" xfId="3" applyNumberFormat="1" applyFont="1" applyFill="1" applyBorder="1" applyAlignment="1" applyProtection="1">
      <alignment horizontal="center" wrapText="1"/>
    </xf>
    <xf numFmtId="0" fontId="2" fillId="3" borderId="3" xfId="3" applyNumberFormat="1" applyFont="1" applyFill="1" applyBorder="1" applyAlignment="1" applyProtection="1">
      <alignment horizontal="center" wrapText="1"/>
    </xf>
  </cellXfs>
  <cellStyles count="5">
    <cellStyle name="Prozent 2" xfId="4" xr:uid="{4CE43D73-543A-43F7-B4EA-FE7399A3C38B}"/>
    <cellStyle name="Standard" xfId="0" builtinId="0"/>
    <cellStyle name="Standard 2" xfId="1" xr:uid="{62CDCB1B-60B8-4CAD-ABF2-0B347A070EFC}"/>
    <cellStyle name="Standard 3" xfId="2" xr:uid="{2C8E50F8-5FF0-4B90-8E80-CFDCAAEB03C7}"/>
    <cellStyle name="Standard 4" xfId="3" xr:uid="{9909982C-B0BA-447A-BF76-5068557BEFE8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63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family val="2"/>
        <scheme val="minor"/>
      </font>
      <alignment horizontal="left" vertical="top" textRotation="0" wrapText="1" indent="0" justifyLastLine="0" shrinkToFit="0" readingOrder="0"/>
      <protection locked="1" hidden="0"/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F47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Anlagenliste" displayName="tblAnlagenliste" ref="A1:R178" totalsRowCount="1" headerRowDxfId="37" dataDxfId="36" totalsRowDxfId="35">
  <autoFilter ref="A1:R177" xr:uid="{00000000-0009-0000-0100-000001000000}"/>
  <sortState ref="A2:R177">
    <sortCondition ref="E2:E177"/>
    <sortCondition ref="C2:C177"/>
  </sortState>
  <tableColumns count="18">
    <tableColumn id="20" xr3:uid="{4C0349D9-D1BD-42AD-B488-AA30802612F6}" name="DIN276" dataDxfId="34">
      <calculatedColumnFormula>SUBSTITUTE(LEFT(tblAnlagenliste[[#This Row],[DIN276Planon]],5),".","")</calculatedColumnFormula>
    </tableColumn>
    <tableColumn id="21" xr3:uid="{CC857A07-7E15-4679-92F1-46D39A3B9046}" name="DIN 276 Suffix" dataDxfId="33" totalsRowDxfId="32">
      <calculatedColumnFormula>IF(LEN(tblAnlagenliste[[#This Row],[DIN276Planon]])&gt;5,RIGHT(tblAnlagenliste[[#This Row],[DIN276Planon]],1),0)</calculatedColumnFormula>
    </tableColumn>
    <tableColumn id="1" xr3:uid="{00000000-0010-0000-0000-000001000000}" name="DIN276Planon" totalsRowLabel="Ergebnis" dataDxfId="31" totalsRowDxfId="30"/>
    <tableColumn id="2" xr3:uid="{00000000-0010-0000-0000-000002000000}" name="Code" dataDxfId="29" totalsRowDxfId="28"/>
    <tableColumn id="17" xr3:uid="{50E28B90-722C-4B14-BC5E-E058AC1940E4}" name="Los" dataDxfId="27" totalsRowDxfId="26"/>
    <tableColumn id="4" xr3:uid="{00000000-0010-0000-0000-000004000000}" name="Beschreibung" dataDxfId="25" totalsRowDxfId="24"/>
    <tableColumn id="5" xr3:uid="{00000000-0010-0000-0000-000005000000}" name="Anzahl" totalsRowFunction="count" dataDxfId="23" totalsRowDxfId="22"/>
    <tableColumn id="6" xr3:uid="{00000000-0010-0000-0000-000006000000}" name="Einheit" dataDxfId="21" totalsRowDxfId="20"/>
    <tableColumn id="7" xr3:uid="{00000000-0010-0000-0000-000007000000}" name="Preisposition" dataDxfId="19" totalsRowDxfId="18"/>
    <tableColumn id="8" xr3:uid="{00000000-0010-0000-0000-000008000000}" name="Objekt" dataDxfId="17" totalsRowDxfId="16"/>
    <tableColumn id="9" xr3:uid="{00000000-0010-0000-0000-000009000000}" name="Raumnr." dataDxfId="15" totalsRowDxfId="14"/>
    <tableColumn id="10" xr3:uid="{00000000-0010-0000-0000-00000A000000}" name="Standortbeschreibung" dataDxfId="13" totalsRowDxfId="12"/>
    <tableColumn id="11" xr3:uid="{00000000-0010-0000-0000-00000B000000}" name="Hersteller" dataDxfId="11" totalsRowDxfId="10"/>
    <tableColumn id="12" xr3:uid="{00000000-0010-0000-0000-00000C000000}" name="Modell/Typ" dataDxfId="9" totalsRowDxfId="8"/>
    <tableColumn id="13" xr3:uid="{00000000-0010-0000-0000-00000D000000}" name="tech. Leistung" dataDxfId="7" totalsRowDxfId="6"/>
    <tableColumn id="14" xr3:uid="{00000000-0010-0000-0000-00000E000000}" name="Hinweis" dataDxfId="5" totalsRowDxfId="4"/>
    <tableColumn id="15" xr3:uid="{00000000-0010-0000-0000-00000F000000}" name="Bemerkung 1" dataDxfId="3" totalsRowDxfId="2"/>
    <tableColumn id="16" xr3:uid="{00000000-0010-0000-0000-000010000000}" name="Bemerkung 2" totalsRowFunction="count" dataDxfId="1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6812-95AA-45B4-8DB3-A0E99B6E8AFC}">
  <dimension ref="A1:G83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9.140625" style="24" customWidth="1"/>
    <col min="2" max="2" width="49.140625" style="23" customWidth="1"/>
    <col min="3" max="3" width="9" style="24" customWidth="1"/>
    <col min="4" max="4" width="9.140625" style="24" customWidth="1"/>
    <col min="5" max="5" width="15.85546875" style="23" customWidth="1"/>
    <col min="6" max="6" width="14.28515625" style="23" customWidth="1"/>
    <col min="7" max="7" width="20.42578125" style="24" customWidth="1"/>
    <col min="8" max="16384" width="11.42578125" style="23"/>
  </cols>
  <sheetData>
    <row r="1" spans="1:7" ht="21" x14ac:dyDescent="0.35">
      <c r="A1" s="19" t="s">
        <v>640</v>
      </c>
      <c r="B1" s="20"/>
      <c r="C1" s="21" t="s">
        <v>47</v>
      </c>
      <c r="D1" s="22"/>
      <c r="E1" s="20"/>
      <c r="F1" s="20"/>
      <c r="G1" s="22"/>
    </row>
    <row r="3" spans="1:7" ht="18.75" x14ac:dyDescent="0.3">
      <c r="A3" s="25" t="s">
        <v>48</v>
      </c>
    </row>
    <row r="4" spans="1:7" ht="18.75" x14ac:dyDescent="0.3">
      <c r="A4" s="77"/>
      <c r="B4" s="77"/>
      <c r="C4" s="77"/>
      <c r="D4" s="77"/>
      <c r="E4" s="77"/>
      <c r="F4" s="77"/>
      <c r="G4" s="77"/>
    </row>
    <row r="6" spans="1:7" ht="18.75" x14ac:dyDescent="0.3">
      <c r="A6" s="70" t="s">
        <v>652</v>
      </c>
    </row>
    <row r="8" spans="1:7" ht="18.75" x14ac:dyDescent="0.3">
      <c r="A8" s="25" t="s">
        <v>641</v>
      </c>
      <c r="B8" s="25"/>
    </row>
    <row r="9" spans="1:7" s="28" customFormat="1" ht="60" x14ac:dyDescent="0.2">
      <c r="A9" s="26" t="s">
        <v>0</v>
      </c>
      <c r="B9" s="27" t="s">
        <v>2</v>
      </c>
      <c r="C9" s="26" t="s">
        <v>3</v>
      </c>
      <c r="D9" s="26" t="s">
        <v>4</v>
      </c>
      <c r="E9" s="26" t="s">
        <v>32</v>
      </c>
      <c r="F9" s="26" t="s">
        <v>52</v>
      </c>
      <c r="G9" s="26" t="s">
        <v>33</v>
      </c>
    </row>
    <row r="10" spans="1:7" s="28" customFormat="1" x14ac:dyDescent="0.2">
      <c r="A10" s="29" t="s">
        <v>59</v>
      </c>
      <c r="B10" s="30" t="s">
        <v>643</v>
      </c>
      <c r="C10" s="31">
        <f>SUM(C11:C16)</f>
        <v>111</v>
      </c>
      <c r="D10" s="31"/>
      <c r="E10" s="31"/>
      <c r="F10" s="31"/>
      <c r="G10" s="32">
        <f>SUM(G11:G26)</f>
        <v>0</v>
      </c>
    </row>
    <row r="11" spans="1:7" x14ac:dyDescent="0.25">
      <c r="A11" s="33" t="s">
        <v>68</v>
      </c>
      <c r="B11" s="34" t="s">
        <v>71</v>
      </c>
      <c r="C11" s="33">
        <v>2</v>
      </c>
      <c r="D11" s="33" t="s">
        <v>12</v>
      </c>
      <c r="E11" s="35">
        <v>4</v>
      </c>
      <c r="F11" s="18"/>
      <c r="G11" s="36">
        <f>IF(F11&gt;0,C11*E11*F11,0)</f>
        <v>0</v>
      </c>
    </row>
    <row r="12" spans="1:7" x14ac:dyDescent="0.25">
      <c r="A12" s="33" t="s">
        <v>90</v>
      </c>
      <c r="B12" s="34" t="s">
        <v>92</v>
      </c>
      <c r="C12" s="33">
        <v>63</v>
      </c>
      <c r="D12" s="33" t="s">
        <v>12</v>
      </c>
      <c r="E12" s="35">
        <v>1</v>
      </c>
      <c r="F12" s="18"/>
      <c r="G12" s="36">
        <f t="shared" ref="G12:G16" si="0">IF(F12&gt;0,C12*E12*F12,0)</f>
        <v>0</v>
      </c>
    </row>
    <row r="13" spans="1:7" x14ac:dyDescent="0.25">
      <c r="A13" s="33" t="s">
        <v>90</v>
      </c>
      <c r="B13" s="34" t="s">
        <v>94</v>
      </c>
      <c r="C13" s="33">
        <v>12</v>
      </c>
      <c r="D13" s="33" t="s">
        <v>12</v>
      </c>
      <c r="E13" s="35">
        <v>1</v>
      </c>
      <c r="F13" s="18"/>
      <c r="G13" s="36">
        <f t="shared" si="0"/>
        <v>0</v>
      </c>
    </row>
    <row r="14" spans="1:7" x14ac:dyDescent="0.25">
      <c r="A14" s="33" t="s">
        <v>90</v>
      </c>
      <c r="B14" s="34" t="s">
        <v>96</v>
      </c>
      <c r="C14" s="33">
        <v>5</v>
      </c>
      <c r="D14" s="33" t="s">
        <v>12</v>
      </c>
      <c r="E14" s="35">
        <v>1</v>
      </c>
      <c r="F14" s="18"/>
      <c r="G14" s="36">
        <f t="shared" si="0"/>
        <v>0</v>
      </c>
    </row>
    <row r="15" spans="1:7" x14ac:dyDescent="0.25">
      <c r="A15" s="33" t="s">
        <v>90</v>
      </c>
      <c r="B15" s="34" t="s">
        <v>98</v>
      </c>
      <c r="C15" s="33">
        <v>18</v>
      </c>
      <c r="D15" s="33" t="s">
        <v>12</v>
      </c>
      <c r="E15" s="35">
        <v>1</v>
      </c>
      <c r="F15" s="18"/>
      <c r="G15" s="36">
        <f t="shared" si="0"/>
        <v>0</v>
      </c>
    </row>
    <row r="16" spans="1:7" x14ac:dyDescent="0.25">
      <c r="A16" s="33" t="s">
        <v>90</v>
      </c>
      <c r="B16" s="34" t="s">
        <v>100</v>
      </c>
      <c r="C16" s="33">
        <v>11</v>
      </c>
      <c r="D16" s="33" t="s">
        <v>12</v>
      </c>
      <c r="E16" s="35">
        <v>1</v>
      </c>
      <c r="F16" s="18"/>
      <c r="G16" s="36">
        <f t="shared" si="0"/>
        <v>0</v>
      </c>
    </row>
    <row r="17" spans="1:7" x14ac:dyDescent="0.25">
      <c r="A17" s="33" t="s">
        <v>90</v>
      </c>
      <c r="B17" s="34" t="s">
        <v>102</v>
      </c>
      <c r="C17" s="33">
        <v>20</v>
      </c>
      <c r="D17" s="33" t="s">
        <v>12</v>
      </c>
      <c r="E17" s="35">
        <v>1</v>
      </c>
      <c r="F17" s="18"/>
      <c r="G17" s="36">
        <f t="shared" ref="G17:G57" si="1">IF(F17&gt;0,C17*E17*F17,0)</f>
        <v>0</v>
      </c>
    </row>
    <row r="18" spans="1:7" x14ac:dyDescent="0.25">
      <c r="A18" s="33" t="s">
        <v>90</v>
      </c>
      <c r="B18" s="34" t="s">
        <v>104</v>
      </c>
      <c r="C18" s="33">
        <v>100</v>
      </c>
      <c r="D18" s="33" t="s">
        <v>12</v>
      </c>
      <c r="E18" s="35">
        <v>1</v>
      </c>
      <c r="F18" s="18"/>
      <c r="G18" s="36">
        <f t="shared" si="1"/>
        <v>0</v>
      </c>
    </row>
    <row r="19" spans="1:7" x14ac:dyDescent="0.25">
      <c r="A19" s="33" t="s">
        <v>90</v>
      </c>
      <c r="B19" s="34" t="s">
        <v>106</v>
      </c>
      <c r="C19" s="33">
        <v>39</v>
      </c>
      <c r="D19" s="33" t="s">
        <v>12</v>
      </c>
      <c r="E19" s="35">
        <v>1</v>
      </c>
      <c r="F19" s="18"/>
      <c r="G19" s="36">
        <f t="shared" si="1"/>
        <v>0</v>
      </c>
    </row>
    <row r="20" spans="1:7" x14ac:dyDescent="0.25">
      <c r="A20" s="33" t="s">
        <v>90</v>
      </c>
      <c r="B20" s="34" t="s">
        <v>108</v>
      </c>
      <c r="C20" s="33">
        <v>7</v>
      </c>
      <c r="D20" s="33" t="s">
        <v>12</v>
      </c>
      <c r="E20" s="35">
        <v>1</v>
      </c>
      <c r="F20" s="18"/>
      <c r="G20" s="36">
        <f t="shared" si="1"/>
        <v>0</v>
      </c>
    </row>
    <row r="21" spans="1:7" x14ac:dyDescent="0.25">
      <c r="A21" s="33" t="s">
        <v>90</v>
      </c>
      <c r="B21" s="34" t="s">
        <v>110</v>
      </c>
      <c r="C21" s="33">
        <v>3</v>
      </c>
      <c r="D21" s="33" t="s">
        <v>12</v>
      </c>
      <c r="E21" s="35">
        <v>1</v>
      </c>
      <c r="F21" s="18"/>
      <c r="G21" s="36">
        <f t="shared" si="1"/>
        <v>0</v>
      </c>
    </row>
    <row r="22" spans="1:7" x14ac:dyDescent="0.25">
      <c r="A22" s="33" t="s">
        <v>90</v>
      </c>
      <c r="B22" s="34" t="s">
        <v>112</v>
      </c>
      <c r="C22" s="33">
        <v>2</v>
      </c>
      <c r="D22" s="33" t="s">
        <v>12</v>
      </c>
      <c r="E22" s="35">
        <v>1</v>
      </c>
      <c r="F22" s="18"/>
      <c r="G22" s="36">
        <f t="shared" si="1"/>
        <v>0</v>
      </c>
    </row>
    <row r="23" spans="1:7" x14ac:dyDescent="0.25">
      <c r="A23" s="33" t="s">
        <v>113</v>
      </c>
      <c r="B23" s="34" t="s">
        <v>116</v>
      </c>
      <c r="C23" s="33">
        <v>1</v>
      </c>
      <c r="D23" s="33" t="s">
        <v>114</v>
      </c>
      <c r="E23" s="35">
        <v>1</v>
      </c>
      <c r="F23" s="18"/>
      <c r="G23" s="36">
        <f t="shared" si="1"/>
        <v>0</v>
      </c>
    </row>
    <row r="24" spans="1:7" x14ac:dyDescent="0.25">
      <c r="A24" s="33" t="s">
        <v>113</v>
      </c>
      <c r="B24" s="34" t="s">
        <v>146</v>
      </c>
      <c r="C24" s="33">
        <v>2</v>
      </c>
      <c r="D24" s="33" t="s">
        <v>12</v>
      </c>
      <c r="E24" s="35">
        <v>1</v>
      </c>
      <c r="F24" s="18"/>
      <c r="G24" s="36">
        <f t="shared" si="1"/>
        <v>0</v>
      </c>
    </row>
    <row r="25" spans="1:7" x14ac:dyDescent="0.25">
      <c r="A25" s="33" t="s">
        <v>113</v>
      </c>
      <c r="B25" s="34" t="s">
        <v>155</v>
      </c>
      <c r="C25" s="33">
        <v>2</v>
      </c>
      <c r="D25" s="33" t="s">
        <v>12</v>
      </c>
      <c r="E25" s="35">
        <v>1</v>
      </c>
      <c r="F25" s="18"/>
      <c r="G25" s="36">
        <f t="shared" si="1"/>
        <v>0</v>
      </c>
    </row>
    <row r="26" spans="1:7" x14ac:dyDescent="0.25">
      <c r="A26" s="33" t="s">
        <v>160</v>
      </c>
      <c r="B26" s="34" t="s">
        <v>166</v>
      </c>
      <c r="C26" s="33">
        <v>1</v>
      </c>
      <c r="D26" s="33" t="s">
        <v>114</v>
      </c>
      <c r="E26" s="35">
        <v>1</v>
      </c>
      <c r="F26" s="18"/>
      <c r="G26" s="36">
        <f t="shared" si="1"/>
        <v>0</v>
      </c>
    </row>
    <row r="28" spans="1:7" ht="60" x14ac:dyDescent="0.25">
      <c r="A28" s="26" t="s">
        <v>0</v>
      </c>
      <c r="B28" s="27" t="s">
        <v>2</v>
      </c>
      <c r="C28" s="26" t="s">
        <v>3</v>
      </c>
      <c r="D28" s="26" t="s">
        <v>4</v>
      </c>
      <c r="E28" s="26" t="s">
        <v>32</v>
      </c>
      <c r="F28" s="26" t="s">
        <v>52</v>
      </c>
      <c r="G28" s="26" t="s">
        <v>33</v>
      </c>
    </row>
    <row r="29" spans="1:7" x14ac:dyDescent="0.25">
      <c r="A29" s="29" t="s">
        <v>59</v>
      </c>
      <c r="B29" s="30" t="s">
        <v>644</v>
      </c>
      <c r="C29" s="31">
        <f>SUM(C30:C36)</f>
        <v>7</v>
      </c>
      <c r="D29" s="31"/>
      <c r="E29" s="31"/>
      <c r="F29" s="31"/>
      <c r="G29" s="32">
        <f>SUM(G30:G43)</f>
        <v>0</v>
      </c>
    </row>
    <row r="30" spans="1:7" x14ac:dyDescent="0.25">
      <c r="A30" s="33" t="s">
        <v>182</v>
      </c>
      <c r="B30" s="34" t="s">
        <v>184</v>
      </c>
      <c r="C30" s="33">
        <v>1</v>
      </c>
      <c r="D30" s="33" t="s">
        <v>114</v>
      </c>
      <c r="E30" s="35">
        <v>1</v>
      </c>
      <c r="F30" s="18"/>
      <c r="G30" s="36">
        <f t="shared" si="1"/>
        <v>0</v>
      </c>
    </row>
    <row r="31" spans="1:7" x14ac:dyDescent="0.25">
      <c r="A31" s="33" t="s">
        <v>182</v>
      </c>
      <c r="B31" s="34" t="s">
        <v>204</v>
      </c>
      <c r="C31" s="33">
        <v>1</v>
      </c>
      <c r="D31" s="33" t="s">
        <v>114</v>
      </c>
      <c r="E31" s="35">
        <v>1</v>
      </c>
      <c r="F31" s="18"/>
      <c r="G31" s="36">
        <f t="shared" si="1"/>
        <v>0</v>
      </c>
    </row>
    <row r="32" spans="1:7" x14ac:dyDescent="0.25">
      <c r="A32" s="33" t="s">
        <v>182</v>
      </c>
      <c r="B32" s="34" t="s">
        <v>220</v>
      </c>
      <c r="C32" s="33">
        <v>1</v>
      </c>
      <c r="D32" s="33" t="s">
        <v>114</v>
      </c>
      <c r="E32" s="35">
        <v>1</v>
      </c>
      <c r="F32" s="18"/>
      <c r="G32" s="36">
        <f t="shared" si="1"/>
        <v>0</v>
      </c>
    </row>
    <row r="33" spans="1:7" x14ac:dyDescent="0.25">
      <c r="A33" s="33" t="s">
        <v>182</v>
      </c>
      <c r="B33" s="34" t="s">
        <v>654</v>
      </c>
      <c r="C33" s="33">
        <v>1</v>
      </c>
      <c r="D33" s="33" t="s">
        <v>114</v>
      </c>
      <c r="E33" s="35">
        <v>1</v>
      </c>
      <c r="F33" s="18"/>
      <c r="G33" s="36">
        <f t="shared" si="1"/>
        <v>0</v>
      </c>
    </row>
    <row r="34" spans="1:7" x14ac:dyDescent="0.25">
      <c r="A34" s="33" t="s">
        <v>231</v>
      </c>
      <c r="B34" s="34" t="s">
        <v>245</v>
      </c>
      <c r="C34" s="33">
        <v>1</v>
      </c>
      <c r="D34" s="33" t="s">
        <v>114</v>
      </c>
      <c r="E34" s="35">
        <v>1</v>
      </c>
      <c r="F34" s="18"/>
      <c r="G34" s="36">
        <f t="shared" si="1"/>
        <v>0</v>
      </c>
    </row>
    <row r="35" spans="1:7" x14ac:dyDescent="0.25">
      <c r="A35" s="33" t="s">
        <v>231</v>
      </c>
      <c r="B35" s="34" t="s">
        <v>266</v>
      </c>
      <c r="C35" s="33">
        <v>1</v>
      </c>
      <c r="D35" s="33" t="s">
        <v>114</v>
      </c>
      <c r="E35" s="35">
        <v>1</v>
      </c>
      <c r="F35" s="18"/>
      <c r="G35" s="36">
        <f t="shared" si="1"/>
        <v>0</v>
      </c>
    </row>
    <row r="36" spans="1:7" x14ac:dyDescent="0.25">
      <c r="A36" s="33" t="s">
        <v>231</v>
      </c>
      <c r="B36" s="34" t="s">
        <v>303</v>
      </c>
      <c r="C36" s="33">
        <v>1</v>
      </c>
      <c r="D36" s="33" t="s">
        <v>114</v>
      </c>
      <c r="E36" s="35">
        <v>1</v>
      </c>
      <c r="F36" s="18"/>
      <c r="G36" s="36">
        <f t="shared" si="1"/>
        <v>0</v>
      </c>
    </row>
    <row r="37" spans="1:7" x14ac:dyDescent="0.25">
      <c r="A37" s="33" t="s">
        <v>231</v>
      </c>
      <c r="B37" s="34" t="s">
        <v>353</v>
      </c>
      <c r="C37" s="33">
        <v>1</v>
      </c>
      <c r="D37" s="33" t="s">
        <v>114</v>
      </c>
      <c r="E37" s="35">
        <v>1</v>
      </c>
      <c r="F37" s="18"/>
      <c r="G37" s="36">
        <f t="shared" si="1"/>
        <v>0</v>
      </c>
    </row>
    <row r="38" spans="1:7" x14ac:dyDescent="0.25">
      <c r="A38" s="33" t="s">
        <v>231</v>
      </c>
      <c r="B38" s="34" t="s">
        <v>370</v>
      </c>
      <c r="C38" s="33">
        <v>1</v>
      </c>
      <c r="D38" s="33" t="s">
        <v>114</v>
      </c>
      <c r="E38" s="35">
        <v>1</v>
      </c>
      <c r="F38" s="18"/>
      <c r="G38" s="36">
        <f t="shared" si="1"/>
        <v>0</v>
      </c>
    </row>
    <row r="39" spans="1:7" x14ac:dyDescent="0.25">
      <c r="A39" s="33" t="s">
        <v>231</v>
      </c>
      <c r="B39" s="34" t="s">
        <v>393</v>
      </c>
      <c r="C39" s="33">
        <v>1</v>
      </c>
      <c r="D39" s="33" t="s">
        <v>114</v>
      </c>
      <c r="E39" s="35">
        <v>1</v>
      </c>
      <c r="F39" s="18"/>
      <c r="G39" s="36">
        <f t="shared" si="1"/>
        <v>0</v>
      </c>
    </row>
    <row r="40" spans="1:7" x14ac:dyDescent="0.25">
      <c r="A40" s="33" t="s">
        <v>231</v>
      </c>
      <c r="B40" s="34" t="s">
        <v>417</v>
      </c>
      <c r="C40" s="33">
        <v>1</v>
      </c>
      <c r="D40" s="33" t="s">
        <v>114</v>
      </c>
      <c r="E40" s="35">
        <v>1</v>
      </c>
      <c r="F40" s="18"/>
      <c r="G40" s="36">
        <f t="shared" si="1"/>
        <v>0</v>
      </c>
    </row>
    <row r="41" spans="1:7" x14ac:dyDescent="0.25">
      <c r="A41" s="33" t="s">
        <v>231</v>
      </c>
      <c r="B41" s="34" t="s">
        <v>445</v>
      </c>
      <c r="C41" s="33">
        <v>1</v>
      </c>
      <c r="D41" s="33" t="s">
        <v>114</v>
      </c>
      <c r="E41" s="35">
        <v>1</v>
      </c>
      <c r="F41" s="18"/>
      <c r="G41" s="36">
        <f t="shared" si="1"/>
        <v>0</v>
      </c>
    </row>
    <row r="42" spans="1:7" x14ac:dyDescent="0.25">
      <c r="A42" s="33" t="s">
        <v>231</v>
      </c>
      <c r="B42" s="34" t="s">
        <v>466</v>
      </c>
      <c r="C42" s="33">
        <v>1</v>
      </c>
      <c r="D42" s="33" t="s">
        <v>114</v>
      </c>
      <c r="E42" s="35">
        <v>1</v>
      </c>
      <c r="F42" s="18"/>
      <c r="G42" s="36">
        <f t="shared" si="1"/>
        <v>0</v>
      </c>
    </row>
    <row r="43" spans="1:7" x14ac:dyDescent="0.25">
      <c r="A43" s="33" t="s">
        <v>231</v>
      </c>
      <c r="B43" s="34" t="s">
        <v>484</v>
      </c>
      <c r="C43" s="33">
        <v>1</v>
      </c>
      <c r="D43" s="33" t="s">
        <v>114</v>
      </c>
      <c r="E43" s="35">
        <v>1</v>
      </c>
      <c r="F43" s="18"/>
      <c r="G43" s="36">
        <f t="shared" si="1"/>
        <v>0</v>
      </c>
    </row>
    <row r="45" spans="1:7" ht="60" x14ac:dyDescent="0.25">
      <c r="A45" s="26" t="s">
        <v>0</v>
      </c>
      <c r="B45" s="27" t="s">
        <v>2</v>
      </c>
      <c r="C45" s="26" t="s">
        <v>3</v>
      </c>
      <c r="D45" s="26" t="s">
        <v>4</v>
      </c>
      <c r="E45" s="26" t="s">
        <v>32</v>
      </c>
      <c r="F45" s="26" t="s">
        <v>52</v>
      </c>
      <c r="G45" s="26" t="s">
        <v>33</v>
      </c>
    </row>
    <row r="46" spans="1:7" x14ac:dyDescent="0.25">
      <c r="A46" s="29" t="s">
        <v>59</v>
      </c>
      <c r="B46" s="30" t="s">
        <v>645</v>
      </c>
      <c r="C46" s="31">
        <f>SUM(C47:C52)</f>
        <v>6</v>
      </c>
      <c r="D46" s="31"/>
      <c r="E46" s="31"/>
      <c r="F46" s="31"/>
      <c r="G46" s="32">
        <f>SUM(G47:G57)</f>
        <v>0</v>
      </c>
    </row>
    <row r="47" spans="1:7" x14ac:dyDescent="0.25">
      <c r="A47" s="33" t="s">
        <v>511</v>
      </c>
      <c r="B47" s="34" t="s">
        <v>513</v>
      </c>
      <c r="C47" s="33">
        <v>1</v>
      </c>
      <c r="D47" s="33" t="s">
        <v>114</v>
      </c>
      <c r="E47" s="35">
        <v>1</v>
      </c>
      <c r="F47" s="18"/>
      <c r="G47" s="36">
        <f t="shared" si="1"/>
        <v>0</v>
      </c>
    </row>
    <row r="48" spans="1:7" x14ac:dyDescent="0.25">
      <c r="A48" s="33" t="s">
        <v>511</v>
      </c>
      <c r="B48" s="34" t="s">
        <v>549</v>
      </c>
      <c r="C48" s="33">
        <v>1</v>
      </c>
      <c r="D48" s="33" t="s">
        <v>114</v>
      </c>
      <c r="E48" s="35">
        <v>1</v>
      </c>
      <c r="F48" s="18"/>
      <c r="G48" s="36">
        <f t="shared" si="1"/>
        <v>0</v>
      </c>
    </row>
    <row r="49" spans="1:7" x14ac:dyDescent="0.25">
      <c r="A49" s="33" t="s">
        <v>563</v>
      </c>
      <c r="B49" s="34" t="s">
        <v>565</v>
      </c>
      <c r="C49" s="33">
        <v>1</v>
      </c>
      <c r="D49" s="33" t="s">
        <v>114</v>
      </c>
      <c r="E49" s="35">
        <v>1</v>
      </c>
      <c r="F49" s="18"/>
      <c r="G49" s="36">
        <f t="shared" si="1"/>
        <v>0</v>
      </c>
    </row>
    <row r="50" spans="1:7" x14ac:dyDescent="0.25">
      <c r="A50" s="33" t="s">
        <v>563</v>
      </c>
      <c r="B50" s="34" t="s">
        <v>587</v>
      </c>
      <c r="C50" s="33">
        <v>1</v>
      </c>
      <c r="D50" s="33" t="s">
        <v>114</v>
      </c>
      <c r="E50" s="35">
        <v>1</v>
      </c>
      <c r="F50" s="18"/>
      <c r="G50" s="36">
        <f t="shared" si="1"/>
        <v>0</v>
      </c>
    </row>
    <row r="51" spans="1:7" x14ac:dyDescent="0.25">
      <c r="A51" s="33" t="s">
        <v>563</v>
      </c>
      <c r="B51" s="34" t="s">
        <v>599</v>
      </c>
      <c r="C51" s="33">
        <v>1</v>
      </c>
      <c r="D51" s="33" t="s">
        <v>114</v>
      </c>
      <c r="E51" s="35">
        <v>1</v>
      </c>
      <c r="F51" s="18"/>
      <c r="G51" s="36">
        <f t="shared" si="1"/>
        <v>0</v>
      </c>
    </row>
    <row r="52" spans="1:7" x14ac:dyDescent="0.25">
      <c r="A52" s="33" t="s">
        <v>563</v>
      </c>
      <c r="B52" s="34" t="s">
        <v>616</v>
      </c>
      <c r="C52" s="33">
        <v>1</v>
      </c>
      <c r="D52" s="33" t="s">
        <v>114</v>
      </c>
      <c r="E52" s="35">
        <v>1</v>
      </c>
      <c r="F52" s="18"/>
      <c r="G52" s="36">
        <f t="shared" si="1"/>
        <v>0</v>
      </c>
    </row>
    <row r="53" spans="1:7" x14ac:dyDescent="0.25">
      <c r="A53" s="33" t="s">
        <v>563</v>
      </c>
      <c r="B53" s="34" t="s">
        <v>619</v>
      </c>
      <c r="C53" s="33">
        <v>1</v>
      </c>
      <c r="D53" s="33" t="s">
        <v>114</v>
      </c>
      <c r="E53" s="35">
        <v>1</v>
      </c>
      <c r="F53" s="18"/>
      <c r="G53" s="36">
        <f t="shared" si="1"/>
        <v>0</v>
      </c>
    </row>
    <row r="54" spans="1:7" x14ac:dyDescent="0.25">
      <c r="A54" s="33" t="s">
        <v>563</v>
      </c>
      <c r="B54" s="34" t="s">
        <v>627</v>
      </c>
      <c r="C54" s="33">
        <v>1</v>
      </c>
      <c r="D54" s="33" t="s">
        <v>114</v>
      </c>
      <c r="E54" s="35">
        <v>1</v>
      </c>
      <c r="F54" s="18"/>
      <c r="G54" s="36">
        <f t="shared" si="1"/>
        <v>0</v>
      </c>
    </row>
    <row r="55" spans="1:7" x14ac:dyDescent="0.25">
      <c r="A55" s="33" t="s">
        <v>563</v>
      </c>
      <c r="B55" s="34" t="s">
        <v>634</v>
      </c>
      <c r="C55" s="33">
        <v>1</v>
      </c>
      <c r="D55" s="33" t="s">
        <v>114</v>
      </c>
      <c r="E55" s="35">
        <v>1</v>
      </c>
      <c r="F55" s="18"/>
      <c r="G55" s="36">
        <f t="shared" si="1"/>
        <v>0</v>
      </c>
    </row>
    <row r="56" spans="1:7" x14ac:dyDescent="0.25">
      <c r="A56" s="33" t="s">
        <v>563</v>
      </c>
      <c r="B56" s="34" t="s">
        <v>636</v>
      </c>
      <c r="C56" s="33">
        <v>1</v>
      </c>
      <c r="D56" s="33" t="s">
        <v>114</v>
      </c>
      <c r="E56" s="35">
        <v>1</v>
      </c>
      <c r="F56" s="18"/>
      <c r="G56" s="36">
        <f t="shared" si="1"/>
        <v>0</v>
      </c>
    </row>
    <row r="57" spans="1:7" x14ac:dyDescent="0.25">
      <c r="A57" s="33" t="s">
        <v>563</v>
      </c>
      <c r="B57" s="34" t="s">
        <v>638</v>
      </c>
      <c r="C57" s="33">
        <v>1</v>
      </c>
      <c r="D57" s="33" t="s">
        <v>114</v>
      </c>
      <c r="E57" s="35">
        <v>1</v>
      </c>
      <c r="F57" s="18"/>
      <c r="G57" s="36">
        <f t="shared" si="1"/>
        <v>0</v>
      </c>
    </row>
    <row r="59" spans="1:7" ht="18.75" x14ac:dyDescent="0.3">
      <c r="A59" s="25" t="s">
        <v>55</v>
      </c>
    </row>
    <row r="60" spans="1:7" ht="45" x14ac:dyDescent="0.25">
      <c r="A60" s="26"/>
      <c r="B60" s="27" t="s">
        <v>2</v>
      </c>
      <c r="C60" s="26"/>
      <c r="D60" s="26" t="s">
        <v>4</v>
      </c>
      <c r="E60" s="26" t="s">
        <v>42</v>
      </c>
      <c r="F60" s="26" t="s">
        <v>34</v>
      </c>
      <c r="G60" s="26" t="s">
        <v>43</v>
      </c>
    </row>
    <row r="61" spans="1:7" x14ac:dyDescent="0.25">
      <c r="A61" s="29" t="s">
        <v>59</v>
      </c>
      <c r="B61" s="37" t="s">
        <v>642</v>
      </c>
      <c r="C61" s="38"/>
      <c r="D61" s="39"/>
      <c r="E61" s="40"/>
      <c r="F61" s="41"/>
      <c r="G61" s="42">
        <f>SUM(G62:G70)</f>
        <v>0</v>
      </c>
    </row>
    <row r="62" spans="1:7" x14ac:dyDescent="0.25">
      <c r="A62" s="33" t="s">
        <v>60</v>
      </c>
      <c r="B62" s="43" t="s">
        <v>37</v>
      </c>
      <c r="C62" s="44"/>
      <c r="D62" s="45" t="s">
        <v>38</v>
      </c>
      <c r="E62" s="46">
        <v>5</v>
      </c>
      <c r="F62" s="16"/>
      <c r="G62" s="47">
        <f>+E62*F62</f>
        <v>0</v>
      </c>
    </row>
    <row r="63" spans="1:7" x14ac:dyDescent="0.25">
      <c r="A63" s="33" t="s">
        <v>61</v>
      </c>
      <c r="B63" s="43" t="s">
        <v>39</v>
      </c>
      <c r="C63" s="44"/>
      <c r="D63" s="45" t="s">
        <v>38</v>
      </c>
      <c r="E63" s="46">
        <v>20</v>
      </c>
      <c r="F63" s="16"/>
      <c r="G63" s="47">
        <f>+E63*F63</f>
        <v>0</v>
      </c>
    </row>
    <row r="64" spans="1:7" x14ac:dyDescent="0.25">
      <c r="A64" s="33" t="s">
        <v>62</v>
      </c>
      <c r="B64" s="43" t="s">
        <v>40</v>
      </c>
      <c r="C64" s="44"/>
      <c r="D64" s="45" t="s">
        <v>38</v>
      </c>
      <c r="E64" s="46">
        <v>5</v>
      </c>
      <c r="F64" s="16"/>
      <c r="G64" s="47">
        <f>+E64*F64</f>
        <v>0</v>
      </c>
    </row>
    <row r="65" spans="1:7" x14ac:dyDescent="0.25">
      <c r="A65" s="33" t="s">
        <v>63</v>
      </c>
      <c r="B65" s="43" t="s">
        <v>57</v>
      </c>
      <c r="C65" s="44"/>
      <c r="D65" s="45" t="s">
        <v>41</v>
      </c>
      <c r="E65" s="46">
        <v>2</v>
      </c>
      <c r="F65" s="17"/>
      <c r="G65" s="47">
        <f>F63*E65+F63*E65*F65</f>
        <v>0</v>
      </c>
    </row>
    <row r="66" spans="1:7" x14ac:dyDescent="0.25">
      <c r="A66" s="33" t="s">
        <v>64</v>
      </c>
      <c r="B66" s="43" t="s">
        <v>58</v>
      </c>
      <c r="C66" s="44"/>
      <c r="D66" s="45" t="s">
        <v>41</v>
      </c>
      <c r="E66" s="46">
        <v>1</v>
      </c>
      <c r="F66" s="17"/>
      <c r="G66" s="47">
        <f>F63*E66+F63*E66*F66</f>
        <v>0</v>
      </c>
    </row>
    <row r="67" spans="1:7" x14ac:dyDescent="0.25">
      <c r="A67" s="33" t="s">
        <v>65</v>
      </c>
      <c r="B67" s="43" t="s">
        <v>44</v>
      </c>
      <c r="C67" s="44"/>
      <c r="D67" s="45" t="s">
        <v>41</v>
      </c>
      <c r="E67" s="48">
        <v>1500</v>
      </c>
      <c r="F67" s="17"/>
      <c r="G67" s="47">
        <f>IF(F67="",0,E67*F67+E67)</f>
        <v>0</v>
      </c>
    </row>
    <row r="68" spans="1:7" x14ac:dyDescent="0.25">
      <c r="A68" s="63"/>
      <c r="B68" s="64"/>
      <c r="C68" s="65"/>
      <c r="D68" s="66"/>
      <c r="E68" s="67"/>
      <c r="F68" s="69"/>
      <c r="G68" s="68"/>
    </row>
    <row r="69" spans="1:7" x14ac:dyDescent="0.25">
      <c r="A69" s="33" t="s">
        <v>66</v>
      </c>
      <c r="B69" s="43" t="s">
        <v>53</v>
      </c>
      <c r="C69" s="44"/>
      <c r="D69" s="45" t="s">
        <v>54</v>
      </c>
      <c r="E69" s="46">
        <v>1</v>
      </c>
      <c r="F69" s="16"/>
      <c r="G69" s="47">
        <f>+E69*F69</f>
        <v>0</v>
      </c>
    </row>
    <row r="70" spans="1:7" ht="30" x14ac:dyDescent="0.25">
      <c r="A70" s="33" t="s">
        <v>67</v>
      </c>
      <c r="B70" s="43" t="s">
        <v>56</v>
      </c>
      <c r="C70" s="44"/>
      <c r="D70" s="45" t="s">
        <v>12</v>
      </c>
      <c r="E70" s="46">
        <v>5</v>
      </c>
      <c r="F70" s="16"/>
      <c r="G70" s="47">
        <f>+E70*F70</f>
        <v>0</v>
      </c>
    </row>
    <row r="71" spans="1:7" x14ac:dyDescent="0.25">
      <c r="F71" s="24"/>
      <c r="G71" s="23"/>
    </row>
    <row r="72" spans="1:7" ht="18.75" x14ac:dyDescent="0.3">
      <c r="A72" s="25" t="s">
        <v>45</v>
      </c>
    </row>
    <row r="73" spans="1:7" x14ac:dyDescent="0.25">
      <c r="A73" s="49"/>
      <c r="B73" s="49" t="s">
        <v>646</v>
      </c>
      <c r="C73" s="57"/>
      <c r="D73" s="78">
        <f>G10</f>
        <v>0</v>
      </c>
      <c r="E73" s="79"/>
      <c r="F73" s="55"/>
    </row>
    <row r="74" spans="1:7" x14ac:dyDescent="0.25">
      <c r="A74" s="49"/>
      <c r="B74" s="49" t="s">
        <v>647</v>
      </c>
      <c r="C74" s="57"/>
      <c r="D74" s="78">
        <f>G29</f>
        <v>0</v>
      </c>
      <c r="E74" s="79"/>
      <c r="F74" s="55"/>
    </row>
    <row r="75" spans="1:7" x14ac:dyDescent="0.25">
      <c r="A75" s="49"/>
      <c r="B75" s="49" t="s">
        <v>648</v>
      </c>
      <c r="C75" s="57"/>
      <c r="D75" s="78">
        <f>G46</f>
        <v>0</v>
      </c>
      <c r="E75" s="79"/>
      <c r="F75" s="55"/>
    </row>
    <row r="76" spans="1:7" x14ac:dyDescent="0.25">
      <c r="A76" s="49"/>
      <c r="B76" s="49" t="s">
        <v>649</v>
      </c>
      <c r="C76" s="57"/>
      <c r="D76" s="78">
        <f>G61</f>
        <v>0</v>
      </c>
      <c r="E76" s="79"/>
      <c r="F76" s="55"/>
    </row>
    <row r="77" spans="1:7" ht="18.75" x14ac:dyDescent="0.3">
      <c r="A77" s="25"/>
    </row>
    <row r="78" spans="1:7" x14ac:dyDescent="0.25">
      <c r="A78" s="49"/>
      <c r="B78" s="49" t="s">
        <v>49</v>
      </c>
      <c r="C78" s="57"/>
      <c r="D78" s="78">
        <f>G10+G61</f>
        <v>0</v>
      </c>
      <c r="E78" s="79"/>
      <c r="F78" s="55"/>
    </row>
    <row r="79" spans="1:7" x14ac:dyDescent="0.25">
      <c r="A79" s="49"/>
      <c r="B79" s="49" t="s">
        <v>50</v>
      </c>
      <c r="C79" s="56"/>
      <c r="D79" s="80">
        <v>4</v>
      </c>
      <c r="E79" s="81"/>
      <c r="F79" s="55"/>
    </row>
    <row r="80" spans="1:7" x14ac:dyDescent="0.25">
      <c r="A80" s="50"/>
      <c r="B80" s="50" t="s">
        <v>46</v>
      </c>
      <c r="C80" s="74">
        <f>D78*D79</f>
        <v>0</v>
      </c>
      <c r="D80" s="75"/>
      <c r="E80" s="76"/>
    </row>
    <row r="81" spans="1:5" x14ac:dyDescent="0.25">
      <c r="B81" s="51"/>
      <c r="C81" s="52"/>
      <c r="D81" s="53"/>
      <c r="E81" s="53"/>
    </row>
    <row r="82" spans="1:5" x14ac:dyDescent="0.25">
      <c r="A82" s="54"/>
      <c r="B82" s="54" t="s">
        <v>35</v>
      </c>
      <c r="C82" s="71">
        <f>C80*19%</f>
        <v>0</v>
      </c>
      <c r="D82" s="72"/>
      <c r="E82" s="73"/>
    </row>
    <row r="83" spans="1:5" x14ac:dyDescent="0.25">
      <c r="A83" s="50"/>
      <c r="B83" s="50" t="s">
        <v>36</v>
      </c>
      <c r="C83" s="74">
        <f>C80+C82</f>
        <v>0</v>
      </c>
      <c r="D83" s="75"/>
      <c r="E83" s="76"/>
    </row>
  </sheetData>
  <sheetProtection sheet="1" objects="1" scenarios="1"/>
  <protectedRanges>
    <protectedRange sqref="F70" name="Eingabe_1_1"/>
  </protectedRanges>
  <mergeCells count="10">
    <mergeCell ref="C82:E82"/>
    <mergeCell ref="C83:E83"/>
    <mergeCell ref="A4:G4"/>
    <mergeCell ref="D78:E78"/>
    <mergeCell ref="D79:E79"/>
    <mergeCell ref="C80:E80"/>
    <mergeCell ref="D73:E73"/>
    <mergeCell ref="D74:E74"/>
    <mergeCell ref="D75:E75"/>
    <mergeCell ref="D76:E76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8"/>
  <sheetViews>
    <sheetView zoomScaleNormal="100" workbookViewId="0">
      <selection activeCell="A2" sqref="A2"/>
    </sheetView>
  </sheetViews>
  <sheetFormatPr baseColWidth="10" defaultColWidth="9.140625" defaultRowHeight="15" x14ac:dyDescent="0.2"/>
  <cols>
    <col min="1" max="1" width="9.42578125" style="10" bestFit="1" customWidth="1"/>
    <col min="2" max="2" width="15.85546875" style="10" bestFit="1" customWidth="1"/>
    <col min="3" max="3" width="15.85546875" style="8" bestFit="1" customWidth="1"/>
    <col min="4" max="5" width="18.85546875" style="8" customWidth="1"/>
    <col min="6" max="6" width="42.85546875" style="8" customWidth="1"/>
    <col min="7" max="7" width="18.28515625" style="8" customWidth="1"/>
    <col min="8" max="9" width="7.28515625" style="8" bestFit="1" customWidth="1"/>
    <col min="10" max="10" width="9.28515625" style="8" bestFit="1" customWidth="1"/>
    <col min="11" max="11" width="12.5703125" style="8" bestFit="1" customWidth="1"/>
    <col min="12" max="12" width="14.7109375" style="8" customWidth="1"/>
    <col min="13" max="13" width="23.5703125" style="8" bestFit="1" customWidth="1"/>
    <col min="14" max="14" width="38" style="8" customWidth="1"/>
    <col min="15" max="15" width="30.5703125" style="8" customWidth="1"/>
    <col min="16" max="16" width="23.5703125" style="8" bestFit="1" customWidth="1"/>
    <col min="17" max="17" width="28" style="8" bestFit="1" customWidth="1"/>
    <col min="18" max="18" width="56.42578125" style="8" customWidth="1"/>
    <col min="19" max="16384" width="9.140625" style="8"/>
  </cols>
  <sheetData>
    <row r="1" spans="1:18" ht="15" customHeight="1" x14ac:dyDescent="0.2">
      <c r="A1" s="1" t="s">
        <v>0</v>
      </c>
      <c r="B1" s="1" t="s">
        <v>31</v>
      </c>
      <c r="C1" s="2" t="s">
        <v>30</v>
      </c>
      <c r="D1" s="2" t="s">
        <v>1</v>
      </c>
      <c r="E1" s="2" t="s">
        <v>639</v>
      </c>
      <c r="F1" s="2" t="s">
        <v>2</v>
      </c>
      <c r="G1" s="3" t="s">
        <v>3</v>
      </c>
      <c r="H1" s="3" t="s">
        <v>4</v>
      </c>
      <c r="I1" s="2" t="s">
        <v>5</v>
      </c>
      <c r="J1" s="2" t="s">
        <v>21</v>
      </c>
      <c r="K1" s="2" t="s">
        <v>22</v>
      </c>
      <c r="L1" s="2" t="s">
        <v>23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</row>
    <row r="2" spans="1:18" x14ac:dyDescent="0.2">
      <c r="A2" s="11" t="str">
        <f>SUBSTITUTE(LEFT(tblAnlagenliste[[#This Row],[DIN276Planon]],5),".","")</f>
        <v>411</v>
      </c>
      <c r="B2" s="12" t="str">
        <f>IF(LEN(tblAnlagenliste[[#This Row],[DIN276Planon]])&gt;5,RIGHT(tblAnlagenliste[[#This Row],[DIN276Planon]],1),0)</f>
        <v>2</v>
      </c>
      <c r="C2" s="13" t="s">
        <v>68</v>
      </c>
      <c r="D2" s="13" t="s">
        <v>69</v>
      </c>
      <c r="E2" s="13" t="s">
        <v>70</v>
      </c>
      <c r="F2" s="13" t="s">
        <v>71</v>
      </c>
      <c r="G2" s="14">
        <v>11</v>
      </c>
      <c r="H2" s="15" t="s">
        <v>12</v>
      </c>
      <c r="I2" s="13" t="s">
        <v>13</v>
      </c>
      <c r="J2" s="13" t="s">
        <v>26</v>
      </c>
      <c r="K2" s="15"/>
      <c r="L2" s="15"/>
      <c r="M2" s="15"/>
      <c r="N2" s="15"/>
      <c r="O2" s="15"/>
      <c r="P2" s="13"/>
      <c r="Q2" s="15"/>
      <c r="R2" s="15"/>
    </row>
    <row r="3" spans="1:18" x14ac:dyDescent="0.2">
      <c r="A3" s="11" t="str">
        <f>SUBSTITUTE(LEFT(tblAnlagenliste[[#This Row],[DIN276Planon]],5),".","")</f>
        <v>411</v>
      </c>
      <c r="B3" s="12" t="str">
        <f>IF(LEN(tblAnlagenliste[[#This Row],[DIN276Planon]])&gt;5,RIGHT(tblAnlagenliste[[#This Row],[DIN276Planon]],1),0)</f>
        <v>2</v>
      </c>
      <c r="C3" s="13" t="s">
        <v>68</v>
      </c>
      <c r="D3" s="13" t="s">
        <v>80</v>
      </c>
      <c r="E3" s="13" t="s">
        <v>70</v>
      </c>
      <c r="F3" s="13" t="s">
        <v>81</v>
      </c>
      <c r="G3" s="14">
        <v>1</v>
      </c>
      <c r="H3" s="15" t="s">
        <v>12</v>
      </c>
      <c r="I3" s="13" t="s">
        <v>15</v>
      </c>
      <c r="J3" s="13" t="s">
        <v>29</v>
      </c>
      <c r="K3" s="15" t="s">
        <v>82</v>
      </c>
      <c r="L3" s="15"/>
      <c r="M3" s="15" t="s">
        <v>83</v>
      </c>
      <c r="N3" s="15" t="s">
        <v>84</v>
      </c>
      <c r="O3" s="15"/>
      <c r="P3" s="13" t="s">
        <v>72</v>
      </c>
      <c r="Q3" s="15"/>
      <c r="R3" s="15"/>
    </row>
    <row r="4" spans="1:18" ht="30" x14ac:dyDescent="0.2">
      <c r="A4" s="11" t="str">
        <f>SUBSTITUTE(LEFT(tblAnlagenliste[[#This Row],[DIN276Planon]],5),".","")</f>
        <v>411</v>
      </c>
      <c r="B4" s="12" t="str">
        <f>IF(LEN(tblAnlagenliste[[#This Row],[DIN276Planon]])&gt;5,RIGHT(tblAnlagenliste[[#This Row],[DIN276Planon]],1),0)</f>
        <v>2</v>
      </c>
      <c r="C4" s="13" t="s">
        <v>68</v>
      </c>
      <c r="D4" s="13" t="s">
        <v>85</v>
      </c>
      <c r="E4" s="13" t="s">
        <v>70</v>
      </c>
      <c r="F4" s="13" t="s">
        <v>86</v>
      </c>
      <c r="G4" s="14">
        <v>1</v>
      </c>
      <c r="H4" s="15" t="s">
        <v>12</v>
      </c>
      <c r="I4" s="13" t="s">
        <v>15</v>
      </c>
      <c r="J4" s="13" t="s">
        <v>29</v>
      </c>
      <c r="K4" s="15" t="s">
        <v>16</v>
      </c>
      <c r="L4" s="15"/>
      <c r="M4" s="15" t="s">
        <v>87</v>
      </c>
      <c r="N4" s="15"/>
      <c r="O4" s="15"/>
      <c r="P4" s="13" t="s">
        <v>72</v>
      </c>
      <c r="Q4" s="15" t="s">
        <v>88</v>
      </c>
      <c r="R4" s="15" t="s">
        <v>89</v>
      </c>
    </row>
    <row r="5" spans="1:18" x14ac:dyDescent="0.2">
      <c r="A5" s="4" t="str">
        <f>SUBSTITUTE(LEFT(tblAnlagenliste[[#This Row],[DIN276Planon]],5),".","")</f>
        <v>412</v>
      </c>
      <c r="B5" s="4" t="str">
        <f>IF(LEN(tblAnlagenliste[[#This Row],[DIN276Planon]])&gt;5,RIGHT(tblAnlagenliste[[#This Row],[DIN276Planon]],1),0)</f>
        <v>2</v>
      </c>
      <c r="C5" s="5" t="s">
        <v>90</v>
      </c>
      <c r="D5" s="5" t="s">
        <v>91</v>
      </c>
      <c r="E5" s="5" t="s">
        <v>70</v>
      </c>
      <c r="F5" s="5" t="s">
        <v>92</v>
      </c>
      <c r="G5" s="6">
        <v>63</v>
      </c>
      <c r="H5" s="7" t="s">
        <v>12</v>
      </c>
      <c r="I5" s="5" t="s">
        <v>13</v>
      </c>
      <c r="J5" s="5"/>
      <c r="K5" s="5"/>
      <c r="L5" s="5"/>
      <c r="M5" s="7"/>
      <c r="N5" s="7"/>
      <c r="O5" s="7"/>
      <c r="P5" s="5"/>
      <c r="Q5" s="5"/>
      <c r="R5" s="7"/>
    </row>
    <row r="6" spans="1:18" x14ac:dyDescent="0.2">
      <c r="A6" s="4" t="str">
        <f>SUBSTITUTE(LEFT(tblAnlagenliste[[#This Row],[DIN276Planon]],5),".","")</f>
        <v>412</v>
      </c>
      <c r="B6" s="4" t="str">
        <f>IF(LEN(tblAnlagenliste[[#This Row],[DIN276Planon]])&gt;5,RIGHT(tblAnlagenliste[[#This Row],[DIN276Planon]],1),0)</f>
        <v>2</v>
      </c>
      <c r="C6" s="5" t="s">
        <v>90</v>
      </c>
      <c r="D6" s="5" t="s">
        <v>93</v>
      </c>
      <c r="E6" s="5" t="s">
        <v>70</v>
      </c>
      <c r="F6" s="5" t="s">
        <v>94</v>
      </c>
      <c r="G6" s="6">
        <v>12</v>
      </c>
      <c r="H6" s="7" t="s">
        <v>12</v>
      </c>
      <c r="I6" s="5" t="s">
        <v>13</v>
      </c>
      <c r="J6" s="5"/>
      <c r="K6" s="5"/>
      <c r="L6" s="5"/>
      <c r="M6" s="5"/>
      <c r="N6" s="5"/>
      <c r="O6" s="5"/>
      <c r="P6" s="5"/>
      <c r="Q6" s="5"/>
      <c r="R6" s="7"/>
    </row>
    <row r="7" spans="1:18" ht="30" x14ac:dyDescent="0.2">
      <c r="A7" s="4" t="str">
        <f>SUBSTITUTE(LEFT(tblAnlagenliste[[#This Row],[DIN276Planon]],5),".","")</f>
        <v>412</v>
      </c>
      <c r="B7" s="4" t="str">
        <f>IF(LEN(tblAnlagenliste[[#This Row],[DIN276Planon]])&gt;5,RIGHT(tblAnlagenliste[[#This Row],[DIN276Planon]],1),0)</f>
        <v>2</v>
      </c>
      <c r="C7" s="5" t="s">
        <v>90</v>
      </c>
      <c r="D7" s="5" t="s">
        <v>95</v>
      </c>
      <c r="E7" s="5" t="s">
        <v>70</v>
      </c>
      <c r="F7" s="5" t="s">
        <v>96</v>
      </c>
      <c r="G7" s="6">
        <v>5</v>
      </c>
      <c r="H7" s="7" t="s">
        <v>12</v>
      </c>
      <c r="I7" s="5" t="s">
        <v>13</v>
      </c>
      <c r="J7" s="5" t="s">
        <v>24</v>
      </c>
      <c r="K7" s="5"/>
      <c r="L7" s="5"/>
      <c r="M7" s="5"/>
      <c r="N7" s="5"/>
      <c r="O7" s="7"/>
      <c r="P7" s="5"/>
      <c r="Q7" s="7"/>
      <c r="R7" s="7"/>
    </row>
    <row r="8" spans="1:18" x14ac:dyDescent="0.2">
      <c r="A8" s="4" t="str">
        <f>SUBSTITUTE(LEFT(tblAnlagenliste[[#This Row],[DIN276Planon]],5),".","")</f>
        <v>412</v>
      </c>
      <c r="B8" s="4" t="str">
        <f>IF(LEN(tblAnlagenliste[[#This Row],[DIN276Planon]])&gt;5,RIGHT(tblAnlagenliste[[#This Row],[DIN276Planon]],1),0)</f>
        <v>2</v>
      </c>
      <c r="C8" s="5" t="s">
        <v>90</v>
      </c>
      <c r="D8" s="5" t="s">
        <v>97</v>
      </c>
      <c r="E8" s="5" t="s">
        <v>70</v>
      </c>
      <c r="F8" s="5" t="s">
        <v>98</v>
      </c>
      <c r="G8" s="6">
        <v>18</v>
      </c>
      <c r="H8" s="7" t="s">
        <v>12</v>
      </c>
      <c r="I8" s="5" t="s">
        <v>13</v>
      </c>
      <c r="J8" s="5"/>
      <c r="K8" s="5"/>
      <c r="L8" s="5"/>
      <c r="M8" s="7"/>
      <c r="N8" s="7"/>
      <c r="O8" s="7"/>
      <c r="P8" s="5"/>
      <c r="Q8" s="5"/>
      <c r="R8" s="7"/>
    </row>
    <row r="9" spans="1:18" x14ac:dyDescent="0.2">
      <c r="A9" s="4" t="str">
        <f>SUBSTITUTE(LEFT(tblAnlagenliste[[#This Row],[DIN276Planon]],5),".","")</f>
        <v>412</v>
      </c>
      <c r="B9" s="4" t="str">
        <f>IF(LEN(tblAnlagenliste[[#This Row],[DIN276Planon]])&gt;5,RIGHT(tblAnlagenliste[[#This Row],[DIN276Planon]],1),0)</f>
        <v>2</v>
      </c>
      <c r="C9" s="5" t="s">
        <v>90</v>
      </c>
      <c r="D9" s="5" t="s">
        <v>99</v>
      </c>
      <c r="E9" s="5" t="s">
        <v>70</v>
      </c>
      <c r="F9" s="5" t="s">
        <v>100</v>
      </c>
      <c r="G9" s="6">
        <v>11</v>
      </c>
      <c r="H9" s="7" t="s">
        <v>12</v>
      </c>
      <c r="I9" s="5" t="s">
        <v>13</v>
      </c>
      <c r="J9" s="5"/>
      <c r="K9" s="5"/>
      <c r="L9" s="5"/>
      <c r="M9" s="5"/>
      <c r="N9" s="7"/>
      <c r="O9" s="7"/>
      <c r="P9" s="7"/>
      <c r="Q9" s="7"/>
      <c r="R9" s="7"/>
    </row>
    <row r="10" spans="1:18" x14ac:dyDescent="0.2">
      <c r="A10" s="4" t="str">
        <f>SUBSTITUTE(LEFT(tblAnlagenliste[[#This Row],[DIN276Planon]],5),".","")</f>
        <v>412</v>
      </c>
      <c r="B10" s="4" t="str">
        <f>IF(LEN(tblAnlagenliste[[#This Row],[DIN276Planon]])&gt;5,RIGHT(tblAnlagenliste[[#This Row],[DIN276Planon]],1),0)</f>
        <v>2</v>
      </c>
      <c r="C10" s="5" t="s">
        <v>90</v>
      </c>
      <c r="D10" s="5" t="s">
        <v>101</v>
      </c>
      <c r="E10" s="5" t="s">
        <v>70</v>
      </c>
      <c r="F10" s="5" t="s">
        <v>102</v>
      </c>
      <c r="G10" s="6">
        <v>20</v>
      </c>
      <c r="H10" s="7" t="s">
        <v>12</v>
      </c>
      <c r="I10" s="5" t="s">
        <v>13</v>
      </c>
      <c r="J10" s="5"/>
      <c r="K10" s="5"/>
      <c r="L10" s="5"/>
      <c r="M10" s="7"/>
      <c r="N10" s="7"/>
      <c r="O10" s="7"/>
      <c r="P10" s="5"/>
      <c r="Q10" s="5"/>
      <c r="R10" s="7"/>
    </row>
    <row r="11" spans="1:18" x14ac:dyDescent="0.2">
      <c r="A11" s="4" t="str">
        <f>SUBSTITUTE(LEFT(tblAnlagenliste[[#This Row],[DIN276Planon]],5),".","")</f>
        <v>412</v>
      </c>
      <c r="B11" s="4" t="str">
        <f>IF(LEN(tblAnlagenliste[[#This Row],[DIN276Planon]])&gt;5,RIGHT(tblAnlagenliste[[#This Row],[DIN276Planon]],1),0)</f>
        <v>2</v>
      </c>
      <c r="C11" s="5" t="s">
        <v>90</v>
      </c>
      <c r="D11" s="5" t="s">
        <v>103</v>
      </c>
      <c r="E11" s="5" t="s">
        <v>70</v>
      </c>
      <c r="F11" s="5" t="s">
        <v>104</v>
      </c>
      <c r="G11" s="6">
        <v>100</v>
      </c>
      <c r="H11" s="7" t="s">
        <v>12</v>
      </c>
      <c r="I11" s="5" t="s">
        <v>13</v>
      </c>
      <c r="J11" s="5"/>
      <c r="K11" s="5"/>
      <c r="L11" s="5"/>
      <c r="M11" s="5"/>
      <c r="N11" s="7"/>
      <c r="O11" s="5"/>
      <c r="P11" s="7"/>
      <c r="Q11" s="5"/>
      <c r="R11" s="7"/>
    </row>
    <row r="12" spans="1:18" x14ac:dyDescent="0.2">
      <c r="A12" s="4" t="str">
        <f>SUBSTITUTE(LEFT(tblAnlagenliste[[#This Row],[DIN276Planon]],5),".","")</f>
        <v>412</v>
      </c>
      <c r="B12" s="4" t="str">
        <f>IF(LEN(tblAnlagenliste[[#This Row],[DIN276Planon]])&gt;5,RIGHT(tblAnlagenliste[[#This Row],[DIN276Planon]],1),0)</f>
        <v>2</v>
      </c>
      <c r="C12" s="5" t="s">
        <v>90</v>
      </c>
      <c r="D12" s="5" t="s">
        <v>105</v>
      </c>
      <c r="E12" s="5" t="s">
        <v>70</v>
      </c>
      <c r="F12" s="5" t="s">
        <v>106</v>
      </c>
      <c r="G12" s="6">
        <v>39</v>
      </c>
      <c r="H12" s="7" t="s">
        <v>12</v>
      </c>
      <c r="I12" s="5" t="s">
        <v>13</v>
      </c>
      <c r="J12" s="5"/>
      <c r="K12" s="5"/>
      <c r="L12" s="7"/>
      <c r="M12" s="7"/>
      <c r="N12" s="5"/>
      <c r="O12" s="7"/>
      <c r="P12" s="5"/>
      <c r="Q12" s="7"/>
      <c r="R12" s="7"/>
    </row>
    <row r="13" spans="1:18" x14ac:dyDescent="0.2">
      <c r="A13" s="4" t="str">
        <f>SUBSTITUTE(LEFT(tblAnlagenliste[[#This Row],[DIN276Planon]],5),".","")</f>
        <v>412</v>
      </c>
      <c r="B13" s="4" t="str">
        <f>IF(LEN(tblAnlagenliste[[#This Row],[DIN276Planon]])&gt;5,RIGHT(tblAnlagenliste[[#This Row],[DIN276Planon]],1),0)</f>
        <v>2</v>
      </c>
      <c r="C13" s="5" t="s">
        <v>90</v>
      </c>
      <c r="D13" s="5" t="s">
        <v>107</v>
      </c>
      <c r="E13" s="5" t="s">
        <v>70</v>
      </c>
      <c r="F13" s="5" t="s">
        <v>108</v>
      </c>
      <c r="G13" s="6">
        <v>7</v>
      </c>
      <c r="H13" s="7" t="s">
        <v>12</v>
      </c>
      <c r="I13" s="5" t="s">
        <v>13</v>
      </c>
      <c r="J13" s="5"/>
      <c r="K13" s="7"/>
      <c r="L13" s="5"/>
      <c r="M13" s="5"/>
      <c r="N13" s="7"/>
      <c r="O13" s="5"/>
      <c r="P13" s="5"/>
      <c r="Q13" s="5"/>
      <c r="R13" s="7"/>
    </row>
    <row r="14" spans="1:18" x14ac:dyDescent="0.2">
      <c r="A14" s="4" t="str">
        <f>SUBSTITUTE(LEFT(tblAnlagenliste[[#This Row],[DIN276Planon]],5),".","")</f>
        <v>412</v>
      </c>
      <c r="B14" s="4" t="str">
        <f>IF(LEN(tblAnlagenliste[[#This Row],[DIN276Planon]])&gt;5,RIGHT(tblAnlagenliste[[#This Row],[DIN276Planon]],1),0)</f>
        <v>2</v>
      </c>
      <c r="C14" s="5" t="s">
        <v>90</v>
      </c>
      <c r="D14" s="5" t="s">
        <v>109</v>
      </c>
      <c r="E14" s="5" t="s">
        <v>70</v>
      </c>
      <c r="F14" s="5" t="s">
        <v>110</v>
      </c>
      <c r="G14" s="6">
        <v>3</v>
      </c>
      <c r="H14" s="7" t="s">
        <v>12</v>
      </c>
      <c r="I14" s="5" t="s">
        <v>13</v>
      </c>
      <c r="J14" s="5"/>
      <c r="K14" s="5"/>
      <c r="L14" s="5"/>
      <c r="M14" s="7"/>
      <c r="N14" s="7"/>
      <c r="O14" s="5"/>
      <c r="P14" s="5"/>
      <c r="Q14" s="7"/>
      <c r="R14" s="7"/>
    </row>
    <row r="15" spans="1:18" ht="30" x14ac:dyDescent="0.2">
      <c r="A15" s="4" t="str">
        <f>SUBSTITUTE(LEFT(tblAnlagenliste[[#This Row],[DIN276Planon]],5),".","")</f>
        <v>412</v>
      </c>
      <c r="B15" s="4" t="str">
        <f>IF(LEN(tblAnlagenliste[[#This Row],[DIN276Planon]])&gt;5,RIGHT(tblAnlagenliste[[#This Row],[DIN276Planon]],1),0)</f>
        <v>2</v>
      </c>
      <c r="C15" s="5" t="s">
        <v>90</v>
      </c>
      <c r="D15" s="5" t="s">
        <v>111</v>
      </c>
      <c r="E15" s="5" t="s">
        <v>70</v>
      </c>
      <c r="F15" s="5" t="s">
        <v>112</v>
      </c>
      <c r="G15" s="6">
        <v>2</v>
      </c>
      <c r="H15" s="7" t="s">
        <v>12</v>
      </c>
      <c r="I15" s="5" t="s">
        <v>13</v>
      </c>
      <c r="J15" s="5" t="s">
        <v>24</v>
      </c>
      <c r="K15" s="5"/>
      <c r="L15" s="5"/>
      <c r="M15" s="5"/>
      <c r="N15" s="5"/>
      <c r="O15" s="7"/>
      <c r="P15" s="7"/>
      <c r="Q15" s="7"/>
      <c r="R15" s="7"/>
    </row>
    <row r="16" spans="1:18" x14ac:dyDescent="0.2">
      <c r="A16" s="11" t="str">
        <f>SUBSTITUTE(LEFT(tblAnlagenliste[[#This Row],[DIN276Planon]],5),".","")</f>
        <v>412</v>
      </c>
      <c r="B16" s="12" t="str">
        <f>IF(LEN(tblAnlagenliste[[#This Row],[DIN276Planon]])&gt;5,RIGHT(tblAnlagenliste[[#This Row],[DIN276Planon]],1),0)</f>
        <v>3</v>
      </c>
      <c r="C16" s="13" t="s">
        <v>113</v>
      </c>
      <c r="D16" s="13" t="s">
        <v>115</v>
      </c>
      <c r="E16" s="13" t="s">
        <v>70</v>
      </c>
      <c r="F16" s="13" t="s">
        <v>116</v>
      </c>
      <c r="G16" s="14">
        <v>1</v>
      </c>
      <c r="H16" s="15" t="s">
        <v>114</v>
      </c>
      <c r="I16" s="13" t="s">
        <v>13</v>
      </c>
      <c r="J16" s="13" t="s">
        <v>26</v>
      </c>
      <c r="K16" s="15"/>
      <c r="L16" s="15"/>
      <c r="M16" s="15"/>
      <c r="N16" s="15"/>
      <c r="O16" s="15"/>
      <c r="P16" s="13"/>
      <c r="Q16" s="15"/>
      <c r="R16" s="15"/>
    </row>
    <row r="17" spans="1:18" x14ac:dyDescent="0.2">
      <c r="A17" s="11" t="str">
        <f>SUBSTITUTE(LEFT(tblAnlagenliste[[#This Row],[DIN276Planon]],5),".","")</f>
        <v>412</v>
      </c>
      <c r="B17" s="12" t="str">
        <f>IF(LEN(tblAnlagenliste[[#This Row],[DIN276Planon]])&gt;5,RIGHT(tblAnlagenliste[[#This Row],[DIN276Planon]],1),0)</f>
        <v>3</v>
      </c>
      <c r="C17" s="13" t="s">
        <v>113</v>
      </c>
      <c r="D17" s="13" t="s">
        <v>117</v>
      </c>
      <c r="E17" s="13" t="s">
        <v>70</v>
      </c>
      <c r="F17" s="13" t="s">
        <v>118</v>
      </c>
      <c r="G17" s="14">
        <v>1</v>
      </c>
      <c r="H17" s="15" t="s">
        <v>12</v>
      </c>
      <c r="I17" s="13" t="s">
        <v>15</v>
      </c>
      <c r="J17" s="13" t="s">
        <v>25</v>
      </c>
      <c r="K17" s="15" t="s">
        <v>119</v>
      </c>
      <c r="L17" s="15"/>
      <c r="M17" s="15"/>
      <c r="N17" s="15"/>
      <c r="O17" s="15"/>
      <c r="P17" s="13"/>
      <c r="Q17" s="15"/>
      <c r="R17" s="15"/>
    </row>
    <row r="18" spans="1:18" ht="30" x14ac:dyDescent="0.2">
      <c r="A18" s="11" t="str">
        <f>SUBSTITUTE(LEFT(tblAnlagenliste[[#This Row],[DIN276Planon]],5),".","")</f>
        <v>412</v>
      </c>
      <c r="B18" s="12" t="str">
        <f>IF(LEN(tblAnlagenliste[[#This Row],[DIN276Planon]])&gt;5,RIGHT(tblAnlagenliste[[#This Row],[DIN276Planon]],1),0)</f>
        <v>3</v>
      </c>
      <c r="C18" s="13" t="s">
        <v>113</v>
      </c>
      <c r="D18" s="13" t="s">
        <v>120</v>
      </c>
      <c r="E18" s="13" t="s">
        <v>70</v>
      </c>
      <c r="F18" s="13" t="s">
        <v>121</v>
      </c>
      <c r="G18" s="14">
        <v>1</v>
      </c>
      <c r="H18" s="15" t="s">
        <v>12</v>
      </c>
      <c r="I18" s="13" t="s">
        <v>15</v>
      </c>
      <c r="J18" s="13" t="s">
        <v>25</v>
      </c>
      <c r="K18" s="15" t="s">
        <v>119</v>
      </c>
      <c r="L18" s="15"/>
      <c r="M18" s="15"/>
      <c r="N18" s="15"/>
      <c r="O18" s="15"/>
      <c r="P18" s="13" t="s">
        <v>122</v>
      </c>
      <c r="Q18" s="15"/>
      <c r="R18" s="15"/>
    </row>
    <row r="19" spans="1:18" ht="30" x14ac:dyDescent="0.2">
      <c r="A19" s="11" t="str">
        <f>SUBSTITUTE(LEFT(tblAnlagenliste[[#This Row],[DIN276Planon]],5),".","")</f>
        <v>412</v>
      </c>
      <c r="B19" s="12" t="str">
        <f>IF(LEN(tblAnlagenliste[[#This Row],[DIN276Planon]])&gt;5,RIGHT(tblAnlagenliste[[#This Row],[DIN276Planon]],1),0)</f>
        <v>3</v>
      </c>
      <c r="C19" s="13" t="s">
        <v>113</v>
      </c>
      <c r="D19" s="13" t="s">
        <v>123</v>
      </c>
      <c r="E19" s="13" t="s">
        <v>70</v>
      </c>
      <c r="F19" s="13" t="s">
        <v>124</v>
      </c>
      <c r="G19" s="14">
        <v>1</v>
      </c>
      <c r="H19" s="15" t="s">
        <v>12</v>
      </c>
      <c r="I19" s="13" t="s">
        <v>15</v>
      </c>
      <c r="J19" s="13" t="s">
        <v>25</v>
      </c>
      <c r="K19" s="15" t="s">
        <v>125</v>
      </c>
      <c r="L19" s="15"/>
      <c r="M19" s="15"/>
      <c r="N19" s="15"/>
      <c r="O19" s="15"/>
      <c r="P19" s="13" t="s">
        <v>126</v>
      </c>
      <c r="Q19" s="15"/>
      <c r="R19" s="15"/>
    </row>
    <row r="20" spans="1:18" ht="30" x14ac:dyDescent="0.2">
      <c r="A20" s="11" t="str">
        <f>SUBSTITUTE(LEFT(tblAnlagenliste[[#This Row],[DIN276Planon]],5),".","")</f>
        <v>412</v>
      </c>
      <c r="B20" s="12" t="str">
        <f>IF(LEN(tblAnlagenliste[[#This Row],[DIN276Planon]])&gt;5,RIGHT(tblAnlagenliste[[#This Row],[DIN276Planon]],1),0)</f>
        <v>3</v>
      </c>
      <c r="C20" s="13" t="s">
        <v>113</v>
      </c>
      <c r="D20" s="13" t="s">
        <v>127</v>
      </c>
      <c r="E20" s="13" t="s">
        <v>70</v>
      </c>
      <c r="F20" s="13" t="s">
        <v>128</v>
      </c>
      <c r="G20" s="14">
        <v>1</v>
      </c>
      <c r="H20" s="15" t="s">
        <v>12</v>
      </c>
      <c r="I20" s="13" t="s">
        <v>15</v>
      </c>
      <c r="J20" s="13" t="s">
        <v>25</v>
      </c>
      <c r="K20" s="15" t="s">
        <v>125</v>
      </c>
      <c r="L20" s="15"/>
      <c r="M20" s="15"/>
      <c r="N20" s="15"/>
      <c r="O20" s="15"/>
      <c r="P20" s="13" t="s">
        <v>126</v>
      </c>
      <c r="Q20" s="15"/>
      <c r="R20" s="15"/>
    </row>
    <row r="21" spans="1:18" ht="30" x14ac:dyDescent="0.2">
      <c r="A21" s="11" t="str">
        <f>SUBSTITUTE(LEFT(tblAnlagenliste[[#This Row],[DIN276Planon]],5),".","")</f>
        <v>412</v>
      </c>
      <c r="B21" s="12" t="str">
        <f>IF(LEN(tblAnlagenliste[[#This Row],[DIN276Planon]])&gt;5,RIGHT(tblAnlagenliste[[#This Row],[DIN276Planon]],1),0)</f>
        <v>3</v>
      </c>
      <c r="C21" s="13" t="s">
        <v>113</v>
      </c>
      <c r="D21" s="13" t="s">
        <v>129</v>
      </c>
      <c r="E21" s="13" t="s">
        <v>70</v>
      </c>
      <c r="F21" s="13" t="s">
        <v>130</v>
      </c>
      <c r="G21" s="14">
        <v>1</v>
      </c>
      <c r="H21" s="15" t="s">
        <v>12</v>
      </c>
      <c r="I21" s="13" t="s">
        <v>15</v>
      </c>
      <c r="J21" s="13" t="s">
        <v>25</v>
      </c>
      <c r="K21" s="15" t="s">
        <v>125</v>
      </c>
      <c r="L21" s="15"/>
      <c r="M21" s="15"/>
      <c r="N21" s="15"/>
      <c r="O21" s="15"/>
      <c r="P21" s="13" t="s">
        <v>126</v>
      </c>
      <c r="Q21" s="15"/>
      <c r="R21" s="15"/>
    </row>
    <row r="22" spans="1:18" ht="30" x14ac:dyDescent="0.2">
      <c r="A22" s="11" t="str">
        <f>SUBSTITUTE(LEFT(tblAnlagenliste[[#This Row],[DIN276Planon]],5),".","")</f>
        <v>412</v>
      </c>
      <c r="B22" s="12" t="str">
        <f>IF(LEN(tblAnlagenliste[[#This Row],[DIN276Planon]])&gt;5,RIGHT(tblAnlagenliste[[#This Row],[DIN276Planon]],1),0)</f>
        <v>3</v>
      </c>
      <c r="C22" s="13" t="s">
        <v>113</v>
      </c>
      <c r="D22" s="13" t="s">
        <v>131</v>
      </c>
      <c r="E22" s="13" t="s">
        <v>70</v>
      </c>
      <c r="F22" s="13" t="s">
        <v>132</v>
      </c>
      <c r="G22" s="14">
        <v>1</v>
      </c>
      <c r="H22" s="15" t="s">
        <v>12</v>
      </c>
      <c r="I22" s="13" t="s">
        <v>15</v>
      </c>
      <c r="J22" s="13" t="s">
        <v>25</v>
      </c>
      <c r="K22" s="15" t="s">
        <v>125</v>
      </c>
      <c r="L22" s="15"/>
      <c r="M22" s="15"/>
      <c r="N22" s="15"/>
      <c r="O22" s="15"/>
      <c r="P22" s="13" t="s">
        <v>126</v>
      </c>
      <c r="Q22" s="15"/>
      <c r="R22" s="15"/>
    </row>
    <row r="23" spans="1:18" x14ac:dyDescent="0.2">
      <c r="A23" s="11" t="str">
        <f>SUBSTITUTE(LEFT(tblAnlagenliste[[#This Row],[DIN276Planon]],5),".","")</f>
        <v>412</v>
      </c>
      <c r="B23" s="12" t="str">
        <f>IF(LEN(tblAnlagenliste[[#This Row],[DIN276Planon]])&gt;5,RIGHT(tblAnlagenliste[[#This Row],[DIN276Planon]],1),0)</f>
        <v>3</v>
      </c>
      <c r="C23" s="13" t="s">
        <v>113</v>
      </c>
      <c r="D23" s="13" t="s">
        <v>133</v>
      </c>
      <c r="E23" s="13" t="s">
        <v>70</v>
      </c>
      <c r="F23" s="13" t="s">
        <v>134</v>
      </c>
      <c r="G23" s="14">
        <v>1</v>
      </c>
      <c r="H23" s="15" t="s">
        <v>12</v>
      </c>
      <c r="I23" s="13" t="s">
        <v>15</v>
      </c>
      <c r="J23" s="13" t="s">
        <v>24</v>
      </c>
      <c r="K23" s="15"/>
      <c r="L23" s="15"/>
      <c r="M23" s="15"/>
      <c r="N23" s="15"/>
      <c r="O23" s="15"/>
      <c r="P23" s="13"/>
      <c r="Q23" s="15"/>
      <c r="R23" s="15"/>
    </row>
    <row r="24" spans="1:18" x14ac:dyDescent="0.2">
      <c r="A24" s="11" t="str">
        <f>SUBSTITUTE(LEFT(tblAnlagenliste[[#This Row],[DIN276Planon]],5),".","")</f>
        <v>412</v>
      </c>
      <c r="B24" s="12" t="str">
        <f>IF(LEN(tblAnlagenliste[[#This Row],[DIN276Planon]])&gt;5,RIGHT(tblAnlagenliste[[#This Row],[DIN276Planon]],1),0)</f>
        <v>3</v>
      </c>
      <c r="C24" s="13" t="s">
        <v>113</v>
      </c>
      <c r="D24" s="13" t="s">
        <v>135</v>
      </c>
      <c r="E24" s="13" t="s">
        <v>70</v>
      </c>
      <c r="F24" s="13" t="s">
        <v>136</v>
      </c>
      <c r="G24" s="14">
        <v>1</v>
      </c>
      <c r="H24" s="15" t="s">
        <v>12</v>
      </c>
      <c r="I24" s="13" t="s">
        <v>15</v>
      </c>
      <c r="J24" s="13" t="s">
        <v>24</v>
      </c>
      <c r="K24" s="15"/>
      <c r="L24" s="15"/>
      <c r="M24" s="15"/>
      <c r="N24" s="15"/>
      <c r="O24" s="15"/>
      <c r="P24" s="13"/>
      <c r="Q24" s="15"/>
      <c r="R24" s="15"/>
    </row>
    <row r="25" spans="1:18" x14ac:dyDescent="0.2">
      <c r="A25" s="11" t="str">
        <f>SUBSTITUTE(LEFT(tblAnlagenliste[[#This Row],[DIN276Planon]],5),".","")</f>
        <v>412</v>
      </c>
      <c r="B25" s="12" t="str">
        <f>IF(LEN(tblAnlagenliste[[#This Row],[DIN276Planon]])&gt;5,RIGHT(tblAnlagenliste[[#This Row],[DIN276Planon]],1),0)</f>
        <v>3</v>
      </c>
      <c r="C25" s="13" t="s">
        <v>113</v>
      </c>
      <c r="D25" s="13" t="s">
        <v>137</v>
      </c>
      <c r="E25" s="13" t="s">
        <v>70</v>
      </c>
      <c r="F25" s="13" t="s">
        <v>138</v>
      </c>
      <c r="G25" s="14">
        <v>1</v>
      </c>
      <c r="H25" s="15" t="s">
        <v>12</v>
      </c>
      <c r="I25" s="13" t="s">
        <v>15</v>
      </c>
      <c r="J25" s="13" t="s">
        <v>27</v>
      </c>
      <c r="K25" s="15"/>
      <c r="L25" s="15"/>
      <c r="M25" s="15"/>
      <c r="N25" s="15"/>
      <c r="O25" s="15"/>
      <c r="P25" s="13"/>
      <c r="Q25" s="15"/>
      <c r="R25" s="15"/>
    </row>
    <row r="26" spans="1:18" x14ac:dyDescent="0.2">
      <c r="A26" s="11" t="str">
        <f>SUBSTITUTE(LEFT(tblAnlagenliste[[#This Row],[DIN276Planon]],5),".","")</f>
        <v>412</v>
      </c>
      <c r="B26" s="12" t="str">
        <f>IF(LEN(tblAnlagenliste[[#This Row],[DIN276Planon]])&gt;5,RIGHT(tblAnlagenliste[[#This Row],[DIN276Planon]],1),0)</f>
        <v>3</v>
      </c>
      <c r="C26" s="13" t="s">
        <v>113</v>
      </c>
      <c r="D26" s="13" t="s">
        <v>139</v>
      </c>
      <c r="E26" s="13" t="s">
        <v>70</v>
      </c>
      <c r="F26" s="13" t="s">
        <v>140</v>
      </c>
      <c r="G26" s="14">
        <v>1</v>
      </c>
      <c r="H26" s="15" t="s">
        <v>12</v>
      </c>
      <c r="I26" s="13" t="s">
        <v>15</v>
      </c>
      <c r="J26" s="13" t="s">
        <v>25</v>
      </c>
      <c r="K26" s="15"/>
      <c r="L26" s="15"/>
      <c r="M26" s="15"/>
      <c r="N26" s="15"/>
      <c r="O26" s="15"/>
      <c r="P26" s="13"/>
      <c r="Q26" s="15"/>
      <c r="R26" s="15"/>
    </row>
    <row r="27" spans="1:18" x14ac:dyDescent="0.2">
      <c r="A27" s="11" t="str">
        <f>SUBSTITUTE(LEFT(tblAnlagenliste[[#This Row],[DIN276Planon]],5),".","")</f>
        <v>412</v>
      </c>
      <c r="B27" s="12" t="str">
        <f>IF(LEN(tblAnlagenliste[[#This Row],[DIN276Planon]])&gt;5,RIGHT(tblAnlagenliste[[#This Row],[DIN276Planon]],1),0)</f>
        <v>3</v>
      </c>
      <c r="C27" s="13" t="s">
        <v>113</v>
      </c>
      <c r="D27" s="13" t="s">
        <v>141</v>
      </c>
      <c r="E27" s="13" t="s">
        <v>70</v>
      </c>
      <c r="F27" s="13" t="s">
        <v>142</v>
      </c>
      <c r="G27" s="14">
        <v>1</v>
      </c>
      <c r="H27" s="15" t="s">
        <v>12</v>
      </c>
      <c r="I27" s="13" t="s">
        <v>15</v>
      </c>
      <c r="J27" s="13" t="s">
        <v>25</v>
      </c>
      <c r="K27" s="15"/>
      <c r="L27" s="15"/>
      <c r="M27" s="15"/>
      <c r="N27" s="15"/>
      <c r="O27" s="15"/>
      <c r="P27" s="13"/>
      <c r="Q27" s="15"/>
      <c r="R27" s="15"/>
    </row>
    <row r="28" spans="1:18" x14ac:dyDescent="0.2">
      <c r="A28" s="11" t="str">
        <f>SUBSTITUTE(LEFT(tblAnlagenliste[[#This Row],[DIN276Planon]],5),".","")</f>
        <v>412</v>
      </c>
      <c r="B28" s="12" t="str">
        <f>IF(LEN(tblAnlagenliste[[#This Row],[DIN276Planon]])&gt;5,RIGHT(tblAnlagenliste[[#This Row],[DIN276Planon]],1),0)</f>
        <v>3</v>
      </c>
      <c r="C28" s="13" t="s">
        <v>113</v>
      </c>
      <c r="D28" s="13" t="s">
        <v>143</v>
      </c>
      <c r="E28" s="13" t="s">
        <v>70</v>
      </c>
      <c r="F28" s="13" t="s">
        <v>144</v>
      </c>
      <c r="G28" s="14">
        <v>1</v>
      </c>
      <c r="H28" s="15" t="s">
        <v>12</v>
      </c>
      <c r="I28" s="13" t="s">
        <v>15</v>
      </c>
      <c r="J28" s="13" t="s">
        <v>28</v>
      </c>
      <c r="K28" s="15"/>
      <c r="L28" s="15"/>
      <c r="M28" s="15"/>
      <c r="N28" s="15"/>
      <c r="O28" s="15"/>
      <c r="P28" s="13"/>
      <c r="Q28" s="15"/>
      <c r="R28" s="15"/>
    </row>
    <row r="29" spans="1:18" x14ac:dyDescent="0.2">
      <c r="A29" s="11" t="str">
        <f>SUBSTITUTE(LEFT(tblAnlagenliste[[#This Row],[DIN276Planon]],5),".","")</f>
        <v>412</v>
      </c>
      <c r="B29" s="12" t="str">
        <f>IF(LEN(tblAnlagenliste[[#This Row],[DIN276Planon]])&gt;5,RIGHT(tblAnlagenliste[[#This Row],[DIN276Planon]],1),0)</f>
        <v>3</v>
      </c>
      <c r="C29" s="13" t="s">
        <v>113</v>
      </c>
      <c r="D29" s="13" t="s">
        <v>145</v>
      </c>
      <c r="E29" s="13" t="s">
        <v>70</v>
      </c>
      <c r="F29" s="13" t="s">
        <v>146</v>
      </c>
      <c r="G29" s="14">
        <v>2</v>
      </c>
      <c r="H29" s="15" t="s">
        <v>12</v>
      </c>
      <c r="I29" s="13" t="s">
        <v>13</v>
      </c>
      <c r="J29" s="13" t="s">
        <v>26</v>
      </c>
      <c r="K29" s="15"/>
      <c r="L29" s="15"/>
      <c r="M29" s="15"/>
      <c r="N29" s="15"/>
      <c r="O29" s="15"/>
      <c r="P29" s="13"/>
      <c r="Q29" s="15"/>
      <c r="R29" s="15"/>
    </row>
    <row r="30" spans="1:18" ht="45" x14ac:dyDescent="0.2">
      <c r="A30" s="11" t="str">
        <f>SUBSTITUTE(LEFT(tblAnlagenliste[[#This Row],[DIN276Planon]],5),".","")</f>
        <v>412</v>
      </c>
      <c r="B30" s="12" t="str">
        <f>IF(LEN(tblAnlagenliste[[#This Row],[DIN276Planon]])&gt;5,RIGHT(tblAnlagenliste[[#This Row],[DIN276Planon]],1),0)</f>
        <v>3</v>
      </c>
      <c r="C30" s="13" t="s">
        <v>113</v>
      </c>
      <c r="D30" s="13" t="s">
        <v>148</v>
      </c>
      <c r="E30" s="13" t="s">
        <v>70</v>
      </c>
      <c r="F30" s="13" t="s">
        <v>149</v>
      </c>
      <c r="G30" s="14">
        <v>1</v>
      </c>
      <c r="H30" s="15" t="s">
        <v>12</v>
      </c>
      <c r="I30" s="13" t="s">
        <v>15</v>
      </c>
      <c r="J30" s="13" t="s">
        <v>24</v>
      </c>
      <c r="K30" s="15" t="s">
        <v>73</v>
      </c>
      <c r="L30" s="15"/>
      <c r="M30" s="15" t="s">
        <v>147</v>
      </c>
      <c r="N30" s="15"/>
      <c r="O30" s="15"/>
      <c r="P30" s="13"/>
      <c r="Q30" s="15"/>
      <c r="R30" s="15"/>
    </row>
    <row r="31" spans="1:18" ht="45" x14ac:dyDescent="0.2">
      <c r="A31" s="11" t="str">
        <f>SUBSTITUTE(LEFT(tblAnlagenliste[[#This Row],[DIN276Planon]],5),".","")</f>
        <v>412</v>
      </c>
      <c r="B31" s="12" t="str">
        <f>IF(LEN(tblAnlagenliste[[#This Row],[DIN276Planon]])&gt;5,RIGHT(tblAnlagenliste[[#This Row],[DIN276Planon]],1),0)</f>
        <v>3</v>
      </c>
      <c r="C31" s="13" t="s">
        <v>113</v>
      </c>
      <c r="D31" s="13" t="s">
        <v>150</v>
      </c>
      <c r="E31" s="13" t="s">
        <v>70</v>
      </c>
      <c r="F31" s="13" t="s">
        <v>151</v>
      </c>
      <c r="G31" s="14">
        <v>1</v>
      </c>
      <c r="H31" s="15" t="s">
        <v>12</v>
      </c>
      <c r="I31" s="13" t="s">
        <v>15</v>
      </c>
      <c r="J31" s="13" t="s">
        <v>29</v>
      </c>
      <c r="K31" s="15" t="s">
        <v>16</v>
      </c>
      <c r="L31" s="15"/>
      <c r="M31" s="15" t="s">
        <v>147</v>
      </c>
      <c r="N31" s="15" t="s">
        <v>152</v>
      </c>
      <c r="O31" s="15"/>
      <c r="P31" s="13" t="s">
        <v>153</v>
      </c>
      <c r="Q31" s="15"/>
      <c r="R31" s="15"/>
    </row>
    <row r="32" spans="1:18" x14ac:dyDescent="0.2">
      <c r="A32" s="11" t="str">
        <f>SUBSTITUTE(LEFT(tblAnlagenliste[[#This Row],[DIN276Planon]],5),".","")</f>
        <v>412</v>
      </c>
      <c r="B32" s="12" t="str">
        <f>IF(LEN(tblAnlagenliste[[#This Row],[DIN276Planon]])&gt;5,RIGHT(tblAnlagenliste[[#This Row],[DIN276Planon]],1),0)</f>
        <v>3</v>
      </c>
      <c r="C32" s="13" t="s">
        <v>113</v>
      </c>
      <c r="D32" s="13" t="s">
        <v>154</v>
      </c>
      <c r="E32" s="13" t="s">
        <v>70</v>
      </c>
      <c r="F32" s="13" t="s">
        <v>155</v>
      </c>
      <c r="G32" s="14">
        <v>2</v>
      </c>
      <c r="H32" s="15" t="s">
        <v>12</v>
      </c>
      <c r="I32" s="13" t="s">
        <v>13</v>
      </c>
      <c r="J32" s="13" t="s">
        <v>26</v>
      </c>
      <c r="K32" s="15"/>
      <c r="L32" s="15"/>
      <c r="M32" s="15"/>
      <c r="N32" s="15"/>
      <c r="O32" s="15"/>
      <c r="P32" s="13"/>
      <c r="Q32" s="15"/>
      <c r="R32" s="15"/>
    </row>
    <row r="33" spans="1:18" x14ac:dyDescent="0.2">
      <c r="A33" s="11" t="str">
        <f>SUBSTITUTE(LEFT(tblAnlagenliste[[#This Row],[DIN276Planon]],5),".","")</f>
        <v>412</v>
      </c>
      <c r="B33" s="12" t="str">
        <f>IF(LEN(tblAnlagenliste[[#This Row],[DIN276Planon]])&gt;5,RIGHT(tblAnlagenliste[[#This Row],[DIN276Planon]],1),0)</f>
        <v>3</v>
      </c>
      <c r="C33" s="13" t="s">
        <v>113</v>
      </c>
      <c r="D33" s="13" t="s">
        <v>156</v>
      </c>
      <c r="E33" s="13" t="s">
        <v>70</v>
      </c>
      <c r="F33" s="13" t="s">
        <v>157</v>
      </c>
      <c r="G33" s="14">
        <v>1</v>
      </c>
      <c r="H33" s="15" t="s">
        <v>12</v>
      </c>
      <c r="I33" s="13" t="s">
        <v>15</v>
      </c>
      <c r="J33" s="13" t="s">
        <v>24</v>
      </c>
      <c r="K33" s="15" t="s">
        <v>73</v>
      </c>
      <c r="L33" s="15"/>
      <c r="M33" s="15"/>
      <c r="N33" s="15"/>
      <c r="O33" s="15"/>
      <c r="P33" s="13"/>
      <c r="Q33" s="15"/>
      <c r="R33" s="15"/>
    </row>
    <row r="34" spans="1:18" x14ac:dyDescent="0.2">
      <c r="A34" s="11" t="str">
        <f>SUBSTITUTE(LEFT(tblAnlagenliste[[#This Row],[DIN276Planon]],5),".","")</f>
        <v>412</v>
      </c>
      <c r="B34" s="12" t="str">
        <f>IF(LEN(tblAnlagenliste[[#This Row],[DIN276Planon]])&gt;5,RIGHT(tblAnlagenliste[[#This Row],[DIN276Planon]],1),0)</f>
        <v>3</v>
      </c>
      <c r="C34" s="13" t="s">
        <v>113</v>
      </c>
      <c r="D34" s="13" t="s">
        <v>158</v>
      </c>
      <c r="E34" s="13" t="s">
        <v>70</v>
      </c>
      <c r="F34" s="13" t="s">
        <v>159</v>
      </c>
      <c r="G34" s="14">
        <v>1</v>
      </c>
      <c r="H34" s="15" t="s">
        <v>12</v>
      </c>
      <c r="I34" s="13" t="s">
        <v>15</v>
      </c>
      <c r="J34" s="13" t="s">
        <v>24</v>
      </c>
      <c r="K34" s="15" t="s">
        <v>73</v>
      </c>
      <c r="L34" s="15"/>
      <c r="M34" s="15"/>
      <c r="N34" s="15"/>
      <c r="O34" s="15"/>
      <c r="P34" s="13"/>
      <c r="Q34" s="15"/>
      <c r="R34" s="15"/>
    </row>
    <row r="35" spans="1:18" ht="45" x14ac:dyDescent="0.2">
      <c r="A35" s="11" t="str">
        <f>SUBSTITUTE(LEFT(tblAnlagenliste[[#This Row],[DIN276Planon]],5),".","")</f>
        <v>413</v>
      </c>
      <c r="B35" s="12">
        <f>IF(LEN(tblAnlagenliste[[#This Row],[DIN276Planon]])&gt;5,RIGHT(tblAnlagenliste[[#This Row],[DIN276Planon]],1),0)</f>
        <v>0</v>
      </c>
      <c r="C35" s="13" t="s">
        <v>160</v>
      </c>
      <c r="D35" s="13" t="s">
        <v>165</v>
      </c>
      <c r="E35" s="13" t="s">
        <v>70</v>
      </c>
      <c r="F35" s="13" t="s">
        <v>166</v>
      </c>
      <c r="G35" s="14">
        <v>1</v>
      </c>
      <c r="H35" s="15" t="s">
        <v>114</v>
      </c>
      <c r="I35" s="13" t="s">
        <v>13</v>
      </c>
      <c r="J35" s="13" t="s">
        <v>26</v>
      </c>
      <c r="K35" s="15"/>
      <c r="L35" s="15"/>
      <c r="M35" s="15"/>
      <c r="N35" s="15"/>
      <c r="O35" s="15"/>
      <c r="P35" s="13" t="s">
        <v>161</v>
      </c>
      <c r="Q35" s="15"/>
      <c r="R35" s="15"/>
    </row>
    <row r="36" spans="1:18" x14ac:dyDescent="0.2">
      <c r="A36" s="11" t="str">
        <f>SUBSTITUTE(LEFT(tblAnlagenliste[[#This Row],[DIN276Planon]],5),".","")</f>
        <v>413</v>
      </c>
      <c r="B36" s="12">
        <f>IF(LEN(tblAnlagenliste[[#This Row],[DIN276Planon]])&gt;5,RIGHT(tblAnlagenliste[[#This Row],[DIN276Planon]],1),0)</f>
        <v>0</v>
      </c>
      <c r="C36" s="13" t="s">
        <v>160</v>
      </c>
      <c r="D36" s="13" t="s">
        <v>167</v>
      </c>
      <c r="E36" s="13" t="s">
        <v>70</v>
      </c>
      <c r="F36" s="13" t="s">
        <v>168</v>
      </c>
      <c r="G36" s="14">
        <v>1</v>
      </c>
      <c r="H36" s="15" t="s">
        <v>12</v>
      </c>
      <c r="I36" s="13" t="s">
        <v>15</v>
      </c>
      <c r="J36" s="13" t="s">
        <v>25</v>
      </c>
      <c r="K36" s="15" t="s">
        <v>119</v>
      </c>
      <c r="L36" s="15"/>
      <c r="M36" s="15"/>
      <c r="N36" s="15"/>
      <c r="O36" s="15"/>
      <c r="P36" s="13" t="s">
        <v>162</v>
      </c>
      <c r="Q36" s="15"/>
      <c r="R36" s="15"/>
    </row>
    <row r="37" spans="1:18" x14ac:dyDescent="0.2">
      <c r="A37" s="11" t="str">
        <f>SUBSTITUTE(LEFT(tblAnlagenliste[[#This Row],[DIN276Planon]],5),".","")</f>
        <v>413</v>
      </c>
      <c r="B37" s="12">
        <f>IF(LEN(tblAnlagenliste[[#This Row],[DIN276Planon]])&gt;5,RIGHT(tblAnlagenliste[[#This Row],[DIN276Planon]],1),0)</f>
        <v>0</v>
      </c>
      <c r="C37" s="13" t="s">
        <v>160</v>
      </c>
      <c r="D37" s="13" t="s">
        <v>169</v>
      </c>
      <c r="E37" s="13" t="s">
        <v>70</v>
      </c>
      <c r="F37" s="13" t="s">
        <v>170</v>
      </c>
      <c r="G37" s="14">
        <v>1</v>
      </c>
      <c r="H37" s="15" t="s">
        <v>12</v>
      </c>
      <c r="I37" s="13" t="s">
        <v>15</v>
      </c>
      <c r="J37" s="13" t="s">
        <v>25</v>
      </c>
      <c r="K37" s="15" t="s">
        <v>171</v>
      </c>
      <c r="L37" s="15"/>
      <c r="M37" s="15"/>
      <c r="N37" s="15"/>
      <c r="O37" s="15"/>
      <c r="P37" s="13" t="s">
        <v>163</v>
      </c>
      <c r="Q37" s="15"/>
      <c r="R37" s="15"/>
    </row>
    <row r="38" spans="1:18" x14ac:dyDescent="0.2">
      <c r="A38" s="11" t="str">
        <f>SUBSTITUTE(LEFT(tblAnlagenliste[[#This Row],[DIN276Planon]],5),".","")</f>
        <v>413</v>
      </c>
      <c r="B38" s="12">
        <f>IF(LEN(tblAnlagenliste[[#This Row],[DIN276Planon]])&gt;5,RIGHT(tblAnlagenliste[[#This Row],[DIN276Planon]],1),0)</f>
        <v>0</v>
      </c>
      <c r="C38" s="13" t="s">
        <v>160</v>
      </c>
      <c r="D38" s="13" t="s">
        <v>172</v>
      </c>
      <c r="E38" s="13" t="s">
        <v>70</v>
      </c>
      <c r="F38" s="13" t="s">
        <v>173</v>
      </c>
      <c r="G38" s="14">
        <v>1</v>
      </c>
      <c r="H38" s="15" t="s">
        <v>12</v>
      </c>
      <c r="I38" s="13" t="s">
        <v>15</v>
      </c>
      <c r="J38" s="13" t="s">
        <v>25</v>
      </c>
      <c r="K38" s="15" t="s">
        <v>171</v>
      </c>
      <c r="L38" s="15"/>
      <c r="M38" s="15"/>
      <c r="N38" s="15"/>
      <c r="O38" s="15"/>
      <c r="P38" s="13" t="s">
        <v>163</v>
      </c>
      <c r="Q38" s="15"/>
      <c r="R38" s="15"/>
    </row>
    <row r="39" spans="1:18" ht="45" x14ac:dyDescent="0.2">
      <c r="A39" s="11" t="str">
        <f>SUBSTITUTE(LEFT(tblAnlagenliste[[#This Row],[DIN276Planon]],5),".","")</f>
        <v>413</v>
      </c>
      <c r="B39" s="12">
        <f>IF(LEN(tblAnlagenliste[[#This Row],[DIN276Planon]])&gt;5,RIGHT(tblAnlagenliste[[#This Row],[DIN276Planon]],1),0)</f>
        <v>0</v>
      </c>
      <c r="C39" s="13" t="s">
        <v>160</v>
      </c>
      <c r="D39" s="13" t="s">
        <v>174</v>
      </c>
      <c r="E39" s="13" t="s">
        <v>70</v>
      </c>
      <c r="F39" s="13" t="s">
        <v>175</v>
      </c>
      <c r="G39" s="14">
        <v>1</v>
      </c>
      <c r="H39" s="15" t="s">
        <v>12</v>
      </c>
      <c r="I39" s="13" t="s">
        <v>15</v>
      </c>
      <c r="J39" s="13" t="s">
        <v>26</v>
      </c>
      <c r="K39" s="15"/>
      <c r="L39" s="15"/>
      <c r="M39" s="15"/>
      <c r="N39" s="15"/>
      <c r="O39" s="15"/>
      <c r="P39" s="13"/>
      <c r="Q39" s="15" t="s">
        <v>650</v>
      </c>
      <c r="R39" s="15"/>
    </row>
    <row r="40" spans="1:18" ht="30" x14ac:dyDescent="0.2">
      <c r="A40" s="11" t="str">
        <f>SUBSTITUTE(LEFT(tblAnlagenliste[[#This Row],[DIN276Planon]],5),".","")</f>
        <v>413</v>
      </c>
      <c r="B40" s="12">
        <f>IF(LEN(tblAnlagenliste[[#This Row],[DIN276Planon]])&gt;5,RIGHT(tblAnlagenliste[[#This Row],[DIN276Planon]],1),0)</f>
        <v>0</v>
      </c>
      <c r="C40" s="13" t="s">
        <v>160</v>
      </c>
      <c r="D40" s="13" t="s">
        <v>176</v>
      </c>
      <c r="E40" s="13" t="s">
        <v>70</v>
      </c>
      <c r="F40" s="13" t="s">
        <v>177</v>
      </c>
      <c r="G40" s="14">
        <v>1</v>
      </c>
      <c r="H40" s="15" t="s">
        <v>12</v>
      </c>
      <c r="I40" s="13" t="s">
        <v>15</v>
      </c>
      <c r="J40" s="13" t="s">
        <v>24</v>
      </c>
      <c r="K40" s="15"/>
      <c r="L40" s="15"/>
      <c r="M40" s="15"/>
      <c r="N40" s="15"/>
      <c r="O40" s="15"/>
      <c r="P40" s="13"/>
      <c r="Q40" s="15" t="s">
        <v>164</v>
      </c>
      <c r="R40" s="15" t="s">
        <v>651</v>
      </c>
    </row>
    <row r="41" spans="1:18" ht="30" x14ac:dyDescent="0.2">
      <c r="A41" s="11" t="str">
        <f>SUBSTITUTE(LEFT(tblAnlagenliste[[#This Row],[DIN276Planon]],5),".","")</f>
        <v>413</v>
      </c>
      <c r="B41" s="12">
        <f>IF(LEN(tblAnlagenliste[[#This Row],[DIN276Planon]])&gt;5,RIGHT(tblAnlagenliste[[#This Row],[DIN276Planon]],1),0)</f>
        <v>0</v>
      </c>
      <c r="C41" s="13" t="s">
        <v>160</v>
      </c>
      <c r="D41" s="13" t="s">
        <v>178</v>
      </c>
      <c r="E41" s="13" t="s">
        <v>70</v>
      </c>
      <c r="F41" s="13" t="s">
        <v>179</v>
      </c>
      <c r="G41" s="14">
        <v>1</v>
      </c>
      <c r="H41" s="15" t="s">
        <v>12</v>
      </c>
      <c r="I41" s="13" t="s">
        <v>15</v>
      </c>
      <c r="J41" s="13" t="s">
        <v>25</v>
      </c>
      <c r="K41" s="15"/>
      <c r="L41" s="15"/>
      <c r="M41" s="15"/>
      <c r="N41" s="15"/>
      <c r="O41" s="15"/>
      <c r="P41" s="13"/>
      <c r="Q41" s="15" t="s">
        <v>164</v>
      </c>
      <c r="R41" s="15" t="s">
        <v>651</v>
      </c>
    </row>
    <row r="42" spans="1:18" x14ac:dyDescent="0.2">
      <c r="A42" s="11" t="str">
        <f>SUBSTITUTE(LEFT(tblAnlagenliste[[#This Row],[DIN276Planon]],5),".","")</f>
        <v>413</v>
      </c>
      <c r="B42" s="12">
        <f>IF(LEN(tblAnlagenliste[[#This Row],[DIN276Planon]])&gt;5,RIGHT(tblAnlagenliste[[#This Row],[DIN276Planon]],1),0)</f>
        <v>0</v>
      </c>
      <c r="C42" s="13" t="s">
        <v>160</v>
      </c>
      <c r="D42" s="13" t="s">
        <v>180</v>
      </c>
      <c r="E42" s="13" t="s">
        <v>70</v>
      </c>
      <c r="F42" s="13" t="s">
        <v>181</v>
      </c>
      <c r="G42" s="14">
        <v>1</v>
      </c>
      <c r="H42" s="15" t="s">
        <v>12</v>
      </c>
      <c r="I42" s="13" t="s">
        <v>15</v>
      </c>
      <c r="J42" s="13" t="s">
        <v>24</v>
      </c>
      <c r="K42" s="15" t="s">
        <v>73</v>
      </c>
      <c r="L42" s="15"/>
      <c r="M42" s="15"/>
      <c r="N42" s="15"/>
      <c r="O42" s="15"/>
      <c r="P42" s="13" t="s">
        <v>163</v>
      </c>
      <c r="Q42" s="15"/>
      <c r="R42" s="15"/>
    </row>
    <row r="43" spans="1:18" ht="30" x14ac:dyDescent="0.2">
      <c r="A43" s="4" t="str">
        <f>SUBSTITUTE(LEFT(tblAnlagenliste[[#This Row],[DIN276Planon]],5),".","")</f>
        <v>421</v>
      </c>
      <c r="B43" s="4">
        <f>IF(LEN(tblAnlagenliste[[#This Row],[DIN276Planon]])&gt;5,RIGHT(tblAnlagenliste[[#This Row],[DIN276Planon]],1),0)</f>
        <v>0</v>
      </c>
      <c r="C43" s="5" t="s">
        <v>182</v>
      </c>
      <c r="D43" s="5" t="s">
        <v>183</v>
      </c>
      <c r="E43" s="5" t="s">
        <v>70</v>
      </c>
      <c r="F43" s="5" t="s">
        <v>184</v>
      </c>
      <c r="G43" s="6">
        <v>1</v>
      </c>
      <c r="H43" s="7" t="s">
        <v>114</v>
      </c>
      <c r="I43" s="5" t="s">
        <v>13</v>
      </c>
      <c r="J43" s="5" t="s">
        <v>24</v>
      </c>
      <c r="K43" s="5" t="s">
        <v>73</v>
      </c>
      <c r="L43" s="5"/>
      <c r="M43" s="5"/>
      <c r="N43" s="5"/>
      <c r="O43" s="5" t="s">
        <v>185</v>
      </c>
      <c r="P43" s="5"/>
      <c r="Q43" s="5" t="s">
        <v>186</v>
      </c>
      <c r="R43" s="7" t="s">
        <v>187</v>
      </c>
    </row>
    <row r="44" spans="1:18" x14ac:dyDescent="0.2">
      <c r="A44" s="4" t="str">
        <f>SUBSTITUTE(LEFT(tblAnlagenliste[[#This Row],[DIN276Planon]],5),".","")</f>
        <v>421</v>
      </c>
      <c r="B44" s="4">
        <f>IF(LEN(tblAnlagenliste[[#This Row],[DIN276Planon]])&gt;5,RIGHT(tblAnlagenliste[[#This Row],[DIN276Planon]],1),0)</f>
        <v>0</v>
      </c>
      <c r="C44" s="5" t="s">
        <v>182</v>
      </c>
      <c r="D44" s="5" t="s">
        <v>188</v>
      </c>
      <c r="E44" s="5" t="s">
        <v>70</v>
      </c>
      <c r="F44" s="5" t="s">
        <v>189</v>
      </c>
      <c r="G44" s="6">
        <v>1</v>
      </c>
      <c r="H44" s="7" t="s">
        <v>12</v>
      </c>
      <c r="I44" s="5" t="s">
        <v>15</v>
      </c>
      <c r="J44" s="5" t="s">
        <v>24</v>
      </c>
      <c r="K44" s="5" t="s">
        <v>73</v>
      </c>
      <c r="L44" s="5"/>
      <c r="M44" s="5" t="s">
        <v>190</v>
      </c>
      <c r="N44" s="5" t="s">
        <v>191</v>
      </c>
      <c r="O44" s="7"/>
      <c r="P44" s="7"/>
      <c r="Q44" s="7"/>
      <c r="R44" s="7"/>
    </row>
    <row r="45" spans="1:18" ht="30" x14ac:dyDescent="0.2">
      <c r="A45" s="4" t="str">
        <f>SUBSTITUTE(LEFT(tblAnlagenliste[[#This Row],[DIN276Planon]],5),".","")</f>
        <v>421</v>
      </c>
      <c r="B45" s="4">
        <f>IF(LEN(tblAnlagenliste[[#This Row],[DIN276Planon]])&gt;5,RIGHT(tblAnlagenliste[[#This Row],[DIN276Planon]],1),0)</f>
        <v>0</v>
      </c>
      <c r="C45" s="5" t="s">
        <v>182</v>
      </c>
      <c r="D45" s="5" t="s">
        <v>192</v>
      </c>
      <c r="E45" s="5" t="s">
        <v>70</v>
      </c>
      <c r="F45" s="5" t="s">
        <v>193</v>
      </c>
      <c r="G45" s="6">
        <v>1</v>
      </c>
      <c r="H45" s="7" t="s">
        <v>12</v>
      </c>
      <c r="I45" s="5" t="s">
        <v>15</v>
      </c>
      <c r="J45" s="5" t="s">
        <v>24</v>
      </c>
      <c r="K45" s="5" t="s">
        <v>73</v>
      </c>
      <c r="L45" s="5"/>
      <c r="M45" s="5" t="s">
        <v>194</v>
      </c>
      <c r="N45" s="5" t="s">
        <v>195</v>
      </c>
      <c r="O45" s="5"/>
      <c r="P45" s="5" t="s">
        <v>196</v>
      </c>
      <c r="Q45" s="7" t="s">
        <v>197</v>
      </c>
      <c r="R45" s="7" t="s">
        <v>198</v>
      </c>
    </row>
    <row r="46" spans="1:18" ht="30" x14ac:dyDescent="0.2">
      <c r="A46" s="4" t="str">
        <f>SUBSTITUTE(LEFT(tblAnlagenliste[[#This Row],[DIN276Planon]],5),".","")</f>
        <v>421</v>
      </c>
      <c r="B46" s="4">
        <f>IF(LEN(tblAnlagenliste[[#This Row],[DIN276Planon]])&gt;5,RIGHT(tblAnlagenliste[[#This Row],[DIN276Planon]],1),0)</f>
        <v>0</v>
      </c>
      <c r="C46" s="5" t="s">
        <v>182</v>
      </c>
      <c r="D46" s="5" t="s">
        <v>199</v>
      </c>
      <c r="E46" s="5" t="s">
        <v>70</v>
      </c>
      <c r="F46" s="5" t="s">
        <v>200</v>
      </c>
      <c r="G46" s="6">
        <v>1</v>
      </c>
      <c r="H46" s="7" t="s">
        <v>12</v>
      </c>
      <c r="I46" s="5" t="s">
        <v>15</v>
      </c>
      <c r="J46" s="7" t="s">
        <v>24</v>
      </c>
      <c r="K46" s="5" t="s">
        <v>73</v>
      </c>
      <c r="L46" s="5"/>
      <c r="M46" s="5" t="s">
        <v>194</v>
      </c>
      <c r="N46" s="7" t="s">
        <v>201</v>
      </c>
      <c r="O46" s="7" t="s">
        <v>202</v>
      </c>
      <c r="P46" s="5"/>
      <c r="Q46" s="7"/>
      <c r="R46" s="7"/>
    </row>
    <row r="47" spans="1:18" x14ac:dyDescent="0.2">
      <c r="A47" s="4" t="str">
        <f>SUBSTITUTE(LEFT(tblAnlagenliste[[#This Row],[DIN276Planon]],5),".","")</f>
        <v>421</v>
      </c>
      <c r="B47" s="4">
        <f>IF(LEN(tblAnlagenliste[[#This Row],[DIN276Planon]])&gt;5,RIGHT(tblAnlagenliste[[#This Row],[DIN276Planon]],1),0)</f>
        <v>0</v>
      </c>
      <c r="C47" s="5" t="s">
        <v>182</v>
      </c>
      <c r="D47" s="5" t="s">
        <v>203</v>
      </c>
      <c r="E47" s="5" t="s">
        <v>70</v>
      </c>
      <c r="F47" s="5" t="s">
        <v>204</v>
      </c>
      <c r="G47" s="6">
        <v>1</v>
      </c>
      <c r="H47" s="7" t="s">
        <v>114</v>
      </c>
      <c r="I47" s="5" t="s">
        <v>13</v>
      </c>
      <c r="J47" s="5" t="s">
        <v>25</v>
      </c>
      <c r="K47" s="5" t="s">
        <v>171</v>
      </c>
      <c r="L47" s="5"/>
      <c r="M47" s="5"/>
      <c r="N47" s="5"/>
      <c r="O47" s="5" t="s">
        <v>205</v>
      </c>
      <c r="P47" s="5"/>
      <c r="Q47" s="5"/>
      <c r="R47" s="7"/>
    </row>
    <row r="48" spans="1:18" x14ac:dyDescent="0.2">
      <c r="A48" s="4" t="str">
        <f>SUBSTITUTE(LEFT(tblAnlagenliste[[#This Row],[DIN276Planon]],5),".","")</f>
        <v>421</v>
      </c>
      <c r="B48" s="4">
        <f>IF(LEN(tblAnlagenliste[[#This Row],[DIN276Planon]])&gt;5,RIGHT(tblAnlagenliste[[#This Row],[DIN276Planon]],1),0)</f>
        <v>0</v>
      </c>
      <c r="C48" s="5" t="s">
        <v>182</v>
      </c>
      <c r="D48" s="5" t="s">
        <v>206</v>
      </c>
      <c r="E48" s="5" t="s">
        <v>70</v>
      </c>
      <c r="F48" s="5" t="s">
        <v>207</v>
      </c>
      <c r="G48" s="6">
        <v>1</v>
      </c>
      <c r="H48" s="7" t="s">
        <v>12</v>
      </c>
      <c r="I48" s="5" t="s">
        <v>15</v>
      </c>
      <c r="J48" s="5" t="s">
        <v>25</v>
      </c>
      <c r="K48" s="5" t="s">
        <v>171</v>
      </c>
      <c r="L48" s="5"/>
      <c r="M48" s="5" t="s">
        <v>190</v>
      </c>
      <c r="N48" s="5"/>
      <c r="O48" s="7"/>
      <c r="P48" s="7"/>
      <c r="Q48" s="7"/>
      <c r="R48" s="7"/>
    </row>
    <row r="49" spans="1:18" ht="30" x14ac:dyDescent="0.2">
      <c r="A49" s="4" t="str">
        <f>SUBSTITUTE(LEFT(tblAnlagenliste[[#This Row],[DIN276Planon]],5),".","")</f>
        <v>421</v>
      </c>
      <c r="B49" s="4">
        <f>IF(LEN(tblAnlagenliste[[#This Row],[DIN276Planon]])&gt;5,RIGHT(tblAnlagenliste[[#This Row],[DIN276Planon]],1),0)</f>
        <v>0</v>
      </c>
      <c r="C49" s="5" t="s">
        <v>182</v>
      </c>
      <c r="D49" s="5" t="s">
        <v>208</v>
      </c>
      <c r="E49" s="5" t="s">
        <v>70</v>
      </c>
      <c r="F49" s="5" t="s">
        <v>209</v>
      </c>
      <c r="G49" s="6">
        <v>1</v>
      </c>
      <c r="H49" s="7" t="s">
        <v>12</v>
      </c>
      <c r="I49" s="5" t="s">
        <v>15</v>
      </c>
      <c r="J49" s="7" t="s">
        <v>25</v>
      </c>
      <c r="K49" s="5" t="s">
        <v>171</v>
      </c>
      <c r="L49" s="5"/>
      <c r="M49" s="5" t="s">
        <v>194</v>
      </c>
      <c r="N49" s="7" t="s">
        <v>210</v>
      </c>
      <c r="O49" s="7"/>
      <c r="P49" s="5"/>
      <c r="Q49" s="7" t="s">
        <v>211</v>
      </c>
      <c r="R49" s="7" t="s">
        <v>212</v>
      </c>
    </row>
    <row r="50" spans="1:18" ht="30" x14ac:dyDescent="0.2">
      <c r="A50" s="4" t="str">
        <f>SUBSTITUTE(LEFT(tblAnlagenliste[[#This Row],[DIN276Planon]],5),".","")</f>
        <v>421</v>
      </c>
      <c r="B50" s="4">
        <f>IF(LEN(tblAnlagenliste[[#This Row],[DIN276Planon]])&gt;5,RIGHT(tblAnlagenliste[[#This Row],[DIN276Planon]],1),0)</f>
        <v>0</v>
      </c>
      <c r="C50" s="5" t="s">
        <v>182</v>
      </c>
      <c r="D50" s="5" t="s">
        <v>213</v>
      </c>
      <c r="E50" s="5" t="s">
        <v>70</v>
      </c>
      <c r="F50" s="5" t="s">
        <v>214</v>
      </c>
      <c r="G50" s="6">
        <v>1</v>
      </c>
      <c r="H50" s="7" t="s">
        <v>12</v>
      </c>
      <c r="I50" s="5" t="s">
        <v>15</v>
      </c>
      <c r="J50" s="5" t="s">
        <v>25</v>
      </c>
      <c r="K50" s="5" t="s">
        <v>171</v>
      </c>
      <c r="L50" s="5"/>
      <c r="M50" s="5" t="s">
        <v>215</v>
      </c>
      <c r="N50" s="5" t="s">
        <v>216</v>
      </c>
      <c r="O50" s="5" t="s">
        <v>217</v>
      </c>
      <c r="P50" s="5" t="s">
        <v>196</v>
      </c>
      <c r="Q50" s="7" t="s">
        <v>218</v>
      </c>
      <c r="R50" s="7"/>
    </row>
    <row r="51" spans="1:18" x14ac:dyDescent="0.2">
      <c r="A51" s="4" t="str">
        <f>SUBSTITUTE(LEFT(tblAnlagenliste[[#This Row],[DIN276Planon]],5),".","")</f>
        <v>421</v>
      </c>
      <c r="B51" s="4">
        <f>IF(LEN(tblAnlagenliste[[#This Row],[DIN276Planon]])&gt;5,RIGHT(tblAnlagenliste[[#This Row],[DIN276Planon]],1),0)</f>
        <v>0</v>
      </c>
      <c r="C51" s="5" t="s">
        <v>182</v>
      </c>
      <c r="D51" s="5" t="s">
        <v>219</v>
      </c>
      <c r="E51" s="5" t="s">
        <v>70</v>
      </c>
      <c r="F51" s="5" t="s">
        <v>220</v>
      </c>
      <c r="G51" s="6">
        <v>1</v>
      </c>
      <c r="H51" s="7" t="s">
        <v>114</v>
      </c>
      <c r="I51" s="5" t="s">
        <v>13</v>
      </c>
      <c r="J51" s="5" t="s">
        <v>25</v>
      </c>
      <c r="K51" s="5" t="s">
        <v>171</v>
      </c>
      <c r="L51" s="5"/>
      <c r="M51" s="5"/>
      <c r="N51" s="5"/>
      <c r="O51" s="7" t="s">
        <v>221</v>
      </c>
      <c r="P51" s="5"/>
      <c r="Q51" s="7"/>
      <c r="R51" s="7"/>
    </row>
    <row r="52" spans="1:18" x14ac:dyDescent="0.2">
      <c r="A52" s="4" t="str">
        <f>SUBSTITUTE(LEFT(tblAnlagenliste[[#This Row],[DIN276Planon]],5),".","")</f>
        <v>421</v>
      </c>
      <c r="B52" s="4">
        <f>IF(LEN(tblAnlagenliste[[#This Row],[DIN276Planon]])&gt;5,RIGHT(tblAnlagenliste[[#This Row],[DIN276Planon]],1),0)</f>
        <v>0</v>
      </c>
      <c r="C52" s="5" t="s">
        <v>182</v>
      </c>
      <c r="D52" s="5" t="s">
        <v>222</v>
      </c>
      <c r="E52" s="5" t="s">
        <v>70</v>
      </c>
      <c r="F52" s="5" t="s">
        <v>223</v>
      </c>
      <c r="G52" s="6">
        <v>1</v>
      </c>
      <c r="H52" s="7" t="s">
        <v>12</v>
      </c>
      <c r="I52" s="5" t="s">
        <v>15</v>
      </c>
      <c r="J52" s="5" t="s">
        <v>25</v>
      </c>
      <c r="K52" s="5" t="s">
        <v>171</v>
      </c>
      <c r="L52" s="5"/>
      <c r="M52" s="5" t="s">
        <v>190</v>
      </c>
      <c r="N52" s="5"/>
      <c r="O52" s="5"/>
      <c r="P52" s="5"/>
      <c r="Q52" s="5"/>
      <c r="R52" s="7"/>
    </row>
    <row r="53" spans="1:18" ht="30" x14ac:dyDescent="0.2">
      <c r="A53" s="4" t="str">
        <f>SUBSTITUTE(LEFT(tblAnlagenliste[[#This Row],[DIN276Planon]],5),".","")</f>
        <v>421</v>
      </c>
      <c r="B53" s="4">
        <f>IF(LEN(tblAnlagenliste[[#This Row],[DIN276Planon]])&gt;5,RIGHT(tblAnlagenliste[[#This Row],[DIN276Planon]],1),0)</f>
        <v>0</v>
      </c>
      <c r="C53" s="5" t="s">
        <v>182</v>
      </c>
      <c r="D53" s="5" t="s">
        <v>224</v>
      </c>
      <c r="E53" s="5" t="s">
        <v>70</v>
      </c>
      <c r="F53" s="5" t="s">
        <v>225</v>
      </c>
      <c r="G53" s="6">
        <v>1</v>
      </c>
      <c r="H53" s="7" t="s">
        <v>12</v>
      </c>
      <c r="I53" s="5" t="s">
        <v>15</v>
      </c>
      <c r="J53" s="5" t="s">
        <v>25</v>
      </c>
      <c r="K53" s="7" t="s">
        <v>171</v>
      </c>
      <c r="L53" s="7"/>
      <c r="M53" s="7" t="s">
        <v>194</v>
      </c>
      <c r="N53" s="7" t="s">
        <v>226</v>
      </c>
      <c r="O53" s="5"/>
      <c r="P53" s="7"/>
      <c r="Q53" s="7" t="s">
        <v>211</v>
      </c>
      <c r="R53" s="7" t="s">
        <v>212</v>
      </c>
    </row>
    <row r="54" spans="1:18" ht="30" x14ac:dyDescent="0.2">
      <c r="A54" s="4" t="str">
        <f>SUBSTITUTE(LEFT(tblAnlagenliste[[#This Row],[DIN276Planon]],5),".","")</f>
        <v>421</v>
      </c>
      <c r="B54" s="4">
        <f>IF(LEN(tblAnlagenliste[[#This Row],[DIN276Planon]])&gt;5,RIGHT(tblAnlagenliste[[#This Row],[DIN276Planon]],1),0)</f>
        <v>0</v>
      </c>
      <c r="C54" s="5" t="s">
        <v>182</v>
      </c>
      <c r="D54" s="5" t="s">
        <v>227</v>
      </c>
      <c r="E54" s="5" t="s">
        <v>70</v>
      </c>
      <c r="F54" s="5" t="s">
        <v>228</v>
      </c>
      <c r="G54" s="6">
        <v>1</v>
      </c>
      <c r="H54" s="7" t="s">
        <v>12</v>
      </c>
      <c r="I54" s="5" t="s">
        <v>15</v>
      </c>
      <c r="J54" s="5" t="s">
        <v>25</v>
      </c>
      <c r="K54" s="5" t="s">
        <v>171</v>
      </c>
      <c r="L54" s="5"/>
      <c r="M54" s="7" t="s">
        <v>215</v>
      </c>
      <c r="N54" s="5" t="s">
        <v>229</v>
      </c>
      <c r="O54" s="5" t="s">
        <v>230</v>
      </c>
      <c r="P54" s="7" t="s">
        <v>196</v>
      </c>
      <c r="Q54" s="5" t="s">
        <v>218</v>
      </c>
      <c r="R54" s="7"/>
    </row>
    <row r="55" spans="1:18" ht="30" x14ac:dyDescent="0.2">
      <c r="A55" s="4" t="str">
        <f>SUBSTITUTE(LEFT(tblAnlagenliste[[#This Row],[DIN276Planon]],5),".","")</f>
        <v>421</v>
      </c>
      <c r="B55" s="4">
        <f>IF(LEN(tblAnlagenliste[[#This Row],[DIN276Planon]])&gt;5,RIGHT(tblAnlagenliste[[#This Row],[DIN276Planon]],1),0)</f>
        <v>0</v>
      </c>
      <c r="C55" s="5" t="s">
        <v>182</v>
      </c>
      <c r="D55" s="5" t="s">
        <v>653</v>
      </c>
      <c r="E55" s="5" t="s">
        <v>70</v>
      </c>
      <c r="F55" s="5" t="s">
        <v>654</v>
      </c>
      <c r="G55" s="6">
        <v>1</v>
      </c>
      <c r="H55" s="7" t="s">
        <v>114</v>
      </c>
      <c r="I55" s="5" t="s">
        <v>13</v>
      </c>
      <c r="J55" s="5" t="s">
        <v>29</v>
      </c>
      <c r="K55" s="5" t="s">
        <v>655</v>
      </c>
      <c r="L55" s="5"/>
      <c r="M55" s="7" t="s">
        <v>656</v>
      </c>
      <c r="N55" s="5" t="s">
        <v>657</v>
      </c>
      <c r="O55" s="5" t="s">
        <v>658</v>
      </c>
      <c r="P55" s="7" t="s">
        <v>659</v>
      </c>
      <c r="Q55" s="5" t="s">
        <v>660</v>
      </c>
      <c r="R55" s="7" t="s">
        <v>661</v>
      </c>
    </row>
    <row r="56" spans="1:18" x14ac:dyDescent="0.2">
      <c r="A56" s="4" t="str">
        <f>SUBSTITUTE(LEFT(tblAnlagenliste[[#This Row],[DIN276Planon]],5),".","")</f>
        <v>421</v>
      </c>
      <c r="B56" s="4">
        <f>IF(LEN(tblAnlagenliste[[#This Row],[DIN276Planon]])&gt;5,RIGHT(tblAnlagenliste[[#This Row],[DIN276Planon]],1),0)</f>
        <v>0</v>
      </c>
      <c r="C56" s="5" t="s">
        <v>182</v>
      </c>
      <c r="D56" s="5" t="s">
        <v>662</v>
      </c>
      <c r="E56" s="5" t="s">
        <v>70</v>
      </c>
      <c r="F56" s="5" t="s">
        <v>663</v>
      </c>
      <c r="G56" s="6">
        <v>1</v>
      </c>
      <c r="H56" s="7" t="s">
        <v>12</v>
      </c>
      <c r="I56" s="5" t="s">
        <v>15</v>
      </c>
      <c r="J56" s="5" t="s">
        <v>29</v>
      </c>
      <c r="K56" s="5" t="s">
        <v>655</v>
      </c>
      <c r="L56" s="5"/>
      <c r="M56" s="7"/>
      <c r="N56" s="5"/>
      <c r="O56" s="5"/>
      <c r="P56" s="7"/>
      <c r="Q56" s="5"/>
      <c r="R56" s="7"/>
    </row>
    <row r="57" spans="1:18" ht="45" x14ac:dyDescent="0.2">
      <c r="A57" s="4" t="str">
        <f>SUBSTITUTE(LEFT(tblAnlagenliste[[#This Row],[DIN276Planon]],5),".","")</f>
        <v>422</v>
      </c>
      <c r="B57" s="4">
        <f>IF(LEN(tblAnlagenliste[[#This Row],[DIN276Planon]])&gt;5,RIGHT(tblAnlagenliste[[#This Row],[DIN276Planon]],1),0)</f>
        <v>0</v>
      </c>
      <c r="C57" s="5" t="s">
        <v>231</v>
      </c>
      <c r="D57" s="5" t="s">
        <v>244</v>
      </c>
      <c r="E57" s="5" t="s">
        <v>70</v>
      </c>
      <c r="F57" s="5" t="s">
        <v>245</v>
      </c>
      <c r="G57" s="6">
        <v>1</v>
      </c>
      <c r="H57" s="7" t="s">
        <v>114</v>
      </c>
      <c r="I57" s="5" t="s">
        <v>13</v>
      </c>
      <c r="J57" s="7" t="s">
        <v>25</v>
      </c>
      <c r="K57" s="5" t="s">
        <v>171</v>
      </c>
      <c r="L57" s="5"/>
      <c r="M57" s="7" t="s">
        <v>233</v>
      </c>
      <c r="N57" s="7" t="s">
        <v>246</v>
      </c>
      <c r="O57" s="7"/>
      <c r="P57" s="7" t="s">
        <v>247</v>
      </c>
      <c r="Q57" s="7" t="s">
        <v>248</v>
      </c>
      <c r="R57" s="7"/>
    </row>
    <row r="58" spans="1:18" ht="30" x14ac:dyDescent="0.2">
      <c r="A58" s="4" t="str">
        <f>SUBSTITUTE(LEFT(tblAnlagenliste[[#This Row],[DIN276Planon]],5),".","")</f>
        <v>422</v>
      </c>
      <c r="B58" s="4">
        <f>IF(LEN(tblAnlagenliste[[#This Row],[DIN276Planon]])&gt;5,RIGHT(tblAnlagenliste[[#This Row],[DIN276Planon]],1),0)</f>
        <v>0</v>
      </c>
      <c r="C58" s="5" t="s">
        <v>231</v>
      </c>
      <c r="D58" s="5" t="s">
        <v>249</v>
      </c>
      <c r="E58" s="5" t="s">
        <v>70</v>
      </c>
      <c r="F58" s="5" t="s">
        <v>250</v>
      </c>
      <c r="G58" s="6">
        <v>1</v>
      </c>
      <c r="H58" s="7" t="s">
        <v>12</v>
      </c>
      <c r="I58" s="5" t="s">
        <v>15</v>
      </c>
      <c r="J58" s="5" t="s">
        <v>25</v>
      </c>
      <c r="K58" s="5" t="s">
        <v>171</v>
      </c>
      <c r="L58" s="5"/>
      <c r="M58" s="5" t="s">
        <v>235</v>
      </c>
      <c r="N58" s="5" t="s">
        <v>251</v>
      </c>
      <c r="O58" s="5" t="s">
        <v>252</v>
      </c>
      <c r="P58" s="5"/>
      <c r="Q58" s="5"/>
      <c r="R58" s="7"/>
    </row>
    <row r="59" spans="1:18" ht="30" x14ac:dyDescent="0.2">
      <c r="A59" s="4" t="str">
        <f>SUBSTITUTE(LEFT(tblAnlagenliste[[#This Row],[DIN276Planon]],5),".","")</f>
        <v>422</v>
      </c>
      <c r="B59" s="4">
        <f>IF(LEN(tblAnlagenliste[[#This Row],[DIN276Planon]])&gt;5,RIGHT(tblAnlagenliste[[#This Row],[DIN276Planon]],1),0)</f>
        <v>0</v>
      </c>
      <c r="C59" s="5" t="s">
        <v>231</v>
      </c>
      <c r="D59" s="5" t="s">
        <v>253</v>
      </c>
      <c r="E59" s="5" t="s">
        <v>70</v>
      </c>
      <c r="F59" s="5" t="s">
        <v>254</v>
      </c>
      <c r="G59" s="6">
        <v>1</v>
      </c>
      <c r="H59" s="7" t="s">
        <v>12</v>
      </c>
      <c r="I59" s="5" t="s">
        <v>15</v>
      </c>
      <c r="J59" s="5" t="s">
        <v>25</v>
      </c>
      <c r="K59" s="5" t="s">
        <v>171</v>
      </c>
      <c r="L59" s="5"/>
      <c r="M59" s="7" t="s">
        <v>235</v>
      </c>
      <c r="N59" s="7" t="s">
        <v>251</v>
      </c>
      <c r="O59" s="7" t="s">
        <v>252</v>
      </c>
      <c r="P59" s="5"/>
      <c r="Q59" s="5"/>
      <c r="R59" s="7"/>
    </row>
    <row r="60" spans="1:18" ht="30" x14ac:dyDescent="0.2">
      <c r="A60" s="4" t="str">
        <f>SUBSTITUTE(LEFT(tblAnlagenliste[[#This Row],[DIN276Planon]],5),".","")</f>
        <v>422</v>
      </c>
      <c r="B60" s="4">
        <f>IF(LEN(tblAnlagenliste[[#This Row],[DIN276Planon]])&gt;5,RIGHT(tblAnlagenliste[[#This Row],[DIN276Planon]],1),0)</f>
        <v>0</v>
      </c>
      <c r="C60" s="5" t="s">
        <v>231</v>
      </c>
      <c r="D60" s="5" t="s">
        <v>255</v>
      </c>
      <c r="E60" s="5" t="s">
        <v>70</v>
      </c>
      <c r="F60" s="5" t="s">
        <v>256</v>
      </c>
      <c r="G60" s="6">
        <v>1</v>
      </c>
      <c r="H60" s="7" t="s">
        <v>12</v>
      </c>
      <c r="I60" s="5" t="s">
        <v>15</v>
      </c>
      <c r="J60" s="7" t="s">
        <v>25</v>
      </c>
      <c r="K60" s="5" t="s">
        <v>171</v>
      </c>
      <c r="L60" s="7"/>
      <c r="M60" s="7" t="s">
        <v>232</v>
      </c>
      <c r="N60" s="7" t="s">
        <v>257</v>
      </c>
      <c r="O60" s="7"/>
      <c r="P60" s="7" t="s">
        <v>258</v>
      </c>
      <c r="Q60" s="7" t="s">
        <v>259</v>
      </c>
      <c r="R60" s="7" t="s">
        <v>260</v>
      </c>
    </row>
    <row r="61" spans="1:18" x14ac:dyDescent="0.2">
      <c r="A61" s="4" t="str">
        <f>SUBSTITUTE(LEFT(tblAnlagenliste[[#This Row],[DIN276Planon]],5),".","")</f>
        <v>422</v>
      </c>
      <c r="B61" s="4">
        <f>IF(LEN(tblAnlagenliste[[#This Row],[DIN276Planon]])&gt;5,RIGHT(tblAnlagenliste[[#This Row],[DIN276Planon]],1),0)</f>
        <v>0</v>
      </c>
      <c r="C61" s="5" t="s">
        <v>231</v>
      </c>
      <c r="D61" s="5" t="s">
        <v>261</v>
      </c>
      <c r="E61" s="5" t="s">
        <v>70</v>
      </c>
      <c r="F61" s="5" t="s">
        <v>262</v>
      </c>
      <c r="G61" s="6">
        <v>1</v>
      </c>
      <c r="H61" s="7" t="s">
        <v>12</v>
      </c>
      <c r="I61" s="5" t="s">
        <v>15</v>
      </c>
      <c r="J61" s="5" t="s">
        <v>25</v>
      </c>
      <c r="K61" s="5" t="s">
        <v>171</v>
      </c>
      <c r="L61" s="5"/>
      <c r="M61" s="7" t="s">
        <v>263</v>
      </c>
      <c r="N61" s="7" t="s">
        <v>264</v>
      </c>
      <c r="O61" s="7"/>
      <c r="P61" s="5"/>
      <c r="Q61" s="5"/>
      <c r="R61" s="7"/>
    </row>
    <row r="62" spans="1:18" ht="45" x14ac:dyDescent="0.2">
      <c r="A62" s="4" t="str">
        <f>SUBSTITUTE(LEFT(tblAnlagenliste[[#This Row],[DIN276Planon]],5),".","")</f>
        <v>422</v>
      </c>
      <c r="B62" s="4">
        <f>IF(LEN(tblAnlagenliste[[#This Row],[DIN276Planon]])&gt;5,RIGHT(tblAnlagenliste[[#This Row],[DIN276Planon]],1),0)</f>
        <v>0</v>
      </c>
      <c r="C62" s="5" t="s">
        <v>231</v>
      </c>
      <c r="D62" s="5" t="s">
        <v>265</v>
      </c>
      <c r="E62" s="5" t="s">
        <v>70</v>
      </c>
      <c r="F62" s="5" t="s">
        <v>266</v>
      </c>
      <c r="G62" s="6">
        <v>1</v>
      </c>
      <c r="H62" s="7" t="s">
        <v>114</v>
      </c>
      <c r="I62" s="5" t="s">
        <v>13</v>
      </c>
      <c r="J62" s="5" t="s">
        <v>24</v>
      </c>
      <c r="K62" s="7" t="s">
        <v>267</v>
      </c>
      <c r="L62" s="5"/>
      <c r="M62" s="5" t="s">
        <v>233</v>
      </c>
      <c r="N62" s="7"/>
      <c r="O62" s="5"/>
      <c r="P62" s="5" t="s">
        <v>268</v>
      </c>
      <c r="Q62" s="5" t="s">
        <v>269</v>
      </c>
      <c r="R62" s="7"/>
    </row>
    <row r="63" spans="1:18" ht="30" x14ac:dyDescent="0.2">
      <c r="A63" s="4" t="str">
        <f>SUBSTITUTE(LEFT(tblAnlagenliste[[#This Row],[DIN276Planon]],5),".","")</f>
        <v>422</v>
      </c>
      <c r="B63" s="4">
        <f>IF(LEN(tblAnlagenliste[[#This Row],[DIN276Planon]])&gt;5,RIGHT(tblAnlagenliste[[#This Row],[DIN276Planon]],1),0)</f>
        <v>0</v>
      </c>
      <c r="C63" s="5" t="s">
        <v>231</v>
      </c>
      <c r="D63" s="5" t="s">
        <v>270</v>
      </c>
      <c r="E63" s="5" t="s">
        <v>70</v>
      </c>
      <c r="F63" s="5" t="s">
        <v>271</v>
      </c>
      <c r="G63" s="6">
        <v>1</v>
      </c>
      <c r="H63" s="7" t="s">
        <v>12</v>
      </c>
      <c r="I63" s="5" t="s">
        <v>15</v>
      </c>
      <c r="J63" s="5" t="s">
        <v>24</v>
      </c>
      <c r="K63" s="5" t="s">
        <v>267</v>
      </c>
      <c r="L63" s="5"/>
      <c r="M63" s="7" t="s">
        <v>235</v>
      </c>
      <c r="N63" s="7" t="s">
        <v>272</v>
      </c>
      <c r="O63" s="7" t="s">
        <v>273</v>
      </c>
      <c r="P63" s="5"/>
      <c r="Q63" s="5"/>
      <c r="R63" s="7"/>
    </row>
    <row r="64" spans="1:18" ht="30" x14ac:dyDescent="0.2">
      <c r="A64" s="4" t="str">
        <f>SUBSTITUTE(LEFT(tblAnlagenliste[[#This Row],[DIN276Planon]],5),".","")</f>
        <v>422</v>
      </c>
      <c r="B64" s="4">
        <f>IF(LEN(tblAnlagenliste[[#This Row],[DIN276Planon]])&gt;5,RIGHT(tblAnlagenliste[[#This Row],[DIN276Planon]],1),0)</f>
        <v>0</v>
      </c>
      <c r="C64" s="5" t="s">
        <v>231</v>
      </c>
      <c r="D64" s="5" t="s">
        <v>274</v>
      </c>
      <c r="E64" s="5" t="s">
        <v>70</v>
      </c>
      <c r="F64" s="5" t="s">
        <v>275</v>
      </c>
      <c r="G64" s="6">
        <v>1</v>
      </c>
      <c r="H64" s="7" t="s">
        <v>12</v>
      </c>
      <c r="I64" s="5" t="s">
        <v>15</v>
      </c>
      <c r="J64" s="5" t="s">
        <v>24</v>
      </c>
      <c r="K64" s="5" t="s">
        <v>267</v>
      </c>
      <c r="L64" s="5"/>
      <c r="M64" s="5" t="s">
        <v>235</v>
      </c>
      <c r="N64" s="5" t="s">
        <v>276</v>
      </c>
      <c r="O64" s="5" t="s">
        <v>277</v>
      </c>
      <c r="P64" s="5"/>
      <c r="Q64" s="5"/>
      <c r="R64" s="7"/>
    </row>
    <row r="65" spans="1:18" ht="30" x14ac:dyDescent="0.2">
      <c r="A65" s="4" t="str">
        <f>SUBSTITUTE(LEFT(tblAnlagenliste[[#This Row],[DIN276Planon]],5),".","")</f>
        <v>422</v>
      </c>
      <c r="B65" s="4">
        <f>IF(LEN(tblAnlagenliste[[#This Row],[DIN276Planon]])&gt;5,RIGHT(tblAnlagenliste[[#This Row],[DIN276Planon]],1),0)</f>
        <v>0</v>
      </c>
      <c r="C65" s="5" t="s">
        <v>231</v>
      </c>
      <c r="D65" s="5" t="s">
        <v>278</v>
      </c>
      <c r="E65" s="5" t="s">
        <v>70</v>
      </c>
      <c r="F65" s="5" t="s">
        <v>279</v>
      </c>
      <c r="G65" s="9">
        <v>1</v>
      </c>
      <c r="H65" s="7" t="s">
        <v>12</v>
      </c>
      <c r="I65" s="5" t="s">
        <v>15</v>
      </c>
      <c r="J65" s="5" t="s">
        <v>24</v>
      </c>
      <c r="K65" s="7" t="s">
        <v>280</v>
      </c>
      <c r="L65" s="5"/>
      <c r="M65" s="5" t="s">
        <v>235</v>
      </c>
      <c r="N65" s="7" t="s">
        <v>272</v>
      </c>
      <c r="O65" s="7" t="s">
        <v>281</v>
      </c>
      <c r="P65" s="5"/>
      <c r="Q65" s="7" t="s">
        <v>236</v>
      </c>
      <c r="R65" s="7"/>
    </row>
    <row r="66" spans="1:18" ht="30" x14ac:dyDescent="0.2">
      <c r="A66" s="4" t="str">
        <f>SUBSTITUTE(LEFT(tblAnlagenliste[[#This Row],[DIN276Planon]],5),".","")</f>
        <v>422</v>
      </c>
      <c r="B66" s="4">
        <f>IF(LEN(tblAnlagenliste[[#This Row],[DIN276Planon]])&gt;5,RIGHT(tblAnlagenliste[[#This Row],[DIN276Planon]],1),0)</f>
        <v>0</v>
      </c>
      <c r="C66" s="5" t="s">
        <v>231</v>
      </c>
      <c r="D66" s="5" t="s">
        <v>282</v>
      </c>
      <c r="E66" s="5" t="s">
        <v>70</v>
      </c>
      <c r="F66" s="5" t="s">
        <v>283</v>
      </c>
      <c r="G66" s="6">
        <v>1</v>
      </c>
      <c r="H66" s="7" t="s">
        <v>12</v>
      </c>
      <c r="I66" s="5" t="s">
        <v>15</v>
      </c>
      <c r="J66" s="5" t="s">
        <v>24</v>
      </c>
      <c r="K66" s="5" t="s">
        <v>280</v>
      </c>
      <c r="L66" s="5"/>
      <c r="M66" s="7" t="s">
        <v>235</v>
      </c>
      <c r="N66" s="7" t="s">
        <v>276</v>
      </c>
      <c r="O66" s="7" t="s">
        <v>284</v>
      </c>
      <c r="P66" s="5"/>
      <c r="Q66" s="5" t="s">
        <v>236</v>
      </c>
      <c r="R66" s="7"/>
    </row>
    <row r="67" spans="1:18" ht="30" x14ac:dyDescent="0.2">
      <c r="A67" s="4" t="str">
        <f>SUBSTITUTE(LEFT(tblAnlagenliste[[#This Row],[DIN276Planon]],5),".","")</f>
        <v>422</v>
      </c>
      <c r="B67" s="4">
        <f>IF(LEN(tblAnlagenliste[[#This Row],[DIN276Planon]])&gt;5,RIGHT(tblAnlagenliste[[#This Row],[DIN276Planon]],1),0)</f>
        <v>0</v>
      </c>
      <c r="C67" s="5" t="s">
        <v>231</v>
      </c>
      <c r="D67" s="5" t="s">
        <v>285</v>
      </c>
      <c r="E67" s="5" t="s">
        <v>70</v>
      </c>
      <c r="F67" s="5" t="s">
        <v>286</v>
      </c>
      <c r="G67" s="6">
        <v>1</v>
      </c>
      <c r="H67" s="7" t="s">
        <v>12</v>
      </c>
      <c r="I67" s="5" t="s">
        <v>15</v>
      </c>
      <c r="J67" s="5" t="s">
        <v>24</v>
      </c>
      <c r="K67" s="5" t="s">
        <v>280</v>
      </c>
      <c r="L67" s="5"/>
      <c r="M67" s="5" t="s">
        <v>235</v>
      </c>
      <c r="N67" s="7" t="s">
        <v>276</v>
      </c>
      <c r="O67" s="7" t="s">
        <v>287</v>
      </c>
      <c r="P67" s="7"/>
      <c r="Q67" s="7" t="s">
        <v>236</v>
      </c>
      <c r="R67" s="7"/>
    </row>
    <row r="68" spans="1:18" ht="30" x14ac:dyDescent="0.2">
      <c r="A68" s="4" t="str">
        <f>SUBSTITUTE(LEFT(tblAnlagenliste[[#This Row],[DIN276Planon]],5),".","")</f>
        <v>422</v>
      </c>
      <c r="B68" s="4">
        <f>IF(LEN(tblAnlagenliste[[#This Row],[DIN276Planon]])&gt;5,RIGHT(tblAnlagenliste[[#This Row],[DIN276Planon]],1),0)</f>
        <v>0</v>
      </c>
      <c r="C68" s="5" t="s">
        <v>231</v>
      </c>
      <c r="D68" s="5" t="s">
        <v>288</v>
      </c>
      <c r="E68" s="5" t="s">
        <v>70</v>
      </c>
      <c r="F68" s="5" t="s">
        <v>289</v>
      </c>
      <c r="G68" s="6">
        <v>1</v>
      </c>
      <c r="H68" s="7" t="s">
        <v>12</v>
      </c>
      <c r="I68" s="5" t="s">
        <v>15</v>
      </c>
      <c r="J68" s="5" t="s">
        <v>24</v>
      </c>
      <c r="K68" s="5" t="s">
        <v>290</v>
      </c>
      <c r="L68" s="5"/>
      <c r="M68" s="5"/>
      <c r="N68" s="5"/>
      <c r="O68" s="7"/>
      <c r="P68" s="7"/>
      <c r="Q68" s="7" t="s">
        <v>242</v>
      </c>
      <c r="R68" s="7"/>
    </row>
    <row r="69" spans="1:18" ht="30" x14ac:dyDescent="0.2">
      <c r="A69" s="4" t="str">
        <f>SUBSTITUTE(LEFT(tblAnlagenliste[[#This Row],[DIN276Planon]],5),".","")</f>
        <v>422</v>
      </c>
      <c r="B69" s="4">
        <f>IF(LEN(tblAnlagenliste[[#This Row],[DIN276Planon]])&gt;5,RIGHT(tblAnlagenliste[[#This Row],[DIN276Planon]],1),0)</f>
        <v>0</v>
      </c>
      <c r="C69" s="5" t="s">
        <v>231</v>
      </c>
      <c r="D69" s="5" t="s">
        <v>291</v>
      </c>
      <c r="E69" s="5" t="s">
        <v>70</v>
      </c>
      <c r="F69" s="5" t="s">
        <v>292</v>
      </c>
      <c r="G69" s="6">
        <v>1</v>
      </c>
      <c r="H69" s="7" t="s">
        <v>12</v>
      </c>
      <c r="I69" s="5" t="s">
        <v>15</v>
      </c>
      <c r="J69" s="5" t="s">
        <v>24</v>
      </c>
      <c r="K69" s="5" t="s">
        <v>290</v>
      </c>
      <c r="L69" s="5"/>
      <c r="M69" s="7"/>
      <c r="N69" s="7"/>
      <c r="O69" s="7"/>
      <c r="P69" s="5"/>
      <c r="Q69" s="5" t="s">
        <v>242</v>
      </c>
      <c r="R69" s="7"/>
    </row>
    <row r="70" spans="1:18" ht="30" x14ac:dyDescent="0.2">
      <c r="A70" s="4" t="str">
        <f>SUBSTITUTE(LEFT(tblAnlagenliste[[#This Row],[DIN276Planon]],5),".","")</f>
        <v>422</v>
      </c>
      <c r="B70" s="4">
        <f>IF(LEN(tblAnlagenliste[[#This Row],[DIN276Planon]])&gt;5,RIGHT(tblAnlagenliste[[#This Row],[DIN276Planon]],1),0)</f>
        <v>0</v>
      </c>
      <c r="C70" s="5" t="s">
        <v>231</v>
      </c>
      <c r="D70" s="5" t="s">
        <v>293</v>
      </c>
      <c r="E70" s="5" t="s">
        <v>70</v>
      </c>
      <c r="F70" s="5" t="s">
        <v>294</v>
      </c>
      <c r="G70" s="6">
        <v>1</v>
      </c>
      <c r="H70" s="7" t="s">
        <v>12</v>
      </c>
      <c r="I70" s="5" t="s">
        <v>15</v>
      </c>
      <c r="J70" s="5" t="s">
        <v>24</v>
      </c>
      <c r="K70" s="5" t="s">
        <v>295</v>
      </c>
      <c r="L70" s="5"/>
      <c r="M70" s="5"/>
      <c r="N70" s="7"/>
      <c r="O70" s="7"/>
      <c r="P70" s="7"/>
      <c r="Q70" s="7" t="s">
        <v>239</v>
      </c>
      <c r="R70" s="7"/>
    </row>
    <row r="71" spans="1:18" ht="30" x14ac:dyDescent="0.2">
      <c r="A71" s="4" t="str">
        <f>SUBSTITUTE(LEFT(tblAnlagenliste[[#This Row],[DIN276Planon]],5),".","")</f>
        <v>422</v>
      </c>
      <c r="B71" s="4">
        <f>IF(LEN(tblAnlagenliste[[#This Row],[DIN276Planon]])&gt;5,RIGHT(tblAnlagenliste[[#This Row],[DIN276Planon]],1),0)</f>
        <v>0</v>
      </c>
      <c r="C71" s="5" t="s">
        <v>231</v>
      </c>
      <c r="D71" s="5" t="s">
        <v>296</v>
      </c>
      <c r="E71" s="5" t="s">
        <v>70</v>
      </c>
      <c r="F71" s="5" t="s">
        <v>297</v>
      </c>
      <c r="G71" s="6">
        <v>1</v>
      </c>
      <c r="H71" s="7" t="s">
        <v>12</v>
      </c>
      <c r="I71" s="5" t="s">
        <v>15</v>
      </c>
      <c r="J71" s="7" t="s">
        <v>24</v>
      </c>
      <c r="K71" s="5" t="s">
        <v>298</v>
      </c>
      <c r="L71" s="5"/>
      <c r="M71" s="5"/>
      <c r="N71" s="7"/>
      <c r="O71" s="7"/>
      <c r="P71" s="5"/>
      <c r="Q71" s="7" t="s">
        <v>237</v>
      </c>
      <c r="R71" s="7"/>
    </row>
    <row r="72" spans="1:18" ht="30" x14ac:dyDescent="0.2">
      <c r="A72" s="4" t="str">
        <f>SUBSTITUTE(LEFT(tblAnlagenliste[[#This Row],[DIN276Planon]],5),".","")</f>
        <v>422</v>
      </c>
      <c r="B72" s="4">
        <f>IF(LEN(tblAnlagenliste[[#This Row],[DIN276Planon]])&gt;5,RIGHT(tblAnlagenliste[[#This Row],[DIN276Planon]],1),0)</f>
        <v>0</v>
      </c>
      <c r="C72" s="5" t="s">
        <v>231</v>
      </c>
      <c r="D72" s="5" t="s">
        <v>299</v>
      </c>
      <c r="E72" s="5" t="s">
        <v>70</v>
      </c>
      <c r="F72" s="5" t="s">
        <v>300</v>
      </c>
      <c r="G72" s="6">
        <v>1</v>
      </c>
      <c r="H72" s="7" t="s">
        <v>12</v>
      </c>
      <c r="I72" s="5" t="s">
        <v>15</v>
      </c>
      <c r="J72" s="5" t="s">
        <v>24</v>
      </c>
      <c r="K72" s="5" t="s">
        <v>301</v>
      </c>
      <c r="L72" s="5"/>
      <c r="M72" s="5"/>
      <c r="N72" s="7"/>
      <c r="O72" s="7"/>
      <c r="P72" s="7"/>
      <c r="Q72" s="7" t="s">
        <v>240</v>
      </c>
      <c r="R72" s="7"/>
    </row>
    <row r="73" spans="1:18" ht="45" x14ac:dyDescent="0.2">
      <c r="A73" s="4" t="str">
        <f>SUBSTITUTE(LEFT(tblAnlagenliste[[#This Row],[DIN276Planon]],5),".","")</f>
        <v>422</v>
      </c>
      <c r="B73" s="4">
        <f>IF(LEN(tblAnlagenliste[[#This Row],[DIN276Planon]])&gt;5,RIGHT(tblAnlagenliste[[#This Row],[DIN276Planon]],1),0)</f>
        <v>0</v>
      </c>
      <c r="C73" s="5" t="s">
        <v>231</v>
      </c>
      <c r="D73" s="5" t="s">
        <v>302</v>
      </c>
      <c r="E73" s="5" t="s">
        <v>70</v>
      </c>
      <c r="F73" s="5" t="s">
        <v>303</v>
      </c>
      <c r="G73" s="6">
        <v>1</v>
      </c>
      <c r="H73" s="7" t="s">
        <v>114</v>
      </c>
      <c r="I73" s="5" t="s">
        <v>13</v>
      </c>
      <c r="J73" s="5" t="s">
        <v>24</v>
      </c>
      <c r="K73" s="7" t="s">
        <v>14</v>
      </c>
      <c r="L73" s="7"/>
      <c r="M73" s="7" t="s">
        <v>233</v>
      </c>
      <c r="N73" s="7" t="s">
        <v>304</v>
      </c>
      <c r="O73" s="7"/>
      <c r="P73" s="5" t="s">
        <v>268</v>
      </c>
      <c r="Q73" s="7" t="s">
        <v>305</v>
      </c>
      <c r="R73" s="7"/>
    </row>
    <row r="74" spans="1:18" ht="30" x14ac:dyDescent="0.2">
      <c r="A74" s="4" t="str">
        <f>SUBSTITUTE(LEFT(tblAnlagenliste[[#This Row],[DIN276Planon]],5),".","")</f>
        <v>422</v>
      </c>
      <c r="B74" s="4">
        <f>IF(LEN(tblAnlagenliste[[#This Row],[DIN276Planon]])&gt;5,RIGHT(tblAnlagenliste[[#This Row],[DIN276Planon]],1),0)</f>
        <v>0</v>
      </c>
      <c r="C74" s="5" t="s">
        <v>231</v>
      </c>
      <c r="D74" s="5" t="s">
        <v>306</v>
      </c>
      <c r="E74" s="5" t="s">
        <v>70</v>
      </c>
      <c r="F74" s="5" t="s">
        <v>307</v>
      </c>
      <c r="G74" s="6">
        <v>1</v>
      </c>
      <c r="H74" s="7" t="s">
        <v>12</v>
      </c>
      <c r="I74" s="5" t="s">
        <v>15</v>
      </c>
      <c r="J74" s="5" t="s">
        <v>24</v>
      </c>
      <c r="K74" s="7" t="s">
        <v>14</v>
      </c>
      <c r="L74" s="7"/>
      <c r="M74" s="7" t="s">
        <v>235</v>
      </c>
      <c r="N74" s="7" t="s">
        <v>308</v>
      </c>
      <c r="O74" s="7" t="s">
        <v>309</v>
      </c>
      <c r="P74" s="5"/>
      <c r="Q74" s="7"/>
      <c r="R74" s="7"/>
    </row>
    <row r="75" spans="1:18" ht="30" x14ac:dyDescent="0.2">
      <c r="A75" s="4" t="str">
        <f>SUBSTITUTE(LEFT(tblAnlagenliste[[#This Row],[DIN276Planon]],5),".","")</f>
        <v>422</v>
      </c>
      <c r="B75" s="4">
        <f>IF(LEN(tblAnlagenliste[[#This Row],[DIN276Planon]])&gt;5,RIGHT(tblAnlagenliste[[#This Row],[DIN276Planon]],1),0)</f>
        <v>0</v>
      </c>
      <c r="C75" s="5" t="s">
        <v>231</v>
      </c>
      <c r="D75" s="5" t="s">
        <v>310</v>
      </c>
      <c r="E75" s="5" t="s">
        <v>70</v>
      </c>
      <c r="F75" s="5" t="s">
        <v>311</v>
      </c>
      <c r="G75" s="6">
        <v>1</v>
      </c>
      <c r="H75" s="7" t="s">
        <v>12</v>
      </c>
      <c r="I75" s="5" t="s">
        <v>15</v>
      </c>
      <c r="J75" s="5" t="s">
        <v>24</v>
      </c>
      <c r="K75" s="7" t="s">
        <v>14</v>
      </c>
      <c r="L75" s="7"/>
      <c r="M75" s="7" t="s">
        <v>235</v>
      </c>
      <c r="N75" s="7" t="s">
        <v>312</v>
      </c>
      <c r="O75" s="7" t="s">
        <v>313</v>
      </c>
      <c r="P75" s="5"/>
      <c r="Q75" s="7"/>
      <c r="R75" s="7"/>
    </row>
    <row r="76" spans="1:18" ht="30" x14ac:dyDescent="0.2">
      <c r="A76" s="4" t="str">
        <f>SUBSTITUTE(LEFT(tblAnlagenliste[[#This Row],[DIN276Planon]],5),".","")</f>
        <v>422</v>
      </c>
      <c r="B76" s="4">
        <f>IF(LEN(tblAnlagenliste[[#This Row],[DIN276Planon]])&gt;5,RIGHT(tblAnlagenliste[[#This Row],[DIN276Planon]],1),0)</f>
        <v>0</v>
      </c>
      <c r="C76" s="5" t="s">
        <v>231</v>
      </c>
      <c r="D76" s="5" t="s">
        <v>314</v>
      </c>
      <c r="E76" s="5" t="s">
        <v>70</v>
      </c>
      <c r="F76" s="5" t="s">
        <v>315</v>
      </c>
      <c r="G76" s="6">
        <v>1</v>
      </c>
      <c r="H76" s="7" t="s">
        <v>12</v>
      </c>
      <c r="I76" s="5" t="s">
        <v>15</v>
      </c>
      <c r="J76" s="5" t="s">
        <v>24</v>
      </c>
      <c r="K76" s="7" t="s">
        <v>14</v>
      </c>
      <c r="L76" s="7"/>
      <c r="M76" s="7" t="s">
        <v>235</v>
      </c>
      <c r="N76" s="7" t="s">
        <v>316</v>
      </c>
      <c r="O76" s="7" t="s">
        <v>317</v>
      </c>
      <c r="P76" s="5"/>
      <c r="Q76" s="7"/>
      <c r="R76" s="7"/>
    </row>
    <row r="77" spans="1:18" ht="30" x14ac:dyDescent="0.2">
      <c r="A77" s="4" t="str">
        <f>SUBSTITUTE(LEFT(tblAnlagenliste[[#This Row],[DIN276Planon]],5),".","")</f>
        <v>422</v>
      </c>
      <c r="B77" s="4">
        <f>IF(LEN(tblAnlagenliste[[#This Row],[DIN276Planon]])&gt;5,RIGHT(tblAnlagenliste[[#This Row],[DIN276Planon]],1),0)</f>
        <v>0</v>
      </c>
      <c r="C77" s="5" t="s">
        <v>231</v>
      </c>
      <c r="D77" s="5" t="s">
        <v>318</v>
      </c>
      <c r="E77" s="5" t="s">
        <v>70</v>
      </c>
      <c r="F77" s="5" t="s">
        <v>319</v>
      </c>
      <c r="G77" s="6">
        <v>1</v>
      </c>
      <c r="H77" s="7" t="s">
        <v>12</v>
      </c>
      <c r="I77" s="5" t="s">
        <v>15</v>
      </c>
      <c r="J77" s="5" t="s">
        <v>24</v>
      </c>
      <c r="K77" s="7" t="s">
        <v>14</v>
      </c>
      <c r="L77" s="7"/>
      <c r="M77" s="7" t="s">
        <v>235</v>
      </c>
      <c r="N77" s="7" t="s">
        <v>320</v>
      </c>
      <c r="O77" s="7" t="s">
        <v>321</v>
      </c>
      <c r="P77" s="5"/>
      <c r="Q77" s="7"/>
      <c r="R77" s="7"/>
    </row>
    <row r="78" spans="1:18" ht="30" x14ac:dyDescent="0.2">
      <c r="A78" s="4" t="str">
        <f>SUBSTITUTE(LEFT(tblAnlagenliste[[#This Row],[DIN276Planon]],5),".","")</f>
        <v>422</v>
      </c>
      <c r="B78" s="4">
        <f>IF(LEN(tblAnlagenliste[[#This Row],[DIN276Planon]])&gt;5,RIGHT(tblAnlagenliste[[#This Row],[DIN276Planon]],1),0)</f>
        <v>0</v>
      </c>
      <c r="C78" s="5" t="s">
        <v>231</v>
      </c>
      <c r="D78" s="5" t="s">
        <v>322</v>
      </c>
      <c r="E78" s="5" t="s">
        <v>70</v>
      </c>
      <c r="F78" s="5" t="s">
        <v>323</v>
      </c>
      <c r="G78" s="6">
        <v>1</v>
      </c>
      <c r="H78" s="7" t="s">
        <v>12</v>
      </c>
      <c r="I78" s="5" t="s">
        <v>15</v>
      </c>
      <c r="J78" s="5" t="s">
        <v>24</v>
      </c>
      <c r="K78" s="7" t="s">
        <v>14</v>
      </c>
      <c r="L78" s="7"/>
      <c r="M78" s="7" t="s">
        <v>235</v>
      </c>
      <c r="N78" s="7" t="s">
        <v>276</v>
      </c>
      <c r="O78" s="7" t="s">
        <v>324</v>
      </c>
      <c r="P78" s="5"/>
      <c r="Q78" s="7"/>
      <c r="R78" s="7"/>
    </row>
    <row r="79" spans="1:18" ht="30" x14ac:dyDescent="0.2">
      <c r="A79" s="4" t="str">
        <f>SUBSTITUTE(LEFT(tblAnlagenliste[[#This Row],[DIN276Planon]],5),".","")</f>
        <v>422</v>
      </c>
      <c r="B79" s="4">
        <f>IF(LEN(tblAnlagenliste[[#This Row],[DIN276Planon]])&gt;5,RIGHT(tblAnlagenliste[[#This Row],[DIN276Planon]],1),0)</f>
        <v>0</v>
      </c>
      <c r="C79" s="5" t="s">
        <v>231</v>
      </c>
      <c r="D79" s="5" t="s">
        <v>325</v>
      </c>
      <c r="E79" s="5" t="s">
        <v>70</v>
      </c>
      <c r="F79" s="5" t="s">
        <v>326</v>
      </c>
      <c r="G79" s="6">
        <v>1</v>
      </c>
      <c r="H79" s="7" t="s">
        <v>12</v>
      </c>
      <c r="I79" s="5" t="s">
        <v>15</v>
      </c>
      <c r="J79" s="5" t="s">
        <v>24</v>
      </c>
      <c r="K79" s="7" t="s">
        <v>14</v>
      </c>
      <c r="L79" s="7"/>
      <c r="M79" s="7" t="s">
        <v>235</v>
      </c>
      <c r="N79" s="7" t="s">
        <v>276</v>
      </c>
      <c r="O79" s="7" t="s">
        <v>327</v>
      </c>
      <c r="P79" s="5"/>
      <c r="Q79" s="7"/>
      <c r="R79" s="7"/>
    </row>
    <row r="80" spans="1:18" ht="30" x14ac:dyDescent="0.2">
      <c r="A80" s="4" t="str">
        <f>SUBSTITUTE(LEFT(tblAnlagenliste[[#This Row],[DIN276Planon]],5),".","")</f>
        <v>422</v>
      </c>
      <c r="B80" s="4">
        <f>IF(LEN(tblAnlagenliste[[#This Row],[DIN276Planon]])&gt;5,RIGHT(tblAnlagenliste[[#This Row],[DIN276Planon]],1),0)</f>
        <v>0</v>
      </c>
      <c r="C80" s="5" t="s">
        <v>231</v>
      </c>
      <c r="D80" s="5" t="s">
        <v>328</v>
      </c>
      <c r="E80" s="5" t="s">
        <v>70</v>
      </c>
      <c r="F80" s="5" t="s">
        <v>329</v>
      </c>
      <c r="G80" s="6">
        <v>1</v>
      </c>
      <c r="H80" s="7" t="s">
        <v>12</v>
      </c>
      <c r="I80" s="5" t="s">
        <v>15</v>
      </c>
      <c r="J80" s="5" t="s">
        <v>24</v>
      </c>
      <c r="K80" s="7" t="s">
        <v>14</v>
      </c>
      <c r="L80" s="7"/>
      <c r="M80" s="7" t="s">
        <v>235</v>
      </c>
      <c r="N80" s="7" t="s">
        <v>330</v>
      </c>
      <c r="O80" s="7" t="s">
        <v>331</v>
      </c>
      <c r="P80" s="5"/>
      <c r="Q80" s="7"/>
      <c r="R80" s="7"/>
    </row>
    <row r="81" spans="1:18" ht="30" x14ac:dyDescent="0.2">
      <c r="A81" s="4" t="str">
        <f>SUBSTITUTE(LEFT(tblAnlagenliste[[#This Row],[DIN276Planon]],5),".","")</f>
        <v>422</v>
      </c>
      <c r="B81" s="4">
        <f>IF(LEN(tblAnlagenliste[[#This Row],[DIN276Planon]])&gt;5,RIGHT(tblAnlagenliste[[#This Row],[DIN276Planon]],1),0)</f>
        <v>0</v>
      </c>
      <c r="C81" s="5" t="s">
        <v>231</v>
      </c>
      <c r="D81" s="5" t="s">
        <v>332</v>
      </c>
      <c r="E81" s="5" t="s">
        <v>70</v>
      </c>
      <c r="F81" s="5" t="s">
        <v>333</v>
      </c>
      <c r="G81" s="6">
        <v>1</v>
      </c>
      <c r="H81" s="7" t="s">
        <v>12</v>
      </c>
      <c r="I81" s="5" t="s">
        <v>15</v>
      </c>
      <c r="J81" s="5" t="s">
        <v>24</v>
      </c>
      <c r="K81" s="7" t="s">
        <v>14</v>
      </c>
      <c r="L81" s="7"/>
      <c r="M81" s="7" t="s">
        <v>235</v>
      </c>
      <c r="N81" s="7" t="s">
        <v>276</v>
      </c>
      <c r="O81" s="7" t="s">
        <v>334</v>
      </c>
      <c r="P81" s="5"/>
      <c r="Q81" s="7"/>
      <c r="R81" s="7"/>
    </row>
    <row r="82" spans="1:18" ht="30" x14ac:dyDescent="0.2">
      <c r="A82" s="4" t="str">
        <f>SUBSTITUTE(LEFT(tblAnlagenliste[[#This Row],[DIN276Planon]],5),".","")</f>
        <v>422</v>
      </c>
      <c r="B82" s="4">
        <f>IF(LEN(tblAnlagenliste[[#This Row],[DIN276Planon]])&gt;5,RIGHT(tblAnlagenliste[[#This Row],[DIN276Planon]],1),0)</f>
        <v>0</v>
      </c>
      <c r="C82" s="5" t="s">
        <v>231</v>
      </c>
      <c r="D82" s="5" t="s">
        <v>335</v>
      </c>
      <c r="E82" s="5" t="s">
        <v>70</v>
      </c>
      <c r="F82" s="5" t="s">
        <v>336</v>
      </c>
      <c r="G82" s="6">
        <v>1</v>
      </c>
      <c r="H82" s="7" t="s">
        <v>12</v>
      </c>
      <c r="I82" s="5" t="s">
        <v>15</v>
      </c>
      <c r="J82" s="5" t="s">
        <v>24</v>
      </c>
      <c r="K82" s="7" t="s">
        <v>14</v>
      </c>
      <c r="L82" s="7"/>
      <c r="M82" s="7" t="s">
        <v>235</v>
      </c>
      <c r="N82" s="7" t="s">
        <v>337</v>
      </c>
      <c r="O82" s="7" t="s">
        <v>338</v>
      </c>
      <c r="P82" s="5"/>
      <c r="Q82" s="7"/>
      <c r="R82" s="7"/>
    </row>
    <row r="83" spans="1:18" ht="30" x14ac:dyDescent="0.2">
      <c r="A83" s="4" t="str">
        <f>SUBSTITUTE(LEFT(tblAnlagenliste[[#This Row],[DIN276Planon]],5),".","")</f>
        <v>422</v>
      </c>
      <c r="B83" s="4">
        <f>IF(LEN(tblAnlagenliste[[#This Row],[DIN276Planon]])&gt;5,RIGHT(tblAnlagenliste[[#This Row],[DIN276Planon]],1),0)</f>
        <v>0</v>
      </c>
      <c r="C83" s="5" t="s">
        <v>231</v>
      </c>
      <c r="D83" s="5" t="s">
        <v>339</v>
      </c>
      <c r="E83" s="5" t="s">
        <v>70</v>
      </c>
      <c r="F83" s="5" t="s">
        <v>340</v>
      </c>
      <c r="G83" s="6">
        <v>1</v>
      </c>
      <c r="H83" s="7" t="s">
        <v>12</v>
      </c>
      <c r="I83" s="5" t="s">
        <v>15</v>
      </c>
      <c r="J83" s="5" t="s">
        <v>24</v>
      </c>
      <c r="K83" s="7" t="s">
        <v>341</v>
      </c>
      <c r="L83" s="7"/>
      <c r="M83" s="7"/>
      <c r="N83" s="7"/>
      <c r="O83" s="7"/>
      <c r="P83" s="5"/>
      <c r="Q83" s="7" t="s">
        <v>242</v>
      </c>
      <c r="R83" s="7"/>
    </row>
    <row r="84" spans="1:18" ht="30" x14ac:dyDescent="0.2">
      <c r="A84" s="4" t="str">
        <f>SUBSTITUTE(LEFT(tblAnlagenliste[[#This Row],[DIN276Planon]],5),".","")</f>
        <v>422</v>
      </c>
      <c r="B84" s="4">
        <f>IF(LEN(tblAnlagenliste[[#This Row],[DIN276Planon]])&gt;5,RIGHT(tblAnlagenliste[[#This Row],[DIN276Planon]],1),0)</f>
        <v>0</v>
      </c>
      <c r="C84" s="5" t="s">
        <v>231</v>
      </c>
      <c r="D84" s="5" t="s">
        <v>342</v>
      </c>
      <c r="E84" s="5" t="s">
        <v>70</v>
      </c>
      <c r="F84" s="5" t="s">
        <v>343</v>
      </c>
      <c r="G84" s="6">
        <v>1</v>
      </c>
      <c r="H84" s="7" t="s">
        <v>12</v>
      </c>
      <c r="I84" s="5" t="s">
        <v>15</v>
      </c>
      <c r="J84" s="5" t="s">
        <v>24</v>
      </c>
      <c r="K84" s="7" t="s">
        <v>341</v>
      </c>
      <c r="L84" s="7"/>
      <c r="M84" s="7"/>
      <c r="N84" s="7"/>
      <c r="O84" s="7"/>
      <c r="P84" s="5"/>
      <c r="Q84" s="7" t="s">
        <v>242</v>
      </c>
      <c r="R84" s="7"/>
    </row>
    <row r="85" spans="1:18" ht="30" x14ac:dyDescent="0.2">
      <c r="A85" s="4" t="str">
        <f>SUBSTITUTE(LEFT(tblAnlagenliste[[#This Row],[DIN276Planon]],5),".","")</f>
        <v>422</v>
      </c>
      <c r="B85" s="4">
        <f>IF(LEN(tblAnlagenliste[[#This Row],[DIN276Planon]])&gt;5,RIGHT(tblAnlagenliste[[#This Row],[DIN276Planon]],1),0)</f>
        <v>0</v>
      </c>
      <c r="C85" s="5" t="s">
        <v>231</v>
      </c>
      <c r="D85" s="5" t="s">
        <v>344</v>
      </c>
      <c r="E85" s="5" t="s">
        <v>70</v>
      </c>
      <c r="F85" s="5" t="s">
        <v>345</v>
      </c>
      <c r="G85" s="6">
        <v>1</v>
      </c>
      <c r="H85" s="7" t="s">
        <v>12</v>
      </c>
      <c r="I85" s="5" t="s">
        <v>15</v>
      </c>
      <c r="J85" s="5" t="s">
        <v>24</v>
      </c>
      <c r="K85" s="7" t="s">
        <v>341</v>
      </c>
      <c r="L85" s="7"/>
      <c r="M85" s="7"/>
      <c r="N85" s="7"/>
      <c r="O85" s="7"/>
      <c r="P85" s="5"/>
      <c r="Q85" s="7" t="s">
        <v>242</v>
      </c>
      <c r="R85" s="7"/>
    </row>
    <row r="86" spans="1:18" ht="30" x14ac:dyDescent="0.2">
      <c r="A86" s="4" t="str">
        <f>SUBSTITUTE(LEFT(tblAnlagenliste[[#This Row],[DIN276Planon]],5),".","")</f>
        <v>422</v>
      </c>
      <c r="B86" s="4">
        <f>IF(LEN(tblAnlagenliste[[#This Row],[DIN276Planon]])&gt;5,RIGHT(tblAnlagenliste[[#This Row],[DIN276Planon]],1),0)</f>
        <v>0</v>
      </c>
      <c r="C86" s="5" t="s">
        <v>231</v>
      </c>
      <c r="D86" s="5" t="s">
        <v>346</v>
      </c>
      <c r="E86" s="5" t="s">
        <v>70</v>
      </c>
      <c r="F86" s="5" t="s">
        <v>347</v>
      </c>
      <c r="G86" s="6">
        <v>1</v>
      </c>
      <c r="H86" s="7" t="s">
        <v>12</v>
      </c>
      <c r="I86" s="5" t="s">
        <v>15</v>
      </c>
      <c r="J86" s="5" t="s">
        <v>24</v>
      </c>
      <c r="K86" s="7" t="s">
        <v>348</v>
      </c>
      <c r="L86" s="7"/>
      <c r="M86" s="7"/>
      <c r="N86" s="7"/>
      <c r="O86" s="7"/>
      <c r="P86" s="5"/>
      <c r="Q86" s="7" t="s">
        <v>240</v>
      </c>
      <c r="R86" s="7"/>
    </row>
    <row r="87" spans="1:18" ht="30" x14ac:dyDescent="0.2">
      <c r="A87" s="4" t="str">
        <f>SUBSTITUTE(LEFT(tblAnlagenliste[[#This Row],[DIN276Planon]],5),".","")</f>
        <v>422</v>
      </c>
      <c r="B87" s="4">
        <f>IF(LEN(tblAnlagenliste[[#This Row],[DIN276Planon]])&gt;5,RIGHT(tblAnlagenliste[[#This Row],[DIN276Planon]],1),0)</f>
        <v>0</v>
      </c>
      <c r="C87" s="5" t="s">
        <v>231</v>
      </c>
      <c r="D87" s="5" t="s">
        <v>349</v>
      </c>
      <c r="E87" s="5" t="s">
        <v>70</v>
      </c>
      <c r="F87" s="5" t="s">
        <v>350</v>
      </c>
      <c r="G87" s="6">
        <v>1</v>
      </c>
      <c r="H87" s="7" t="s">
        <v>12</v>
      </c>
      <c r="I87" s="5" t="s">
        <v>15</v>
      </c>
      <c r="J87" s="5" t="s">
        <v>24</v>
      </c>
      <c r="K87" s="7" t="s">
        <v>351</v>
      </c>
      <c r="L87" s="7"/>
      <c r="M87" s="7"/>
      <c r="N87" s="7"/>
      <c r="O87" s="7"/>
      <c r="P87" s="5"/>
      <c r="Q87" s="7" t="s">
        <v>238</v>
      </c>
      <c r="R87" s="7"/>
    </row>
    <row r="88" spans="1:18" ht="45" x14ac:dyDescent="0.2">
      <c r="A88" s="4" t="str">
        <f>SUBSTITUTE(LEFT(tblAnlagenliste[[#This Row],[DIN276Planon]],5),".","")</f>
        <v>422</v>
      </c>
      <c r="B88" s="4">
        <f>IF(LEN(tblAnlagenliste[[#This Row],[DIN276Planon]])&gt;5,RIGHT(tblAnlagenliste[[#This Row],[DIN276Planon]],1),0)</f>
        <v>0</v>
      </c>
      <c r="C88" s="5" t="s">
        <v>231</v>
      </c>
      <c r="D88" s="5" t="s">
        <v>352</v>
      </c>
      <c r="E88" s="5" t="s">
        <v>70</v>
      </c>
      <c r="F88" s="5" t="s">
        <v>353</v>
      </c>
      <c r="G88" s="6">
        <v>1</v>
      </c>
      <c r="H88" s="7" t="s">
        <v>114</v>
      </c>
      <c r="I88" s="5" t="s">
        <v>13</v>
      </c>
      <c r="J88" s="5" t="s">
        <v>27</v>
      </c>
      <c r="K88" s="7" t="s">
        <v>74</v>
      </c>
      <c r="L88" s="7"/>
      <c r="M88" s="7" t="s">
        <v>233</v>
      </c>
      <c r="N88" s="7" t="s">
        <v>304</v>
      </c>
      <c r="O88" s="7"/>
      <c r="P88" s="5" t="s">
        <v>268</v>
      </c>
      <c r="Q88" s="7" t="s">
        <v>354</v>
      </c>
      <c r="R88" s="7"/>
    </row>
    <row r="89" spans="1:18" ht="30" x14ac:dyDescent="0.2">
      <c r="A89" s="4" t="str">
        <f>SUBSTITUTE(LEFT(tblAnlagenliste[[#This Row],[DIN276Planon]],5),".","")</f>
        <v>422</v>
      </c>
      <c r="B89" s="4">
        <f>IF(LEN(tblAnlagenliste[[#This Row],[DIN276Planon]])&gt;5,RIGHT(tblAnlagenliste[[#This Row],[DIN276Planon]],1),0)</f>
        <v>0</v>
      </c>
      <c r="C89" s="5" t="s">
        <v>231</v>
      </c>
      <c r="D89" s="5" t="s">
        <v>355</v>
      </c>
      <c r="E89" s="5" t="s">
        <v>70</v>
      </c>
      <c r="F89" s="5" t="s">
        <v>356</v>
      </c>
      <c r="G89" s="6">
        <v>1</v>
      </c>
      <c r="H89" s="7" t="s">
        <v>12</v>
      </c>
      <c r="I89" s="5" t="s">
        <v>15</v>
      </c>
      <c r="J89" s="5" t="s">
        <v>27</v>
      </c>
      <c r="K89" s="7" t="s">
        <v>74</v>
      </c>
      <c r="L89" s="7"/>
      <c r="M89" s="7" t="s">
        <v>235</v>
      </c>
      <c r="N89" s="7" t="s">
        <v>276</v>
      </c>
      <c r="O89" s="7" t="s">
        <v>357</v>
      </c>
      <c r="P89" s="5"/>
      <c r="Q89" s="7"/>
      <c r="R89" s="7"/>
    </row>
    <row r="90" spans="1:18" ht="30" x14ac:dyDescent="0.2">
      <c r="A90" s="4" t="str">
        <f>SUBSTITUTE(LEFT(tblAnlagenliste[[#This Row],[DIN276Planon]],5),".","")</f>
        <v>422</v>
      </c>
      <c r="B90" s="4">
        <f>IF(LEN(tblAnlagenliste[[#This Row],[DIN276Planon]])&gt;5,RIGHT(tblAnlagenliste[[#This Row],[DIN276Planon]],1),0)</f>
        <v>0</v>
      </c>
      <c r="C90" s="5" t="s">
        <v>231</v>
      </c>
      <c r="D90" s="5" t="s">
        <v>358</v>
      </c>
      <c r="E90" s="5" t="s">
        <v>70</v>
      </c>
      <c r="F90" s="5" t="s">
        <v>359</v>
      </c>
      <c r="G90" s="6">
        <v>1</v>
      </c>
      <c r="H90" s="7" t="s">
        <v>12</v>
      </c>
      <c r="I90" s="5" t="s">
        <v>15</v>
      </c>
      <c r="J90" s="5" t="s">
        <v>27</v>
      </c>
      <c r="K90" s="7" t="s">
        <v>74</v>
      </c>
      <c r="L90" s="7"/>
      <c r="M90" s="7" t="s">
        <v>235</v>
      </c>
      <c r="N90" s="7" t="s">
        <v>360</v>
      </c>
      <c r="O90" s="7" t="s">
        <v>361</v>
      </c>
      <c r="P90" s="5"/>
      <c r="Q90" s="7"/>
      <c r="R90" s="7"/>
    </row>
    <row r="91" spans="1:18" ht="30" x14ac:dyDescent="0.2">
      <c r="A91" s="4" t="str">
        <f>SUBSTITUTE(LEFT(tblAnlagenliste[[#This Row],[DIN276Planon]],5),".","")</f>
        <v>422</v>
      </c>
      <c r="B91" s="4">
        <f>IF(LEN(tblAnlagenliste[[#This Row],[DIN276Planon]])&gt;5,RIGHT(tblAnlagenliste[[#This Row],[DIN276Planon]],1),0)</f>
        <v>0</v>
      </c>
      <c r="C91" s="5" t="s">
        <v>231</v>
      </c>
      <c r="D91" s="5" t="s">
        <v>362</v>
      </c>
      <c r="E91" s="5" t="s">
        <v>70</v>
      </c>
      <c r="F91" s="5" t="s">
        <v>363</v>
      </c>
      <c r="G91" s="6">
        <v>1</v>
      </c>
      <c r="H91" s="7" t="s">
        <v>12</v>
      </c>
      <c r="I91" s="5" t="s">
        <v>15</v>
      </c>
      <c r="J91" s="5" t="s">
        <v>27</v>
      </c>
      <c r="K91" s="7" t="s">
        <v>74</v>
      </c>
      <c r="L91" s="7"/>
      <c r="M91" s="7" t="s">
        <v>235</v>
      </c>
      <c r="N91" s="7" t="s">
        <v>364</v>
      </c>
      <c r="O91" s="7" t="s">
        <v>365</v>
      </c>
      <c r="P91" s="5"/>
      <c r="Q91" s="7"/>
      <c r="R91" s="7"/>
    </row>
    <row r="92" spans="1:18" x14ac:dyDescent="0.2">
      <c r="A92" s="4" t="str">
        <f>SUBSTITUTE(LEFT(tblAnlagenliste[[#This Row],[DIN276Planon]],5),".","")</f>
        <v>422</v>
      </c>
      <c r="B92" s="4">
        <f>IF(LEN(tblAnlagenliste[[#This Row],[DIN276Planon]])&gt;5,RIGHT(tblAnlagenliste[[#This Row],[DIN276Planon]],1),0)</f>
        <v>0</v>
      </c>
      <c r="C92" s="5" t="s">
        <v>231</v>
      </c>
      <c r="D92" s="5" t="s">
        <v>366</v>
      </c>
      <c r="E92" s="5" t="s">
        <v>70</v>
      </c>
      <c r="F92" s="5" t="s">
        <v>367</v>
      </c>
      <c r="G92" s="6">
        <v>1</v>
      </c>
      <c r="H92" s="7" t="s">
        <v>12</v>
      </c>
      <c r="I92" s="5" t="s">
        <v>15</v>
      </c>
      <c r="J92" s="5" t="s">
        <v>27</v>
      </c>
      <c r="K92" s="7" t="s">
        <v>74</v>
      </c>
      <c r="L92" s="7"/>
      <c r="M92" s="7" t="s">
        <v>235</v>
      </c>
      <c r="N92" s="7" t="s">
        <v>368</v>
      </c>
      <c r="O92" s="7"/>
      <c r="P92" s="5"/>
      <c r="Q92" s="7"/>
      <c r="R92" s="7"/>
    </row>
    <row r="93" spans="1:18" ht="45" x14ac:dyDescent="0.2">
      <c r="A93" s="4" t="str">
        <f>SUBSTITUTE(LEFT(tblAnlagenliste[[#This Row],[DIN276Planon]],5),".","")</f>
        <v>422</v>
      </c>
      <c r="B93" s="4">
        <f>IF(LEN(tblAnlagenliste[[#This Row],[DIN276Planon]])&gt;5,RIGHT(tblAnlagenliste[[#This Row],[DIN276Planon]],1),0)</f>
        <v>0</v>
      </c>
      <c r="C93" s="5" t="s">
        <v>231</v>
      </c>
      <c r="D93" s="5" t="s">
        <v>369</v>
      </c>
      <c r="E93" s="5" t="s">
        <v>70</v>
      </c>
      <c r="F93" s="5" t="s">
        <v>370</v>
      </c>
      <c r="G93" s="6">
        <v>1</v>
      </c>
      <c r="H93" s="7" t="s">
        <v>114</v>
      </c>
      <c r="I93" s="5" t="s">
        <v>13</v>
      </c>
      <c r="J93" s="5" t="s">
        <v>25</v>
      </c>
      <c r="K93" s="7" t="s">
        <v>75</v>
      </c>
      <c r="L93" s="7"/>
      <c r="M93" s="7" t="s">
        <v>233</v>
      </c>
      <c r="N93" s="7"/>
      <c r="O93" s="7"/>
      <c r="P93" s="5" t="s">
        <v>268</v>
      </c>
      <c r="Q93" s="7" t="s">
        <v>371</v>
      </c>
      <c r="R93" s="7"/>
    </row>
    <row r="94" spans="1:18" ht="30" x14ac:dyDescent="0.2">
      <c r="A94" s="4" t="str">
        <f>SUBSTITUTE(LEFT(tblAnlagenliste[[#This Row],[DIN276Planon]],5),".","")</f>
        <v>422</v>
      </c>
      <c r="B94" s="4">
        <f>IF(LEN(tblAnlagenliste[[#This Row],[DIN276Planon]])&gt;5,RIGHT(tblAnlagenliste[[#This Row],[DIN276Planon]],1),0)</f>
        <v>0</v>
      </c>
      <c r="C94" s="5" t="s">
        <v>231</v>
      </c>
      <c r="D94" s="5" t="s">
        <v>372</v>
      </c>
      <c r="E94" s="5" t="s">
        <v>70</v>
      </c>
      <c r="F94" s="5" t="s">
        <v>373</v>
      </c>
      <c r="G94" s="6">
        <v>1</v>
      </c>
      <c r="H94" s="7" t="s">
        <v>12</v>
      </c>
      <c r="I94" s="5" t="s">
        <v>15</v>
      </c>
      <c r="J94" s="5" t="s">
        <v>25</v>
      </c>
      <c r="K94" s="7" t="s">
        <v>75</v>
      </c>
      <c r="L94" s="7"/>
      <c r="M94" s="7" t="s">
        <v>235</v>
      </c>
      <c r="N94" s="7" t="s">
        <v>374</v>
      </c>
      <c r="O94" s="7" t="s">
        <v>375</v>
      </c>
      <c r="P94" s="5"/>
      <c r="Q94" s="7"/>
      <c r="R94" s="7"/>
    </row>
    <row r="95" spans="1:18" ht="30" x14ac:dyDescent="0.2">
      <c r="A95" s="4" t="str">
        <f>SUBSTITUTE(LEFT(tblAnlagenliste[[#This Row],[DIN276Planon]],5),".","")</f>
        <v>422</v>
      </c>
      <c r="B95" s="4">
        <f>IF(LEN(tblAnlagenliste[[#This Row],[DIN276Planon]])&gt;5,RIGHT(tblAnlagenliste[[#This Row],[DIN276Planon]],1),0)</f>
        <v>0</v>
      </c>
      <c r="C95" s="5" t="s">
        <v>231</v>
      </c>
      <c r="D95" s="5" t="s">
        <v>376</v>
      </c>
      <c r="E95" s="5" t="s">
        <v>70</v>
      </c>
      <c r="F95" s="5" t="s">
        <v>377</v>
      </c>
      <c r="G95" s="6">
        <v>1</v>
      </c>
      <c r="H95" s="7" t="s">
        <v>12</v>
      </c>
      <c r="I95" s="5" t="s">
        <v>15</v>
      </c>
      <c r="J95" s="5" t="s">
        <v>25</v>
      </c>
      <c r="K95" s="7" t="s">
        <v>18</v>
      </c>
      <c r="L95" s="7"/>
      <c r="M95" s="7" t="s">
        <v>235</v>
      </c>
      <c r="N95" s="7" t="s">
        <v>378</v>
      </c>
      <c r="O95" s="7" t="s">
        <v>379</v>
      </c>
      <c r="P95" s="5"/>
      <c r="Q95" s="7" t="s">
        <v>380</v>
      </c>
      <c r="R95" s="7"/>
    </row>
    <row r="96" spans="1:18" ht="30" x14ac:dyDescent="0.2">
      <c r="A96" s="4" t="str">
        <f>SUBSTITUTE(LEFT(tblAnlagenliste[[#This Row],[DIN276Planon]],5),".","")</f>
        <v>422</v>
      </c>
      <c r="B96" s="4">
        <f>IF(LEN(tblAnlagenliste[[#This Row],[DIN276Planon]])&gt;5,RIGHT(tblAnlagenliste[[#This Row],[DIN276Planon]],1),0)</f>
        <v>0</v>
      </c>
      <c r="C96" s="5" t="s">
        <v>231</v>
      </c>
      <c r="D96" s="5" t="s">
        <v>381</v>
      </c>
      <c r="E96" s="5" t="s">
        <v>70</v>
      </c>
      <c r="F96" s="5" t="s">
        <v>382</v>
      </c>
      <c r="G96" s="6">
        <v>1</v>
      </c>
      <c r="H96" s="7" t="s">
        <v>12</v>
      </c>
      <c r="I96" s="5" t="s">
        <v>15</v>
      </c>
      <c r="J96" s="5" t="s">
        <v>25</v>
      </c>
      <c r="K96" s="7" t="s">
        <v>383</v>
      </c>
      <c r="L96" s="7"/>
      <c r="M96" s="7" t="s">
        <v>235</v>
      </c>
      <c r="N96" s="7" t="s">
        <v>378</v>
      </c>
      <c r="O96" s="7" t="s">
        <v>384</v>
      </c>
      <c r="P96" s="5"/>
      <c r="Q96" s="7" t="s">
        <v>380</v>
      </c>
      <c r="R96" s="7"/>
    </row>
    <row r="97" spans="1:18" ht="30" x14ac:dyDescent="0.2">
      <c r="A97" s="4" t="str">
        <f>SUBSTITUTE(LEFT(tblAnlagenliste[[#This Row],[DIN276Planon]],5),".","")</f>
        <v>422</v>
      </c>
      <c r="B97" s="4">
        <f>IF(LEN(tblAnlagenliste[[#This Row],[DIN276Planon]])&gt;5,RIGHT(tblAnlagenliste[[#This Row],[DIN276Planon]],1),0)</f>
        <v>0</v>
      </c>
      <c r="C97" s="5" t="s">
        <v>231</v>
      </c>
      <c r="D97" s="5" t="s">
        <v>385</v>
      </c>
      <c r="E97" s="5" t="s">
        <v>70</v>
      </c>
      <c r="F97" s="5" t="s">
        <v>386</v>
      </c>
      <c r="G97" s="6">
        <v>1</v>
      </c>
      <c r="H97" s="7" t="s">
        <v>12</v>
      </c>
      <c r="I97" s="5" t="s">
        <v>15</v>
      </c>
      <c r="J97" s="5" t="s">
        <v>25</v>
      </c>
      <c r="K97" s="7" t="s">
        <v>383</v>
      </c>
      <c r="L97" s="7"/>
      <c r="M97" s="7" t="s">
        <v>235</v>
      </c>
      <c r="N97" s="7" t="s">
        <v>387</v>
      </c>
      <c r="O97" s="7" t="s">
        <v>388</v>
      </c>
      <c r="P97" s="5"/>
      <c r="Q97" s="7" t="s">
        <v>380</v>
      </c>
      <c r="R97" s="7"/>
    </row>
    <row r="98" spans="1:18" ht="30" x14ac:dyDescent="0.2">
      <c r="A98" s="4" t="str">
        <f>SUBSTITUTE(LEFT(tblAnlagenliste[[#This Row],[DIN276Planon]],5),".","")</f>
        <v>422</v>
      </c>
      <c r="B98" s="4">
        <f>IF(LEN(tblAnlagenliste[[#This Row],[DIN276Planon]])&gt;5,RIGHT(tblAnlagenliste[[#This Row],[DIN276Planon]],1),0)</f>
        <v>0</v>
      </c>
      <c r="C98" s="5" t="s">
        <v>231</v>
      </c>
      <c r="D98" s="5" t="s">
        <v>389</v>
      </c>
      <c r="E98" s="5" t="s">
        <v>70</v>
      </c>
      <c r="F98" s="5" t="s">
        <v>390</v>
      </c>
      <c r="G98" s="6">
        <v>1</v>
      </c>
      <c r="H98" s="7" t="s">
        <v>12</v>
      </c>
      <c r="I98" s="5" t="s">
        <v>15</v>
      </c>
      <c r="J98" s="5" t="s">
        <v>25</v>
      </c>
      <c r="K98" s="7" t="s">
        <v>383</v>
      </c>
      <c r="L98" s="7"/>
      <c r="M98" s="7" t="s">
        <v>235</v>
      </c>
      <c r="N98" s="7" t="s">
        <v>378</v>
      </c>
      <c r="O98" s="7" t="s">
        <v>391</v>
      </c>
      <c r="P98" s="5"/>
      <c r="Q98" s="7" t="s">
        <v>380</v>
      </c>
      <c r="R98" s="7"/>
    </row>
    <row r="99" spans="1:18" ht="45" x14ac:dyDescent="0.2">
      <c r="A99" s="4" t="str">
        <f>SUBSTITUTE(LEFT(tblAnlagenliste[[#This Row],[DIN276Planon]],5),".","")</f>
        <v>422</v>
      </c>
      <c r="B99" s="4">
        <f>IF(LEN(tblAnlagenliste[[#This Row],[DIN276Planon]])&gt;5,RIGHT(tblAnlagenliste[[#This Row],[DIN276Planon]],1),0)</f>
        <v>0</v>
      </c>
      <c r="C99" s="5" t="s">
        <v>231</v>
      </c>
      <c r="D99" s="5" t="s">
        <v>392</v>
      </c>
      <c r="E99" s="5" t="s">
        <v>70</v>
      </c>
      <c r="F99" s="5" t="s">
        <v>393</v>
      </c>
      <c r="G99" s="6">
        <v>1</v>
      </c>
      <c r="H99" s="7" t="s">
        <v>114</v>
      </c>
      <c r="I99" s="5" t="s">
        <v>13</v>
      </c>
      <c r="J99" s="5" t="s">
        <v>25</v>
      </c>
      <c r="K99" s="7" t="s">
        <v>76</v>
      </c>
      <c r="L99" s="7"/>
      <c r="M99" s="7" t="s">
        <v>233</v>
      </c>
      <c r="N99" s="7"/>
      <c r="O99" s="7"/>
      <c r="P99" s="5" t="s">
        <v>268</v>
      </c>
      <c r="Q99" s="7" t="s">
        <v>394</v>
      </c>
      <c r="R99" s="7"/>
    </row>
    <row r="100" spans="1:18" ht="30" x14ac:dyDescent="0.2">
      <c r="A100" s="4" t="str">
        <f>SUBSTITUTE(LEFT(tblAnlagenliste[[#This Row],[DIN276Planon]],5),".","")</f>
        <v>422</v>
      </c>
      <c r="B100" s="4">
        <f>IF(LEN(tblAnlagenliste[[#This Row],[DIN276Planon]])&gt;5,RIGHT(tblAnlagenliste[[#This Row],[DIN276Planon]],1),0)</f>
        <v>0</v>
      </c>
      <c r="C100" s="5" t="s">
        <v>231</v>
      </c>
      <c r="D100" s="5" t="s">
        <v>395</v>
      </c>
      <c r="E100" s="5" t="s">
        <v>70</v>
      </c>
      <c r="F100" s="5" t="s">
        <v>396</v>
      </c>
      <c r="G100" s="6">
        <v>1</v>
      </c>
      <c r="H100" s="7" t="s">
        <v>12</v>
      </c>
      <c r="I100" s="5" t="s">
        <v>15</v>
      </c>
      <c r="J100" s="5" t="s">
        <v>25</v>
      </c>
      <c r="K100" s="7" t="s">
        <v>76</v>
      </c>
      <c r="L100" s="7"/>
      <c r="M100" s="7" t="s">
        <v>235</v>
      </c>
      <c r="N100" s="7" t="s">
        <v>397</v>
      </c>
      <c r="O100" s="7" t="s">
        <v>398</v>
      </c>
      <c r="P100" s="5"/>
      <c r="Q100" s="7"/>
      <c r="R100" s="7"/>
    </row>
    <row r="101" spans="1:18" ht="30" x14ac:dyDescent="0.2">
      <c r="A101" s="4" t="str">
        <f>SUBSTITUTE(LEFT(tblAnlagenliste[[#This Row],[DIN276Planon]],5),".","")</f>
        <v>422</v>
      </c>
      <c r="B101" s="4">
        <f>IF(LEN(tblAnlagenliste[[#This Row],[DIN276Planon]])&gt;5,RIGHT(tblAnlagenliste[[#This Row],[DIN276Planon]],1),0)</f>
        <v>0</v>
      </c>
      <c r="C101" s="5" t="s">
        <v>231</v>
      </c>
      <c r="D101" s="5" t="s">
        <v>399</v>
      </c>
      <c r="E101" s="5" t="s">
        <v>70</v>
      </c>
      <c r="F101" s="5" t="s">
        <v>400</v>
      </c>
      <c r="G101" s="6">
        <v>1</v>
      </c>
      <c r="H101" s="7" t="s">
        <v>12</v>
      </c>
      <c r="I101" s="5" t="s">
        <v>15</v>
      </c>
      <c r="J101" s="5" t="s">
        <v>25</v>
      </c>
      <c r="K101" s="7" t="s">
        <v>76</v>
      </c>
      <c r="L101" s="7"/>
      <c r="M101" s="7" t="s">
        <v>235</v>
      </c>
      <c r="N101" s="7" t="s">
        <v>378</v>
      </c>
      <c r="O101" s="7" t="s">
        <v>401</v>
      </c>
      <c r="P101" s="5"/>
      <c r="Q101" s="7"/>
      <c r="R101" s="7"/>
    </row>
    <row r="102" spans="1:18" ht="30" x14ac:dyDescent="0.2">
      <c r="A102" s="4" t="str">
        <f>SUBSTITUTE(LEFT(tblAnlagenliste[[#This Row],[DIN276Planon]],5),".","")</f>
        <v>422</v>
      </c>
      <c r="B102" s="4">
        <f>IF(LEN(tblAnlagenliste[[#This Row],[DIN276Planon]])&gt;5,RIGHT(tblAnlagenliste[[#This Row],[DIN276Planon]],1),0)</f>
        <v>0</v>
      </c>
      <c r="C102" s="5" t="s">
        <v>231</v>
      </c>
      <c r="D102" s="5" t="s">
        <v>402</v>
      </c>
      <c r="E102" s="5" t="s">
        <v>70</v>
      </c>
      <c r="F102" s="5" t="s">
        <v>403</v>
      </c>
      <c r="G102" s="6">
        <v>1</v>
      </c>
      <c r="H102" s="7" t="s">
        <v>12</v>
      </c>
      <c r="I102" s="5" t="s">
        <v>15</v>
      </c>
      <c r="J102" s="5" t="s">
        <v>25</v>
      </c>
      <c r="K102" s="7" t="s">
        <v>19</v>
      </c>
      <c r="L102" s="7"/>
      <c r="M102" s="7" t="s">
        <v>235</v>
      </c>
      <c r="N102" s="7" t="s">
        <v>378</v>
      </c>
      <c r="O102" s="7" t="s">
        <v>404</v>
      </c>
      <c r="P102" s="5"/>
      <c r="Q102" s="7" t="s">
        <v>380</v>
      </c>
      <c r="R102" s="7"/>
    </row>
    <row r="103" spans="1:18" ht="30" x14ac:dyDescent="0.2">
      <c r="A103" s="4" t="str">
        <f>SUBSTITUTE(LEFT(tblAnlagenliste[[#This Row],[DIN276Planon]],5),".","")</f>
        <v>422</v>
      </c>
      <c r="B103" s="4">
        <f>IF(LEN(tblAnlagenliste[[#This Row],[DIN276Planon]])&gt;5,RIGHT(tblAnlagenliste[[#This Row],[DIN276Planon]],1),0)</f>
        <v>0</v>
      </c>
      <c r="C103" s="5" t="s">
        <v>231</v>
      </c>
      <c r="D103" s="5" t="s">
        <v>405</v>
      </c>
      <c r="E103" s="5" t="s">
        <v>70</v>
      </c>
      <c r="F103" s="5" t="s">
        <v>406</v>
      </c>
      <c r="G103" s="6">
        <v>1</v>
      </c>
      <c r="H103" s="7" t="s">
        <v>12</v>
      </c>
      <c r="I103" s="5" t="s">
        <v>15</v>
      </c>
      <c r="J103" s="5" t="s">
        <v>25</v>
      </c>
      <c r="K103" s="7" t="s">
        <v>407</v>
      </c>
      <c r="L103" s="7"/>
      <c r="M103" s="7" t="s">
        <v>235</v>
      </c>
      <c r="N103" s="7" t="s">
        <v>378</v>
      </c>
      <c r="O103" s="7" t="s">
        <v>404</v>
      </c>
      <c r="P103" s="5"/>
      <c r="Q103" s="7" t="s">
        <v>380</v>
      </c>
      <c r="R103" s="7"/>
    </row>
    <row r="104" spans="1:18" ht="30" x14ac:dyDescent="0.2">
      <c r="A104" s="4" t="str">
        <f>SUBSTITUTE(LEFT(tblAnlagenliste[[#This Row],[DIN276Planon]],5),".","")</f>
        <v>422</v>
      </c>
      <c r="B104" s="4">
        <f>IF(LEN(tblAnlagenliste[[#This Row],[DIN276Planon]])&gt;5,RIGHT(tblAnlagenliste[[#This Row],[DIN276Planon]],1),0)</f>
        <v>0</v>
      </c>
      <c r="C104" s="5" t="s">
        <v>231</v>
      </c>
      <c r="D104" s="5" t="s">
        <v>408</v>
      </c>
      <c r="E104" s="5" t="s">
        <v>70</v>
      </c>
      <c r="F104" s="5" t="s">
        <v>409</v>
      </c>
      <c r="G104" s="6">
        <v>1</v>
      </c>
      <c r="H104" s="7" t="s">
        <v>12</v>
      </c>
      <c r="I104" s="5" t="s">
        <v>15</v>
      </c>
      <c r="J104" s="5" t="s">
        <v>25</v>
      </c>
      <c r="K104" s="7" t="s">
        <v>407</v>
      </c>
      <c r="L104" s="7"/>
      <c r="M104" s="7" t="s">
        <v>235</v>
      </c>
      <c r="N104" s="7" t="s">
        <v>378</v>
      </c>
      <c r="O104" s="7" t="s">
        <v>410</v>
      </c>
      <c r="P104" s="5"/>
      <c r="Q104" s="7" t="s">
        <v>380</v>
      </c>
      <c r="R104" s="7"/>
    </row>
    <row r="105" spans="1:18" ht="30" x14ac:dyDescent="0.2">
      <c r="A105" s="4" t="str">
        <f>SUBSTITUTE(LEFT(tblAnlagenliste[[#This Row],[DIN276Planon]],5),".","")</f>
        <v>422</v>
      </c>
      <c r="B105" s="4">
        <f>IF(LEN(tblAnlagenliste[[#This Row],[DIN276Planon]])&gt;5,RIGHT(tblAnlagenliste[[#This Row],[DIN276Planon]],1),0)</f>
        <v>0</v>
      </c>
      <c r="C105" s="5" t="s">
        <v>231</v>
      </c>
      <c r="D105" s="5" t="s">
        <v>411</v>
      </c>
      <c r="E105" s="5" t="s">
        <v>70</v>
      </c>
      <c r="F105" s="5" t="s">
        <v>412</v>
      </c>
      <c r="G105" s="6">
        <v>1</v>
      </c>
      <c r="H105" s="7" t="s">
        <v>12</v>
      </c>
      <c r="I105" s="5" t="s">
        <v>15</v>
      </c>
      <c r="J105" s="5" t="s">
        <v>25</v>
      </c>
      <c r="K105" s="7" t="s">
        <v>407</v>
      </c>
      <c r="L105" s="7"/>
      <c r="M105" s="7" t="s">
        <v>235</v>
      </c>
      <c r="N105" s="7" t="s">
        <v>387</v>
      </c>
      <c r="O105" s="7" t="s">
        <v>388</v>
      </c>
      <c r="P105" s="5"/>
      <c r="Q105" s="7" t="s">
        <v>380</v>
      </c>
      <c r="R105" s="7"/>
    </row>
    <row r="106" spans="1:18" ht="30" x14ac:dyDescent="0.2">
      <c r="A106" s="4" t="str">
        <f>SUBSTITUTE(LEFT(tblAnlagenliste[[#This Row],[DIN276Planon]],5),".","")</f>
        <v>422</v>
      </c>
      <c r="B106" s="4">
        <f>IF(LEN(tblAnlagenliste[[#This Row],[DIN276Planon]])&gt;5,RIGHT(tblAnlagenliste[[#This Row],[DIN276Planon]],1),0)</f>
        <v>0</v>
      </c>
      <c r="C106" s="5" t="s">
        <v>231</v>
      </c>
      <c r="D106" s="5" t="s">
        <v>413</v>
      </c>
      <c r="E106" s="5" t="s">
        <v>70</v>
      </c>
      <c r="F106" s="5" t="s">
        <v>414</v>
      </c>
      <c r="G106" s="6">
        <v>1</v>
      </c>
      <c r="H106" s="7" t="s">
        <v>12</v>
      </c>
      <c r="I106" s="5" t="s">
        <v>15</v>
      </c>
      <c r="J106" s="5" t="s">
        <v>25</v>
      </c>
      <c r="K106" s="7" t="s">
        <v>415</v>
      </c>
      <c r="L106" s="7"/>
      <c r="M106" s="7"/>
      <c r="N106" s="7"/>
      <c r="O106" s="7"/>
      <c r="P106" s="5"/>
      <c r="Q106" s="7" t="s">
        <v>242</v>
      </c>
      <c r="R106" s="7"/>
    </row>
    <row r="107" spans="1:18" ht="45" x14ac:dyDescent="0.2">
      <c r="A107" s="4" t="str">
        <f>SUBSTITUTE(LEFT(tblAnlagenliste[[#This Row],[DIN276Planon]],5),".","")</f>
        <v>422</v>
      </c>
      <c r="B107" s="4">
        <f>IF(LEN(tblAnlagenliste[[#This Row],[DIN276Planon]])&gt;5,RIGHT(tblAnlagenliste[[#This Row],[DIN276Planon]],1),0)</f>
        <v>0</v>
      </c>
      <c r="C107" s="5" t="s">
        <v>231</v>
      </c>
      <c r="D107" s="5" t="s">
        <v>416</v>
      </c>
      <c r="E107" s="5" t="s">
        <v>70</v>
      </c>
      <c r="F107" s="5" t="s">
        <v>417</v>
      </c>
      <c r="G107" s="6">
        <v>1</v>
      </c>
      <c r="H107" s="7" t="s">
        <v>114</v>
      </c>
      <c r="I107" s="5" t="s">
        <v>13</v>
      </c>
      <c r="J107" s="5" t="s">
        <v>25</v>
      </c>
      <c r="K107" s="7" t="s">
        <v>171</v>
      </c>
      <c r="L107" s="7" t="s">
        <v>418</v>
      </c>
      <c r="M107" s="7" t="s">
        <v>233</v>
      </c>
      <c r="N107" s="7"/>
      <c r="O107" s="7"/>
      <c r="P107" s="5" t="s">
        <v>268</v>
      </c>
      <c r="Q107" s="7" t="s">
        <v>419</v>
      </c>
      <c r="R107" s="7"/>
    </row>
    <row r="108" spans="1:18" ht="30" x14ac:dyDescent="0.2">
      <c r="A108" s="4" t="str">
        <f>SUBSTITUTE(LEFT(tblAnlagenliste[[#This Row],[DIN276Planon]],5),".","")</f>
        <v>422</v>
      </c>
      <c r="B108" s="4">
        <f>IF(LEN(tblAnlagenliste[[#This Row],[DIN276Planon]])&gt;5,RIGHT(tblAnlagenliste[[#This Row],[DIN276Planon]],1),0)</f>
        <v>0</v>
      </c>
      <c r="C108" s="5" t="s">
        <v>231</v>
      </c>
      <c r="D108" s="5" t="s">
        <v>420</v>
      </c>
      <c r="E108" s="5" t="s">
        <v>70</v>
      </c>
      <c r="F108" s="5" t="s">
        <v>421</v>
      </c>
      <c r="G108" s="6">
        <v>1</v>
      </c>
      <c r="H108" s="7" t="s">
        <v>12</v>
      </c>
      <c r="I108" s="5" t="s">
        <v>15</v>
      </c>
      <c r="J108" s="5" t="s">
        <v>25</v>
      </c>
      <c r="K108" s="7" t="s">
        <v>171</v>
      </c>
      <c r="L108" s="7"/>
      <c r="M108" s="7" t="s">
        <v>235</v>
      </c>
      <c r="N108" s="7" t="s">
        <v>422</v>
      </c>
      <c r="O108" s="7" t="s">
        <v>423</v>
      </c>
      <c r="P108" s="5"/>
      <c r="Q108" s="7"/>
      <c r="R108" s="7"/>
    </row>
    <row r="109" spans="1:18" ht="30" x14ac:dyDescent="0.2">
      <c r="A109" s="4" t="str">
        <f>SUBSTITUTE(LEFT(tblAnlagenliste[[#This Row],[DIN276Planon]],5),".","")</f>
        <v>422</v>
      </c>
      <c r="B109" s="4">
        <f>IF(LEN(tblAnlagenliste[[#This Row],[DIN276Planon]])&gt;5,RIGHT(tblAnlagenliste[[#This Row],[DIN276Planon]],1),0)</f>
        <v>0</v>
      </c>
      <c r="C109" s="5" t="s">
        <v>231</v>
      </c>
      <c r="D109" s="5" t="s">
        <v>424</v>
      </c>
      <c r="E109" s="5" t="s">
        <v>70</v>
      </c>
      <c r="F109" s="5" t="s">
        <v>425</v>
      </c>
      <c r="G109" s="6">
        <v>1</v>
      </c>
      <c r="H109" s="7" t="s">
        <v>12</v>
      </c>
      <c r="I109" s="5" t="s">
        <v>15</v>
      </c>
      <c r="J109" s="5" t="s">
        <v>25</v>
      </c>
      <c r="K109" s="5" t="s">
        <v>426</v>
      </c>
      <c r="L109" s="5"/>
      <c r="M109" s="5" t="s">
        <v>235</v>
      </c>
      <c r="N109" s="5" t="s">
        <v>378</v>
      </c>
      <c r="O109" s="7" t="s">
        <v>427</v>
      </c>
      <c r="P109" s="5"/>
      <c r="Q109" s="5"/>
      <c r="R109" s="7"/>
    </row>
    <row r="110" spans="1:18" ht="30" x14ac:dyDescent="0.2">
      <c r="A110" s="4" t="str">
        <f>SUBSTITUTE(LEFT(tblAnlagenliste[[#This Row],[DIN276Planon]],5),".","")</f>
        <v>422</v>
      </c>
      <c r="B110" s="4">
        <f>IF(LEN(tblAnlagenliste[[#This Row],[DIN276Planon]])&gt;5,RIGHT(tblAnlagenliste[[#This Row],[DIN276Planon]],1),0)</f>
        <v>0</v>
      </c>
      <c r="C110" s="5" t="s">
        <v>231</v>
      </c>
      <c r="D110" s="5" t="s">
        <v>428</v>
      </c>
      <c r="E110" s="5" t="s">
        <v>70</v>
      </c>
      <c r="F110" s="5" t="s">
        <v>429</v>
      </c>
      <c r="G110" s="6">
        <v>1</v>
      </c>
      <c r="H110" s="7" t="s">
        <v>12</v>
      </c>
      <c r="I110" s="5" t="s">
        <v>15</v>
      </c>
      <c r="J110" s="5" t="s">
        <v>25</v>
      </c>
      <c r="K110" s="5" t="s">
        <v>20</v>
      </c>
      <c r="L110" s="5"/>
      <c r="M110" s="5" t="s">
        <v>235</v>
      </c>
      <c r="N110" s="5" t="s">
        <v>397</v>
      </c>
      <c r="O110" s="7" t="s">
        <v>430</v>
      </c>
      <c r="P110" s="5"/>
      <c r="Q110" s="5" t="s">
        <v>380</v>
      </c>
      <c r="R110" s="7"/>
    </row>
    <row r="111" spans="1:18" ht="30" x14ac:dyDescent="0.2">
      <c r="A111" s="4" t="str">
        <f>SUBSTITUTE(LEFT(tblAnlagenliste[[#This Row],[DIN276Planon]],5),".","")</f>
        <v>422</v>
      </c>
      <c r="B111" s="4">
        <f>IF(LEN(tblAnlagenliste[[#This Row],[DIN276Planon]])&gt;5,RIGHT(tblAnlagenliste[[#This Row],[DIN276Planon]],1),0)</f>
        <v>0</v>
      </c>
      <c r="C111" s="5" t="s">
        <v>231</v>
      </c>
      <c r="D111" s="5" t="s">
        <v>431</v>
      </c>
      <c r="E111" s="5" t="s">
        <v>70</v>
      </c>
      <c r="F111" s="5" t="s">
        <v>432</v>
      </c>
      <c r="G111" s="6">
        <v>1</v>
      </c>
      <c r="H111" s="7" t="s">
        <v>12</v>
      </c>
      <c r="I111" s="5" t="s">
        <v>15</v>
      </c>
      <c r="J111" s="5" t="s">
        <v>25</v>
      </c>
      <c r="K111" s="5" t="s">
        <v>20</v>
      </c>
      <c r="L111" s="5"/>
      <c r="M111" s="7" t="s">
        <v>235</v>
      </c>
      <c r="N111" s="7" t="s">
        <v>387</v>
      </c>
      <c r="O111" s="5" t="s">
        <v>433</v>
      </c>
      <c r="P111" s="5"/>
      <c r="Q111" s="7" t="s">
        <v>380</v>
      </c>
      <c r="R111" s="7"/>
    </row>
    <row r="112" spans="1:18" ht="30" x14ac:dyDescent="0.2">
      <c r="A112" s="4" t="str">
        <f>SUBSTITUTE(LEFT(tblAnlagenliste[[#This Row],[DIN276Planon]],5),".","")</f>
        <v>422</v>
      </c>
      <c r="B112" s="4">
        <f>IF(LEN(tblAnlagenliste[[#This Row],[DIN276Planon]])&gt;5,RIGHT(tblAnlagenliste[[#This Row],[DIN276Planon]],1),0)</f>
        <v>0</v>
      </c>
      <c r="C112" s="5" t="s">
        <v>231</v>
      </c>
      <c r="D112" s="5" t="s">
        <v>434</v>
      </c>
      <c r="E112" s="5" t="s">
        <v>70</v>
      </c>
      <c r="F112" s="5" t="s">
        <v>435</v>
      </c>
      <c r="G112" s="6">
        <v>1</v>
      </c>
      <c r="H112" s="7" t="s">
        <v>12</v>
      </c>
      <c r="I112" s="5" t="s">
        <v>15</v>
      </c>
      <c r="J112" s="5" t="s">
        <v>25</v>
      </c>
      <c r="K112" s="5" t="s">
        <v>436</v>
      </c>
      <c r="L112" s="5"/>
      <c r="M112" s="7" t="s">
        <v>235</v>
      </c>
      <c r="N112" s="7" t="s">
        <v>378</v>
      </c>
      <c r="O112" s="5" t="s">
        <v>437</v>
      </c>
      <c r="P112" s="5"/>
      <c r="Q112" s="7" t="s">
        <v>380</v>
      </c>
      <c r="R112" s="7"/>
    </row>
    <row r="113" spans="1:18" ht="30" x14ac:dyDescent="0.2">
      <c r="A113" s="4" t="str">
        <f>SUBSTITUTE(LEFT(tblAnlagenliste[[#This Row],[DIN276Planon]],5),".","")</f>
        <v>422</v>
      </c>
      <c r="B113" s="4">
        <f>IF(LEN(tblAnlagenliste[[#This Row],[DIN276Planon]])&gt;5,RIGHT(tblAnlagenliste[[#This Row],[DIN276Planon]],1),0)</f>
        <v>0</v>
      </c>
      <c r="C113" s="5" t="s">
        <v>231</v>
      </c>
      <c r="D113" s="5" t="s">
        <v>438</v>
      </c>
      <c r="E113" s="5" t="s">
        <v>70</v>
      </c>
      <c r="F113" s="5" t="s">
        <v>439</v>
      </c>
      <c r="G113" s="6">
        <v>1</v>
      </c>
      <c r="H113" s="7" t="s">
        <v>12</v>
      </c>
      <c r="I113" s="5" t="s">
        <v>15</v>
      </c>
      <c r="J113" s="5" t="s">
        <v>25</v>
      </c>
      <c r="K113" s="5" t="s">
        <v>436</v>
      </c>
      <c r="L113" s="5"/>
      <c r="M113" s="7" t="s">
        <v>235</v>
      </c>
      <c r="N113" s="5" t="s">
        <v>387</v>
      </c>
      <c r="O113" s="5" t="s">
        <v>440</v>
      </c>
      <c r="P113" s="7"/>
      <c r="Q113" s="7" t="s">
        <v>380</v>
      </c>
      <c r="R113" s="7"/>
    </row>
    <row r="114" spans="1:18" ht="30" x14ac:dyDescent="0.2">
      <c r="A114" s="4" t="str">
        <f>SUBSTITUTE(LEFT(tblAnlagenliste[[#This Row],[DIN276Planon]],5),".","")</f>
        <v>422</v>
      </c>
      <c r="B114" s="4">
        <f>IF(LEN(tblAnlagenliste[[#This Row],[DIN276Planon]])&gt;5,RIGHT(tblAnlagenliste[[#This Row],[DIN276Planon]],1),0)</f>
        <v>0</v>
      </c>
      <c r="C114" s="5" t="s">
        <v>231</v>
      </c>
      <c r="D114" s="5" t="s">
        <v>441</v>
      </c>
      <c r="E114" s="5" t="s">
        <v>70</v>
      </c>
      <c r="F114" s="5" t="s">
        <v>442</v>
      </c>
      <c r="G114" s="6">
        <v>1</v>
      </c>
      <c r="H114" s="7" t="s">
        <v>12</v>
      </c>
      <c r="I114" s="5" t="s">
        <v>15</v>
      </c>
      <c r="J114" s="5" t="s">
        <v>25</v>
      </c>
      <c r="K114" s="5" t="s">
        <v>443</v>
      </c>
      <c r="L114" s="5"/>
      <c r="M114" s="7"/>
      <c r="N114" s="5"/>
      <c r="O114" s="5"/>
      <c r="P114" s="7"/>
      <c r="Q114" s="7" t="s">
        <v>242</v>
      </c>
      <c r="R114" s="7"/>
    </row>
    <row r="115" spans="1:18" ht="45" x14ac:dyDescent="0.2">
      <c r="A115" s="4" t="str">
        <f>SUBSTITUTE(LEFT(tblAnlagenliste[[#This Row],[DIN276Planon]],5),".","")</f>
        <v>422</v>
      </c>
      <c r="B115" s="4">
        <f>IF(LEN(tblAnlagenliste[[#This Row],[DIN276Planon]])&gt;5,RIGHT(tblAnlagenliste[[#This Row],[DIN276Planon]],1),0)</f>
        <v>0</v>
      </c>
      <c r="C115" s="5" t="s">
        <v>231</v>
      </c>
      <c r="D115" s="5" t="s">
        <v>444</v>
      </c>
      <c r="E115" s="5" t="s">
        <v>70</v>
      </c>
      <c r="F115" s="5" t="s">
        <v>445</v>
      </c>
      <c r="G115" s="6">
        <v>1</v>
      </c>
      <c r="H115" s="7" t="s">
        <v>114</v>
      </c>
      <c r="I115" s="5" t="s">
        <v>13</v>
      </c>
      <c r="J115" s="5" t="s">
        <v>28</v>
      </c>
      <c r="K115" s="5" t="s">
        <v>78</v>
      </c>
      <c r="L115" s="5"/>
      <c r="M115" s="7" t="s">
        <v>233</v>
      </c>
      <c r="N115" s="5" t="s">
        <v>304</v>
      </c>
      <c r="O115" s="5"/>
      <c r="P115" s="7" t="s">
        <v>268</v>
      </c>
      <c r="Q115" s="7" t="s">
        <v>446</v>
      </c>
      <c r="R115" s="7"/>
    </row>
    <row r="116" spans="1:18" ht="30" x14ac:dyDescent="0.2">
      <c r="A116" s="4" t="str">
        <f>SUBSTITUTE(LEFT(tblAnlagenliste[[#This Row],[DIN276Planon]],5),".","")</f>
        <v>422</v>
      </c>
      <c r="B116" s="4">
        <f>IF(LEN(tblAnlagenliste[[#This Row],[DIN276Planon]])&gt;5,RIGHT(tblAnlagenliste[[#This Row],[DIN276Planon]],1),0)</f>
        <v>0</v>
      </c>
      <c r="C116" s="5" t="s">
        <v>231</v>
      </c>
      <c r="D116" s="5" t="s">
        <v>447</v>
      </c>
      <c r="E116" s="5" t="s">
        <v>70</v>
      </c>
      <c r="F116" s="5" t="s">
        <v>448</v>
      </c>
      <c r="G116" s="6">
        <v>1</v>
      </c>
      <c r="H116" s="7" t="s">
        <v>12</v>
      </c>
      <c r="I116" s="5" t="s">
        <v>15</v>
      </c>
      <c r="J116" s="5" t="s">
        <v>28</v>
      </c>
      <c r="K116" s="5" t="s">
        <v>78</v>
      </c>
      <c r="L116" s="5"/>
      <c r="M116" s="7" t="s">
        <v>235</v>
      </c>
      <c r="N116" s="5" t="s">
        <v>449</v>
      </c>
      <c r="O116" s="5" t="s">
        <v>384</v>
      </c>
      <c r="P116" s="7"/>
      <c r="Q116" s="7"/>
      <c r="R116" s="7"/>
    </row>
    <row r="117" spans="1:18" ht="30" x14ac:dyDescent="0.2">
      <c r="A117" s="4" t="str">
        <f>SUBSTITUTE(LEFT(tblAnlagenliste[[#This Row],[DIN276Planon]],5),".","")</f>
        <v>422</v>
      </c>
      <c r="B117" s="4">
        <f>IF(LEN(tblAnlagenliste[[#This Row],[DIN276Planon]])&gt;5,RIGHT(tblAnlagenliste[[#This Row],[DIN276Planon]],1),0)</f>
        <v>0</v>
      </c>
      <c r="C117" s="5" t="s">
        <v>231</v>
      </c>
      <c r="D117" s="5" t="s">
        <v>450</v>
      </c>
      <c r="E117" s="5" t="s">
        <v>70</v>
      </c>
      <c r="F117" s="5" t="s">
        <v>451</v>
      </c>
      <c r="G117" s="6">
        <v>1</v>
      </c>
      <c r="H117" s="7" t="s">
        <v>12</v>
      </c>
      <c r="I117" s="5" t="s">
        <v>15</v>
      </c>
      <c r="J117" s="5" t="s">
        <v>28</v>
      </c>
      <c r="K117" s="5" t="s">
        <v>78</v>
      </c>
      <c r="L117" s="5"/>
      <c r="M117" s="7" t="s">
        <v>235</v>
      </c>
      <c r="N117" s="7" t="s">
        <v>449</v>
      </c>
      <c r="O117" s="5" t="s">
        <v>452</v>
      </c>
      <c r="P117" s="7"/>
      <c r="Q117" s="7"/>
      <c r="R117" s="7"/>
    </row>
    <row r="118" spans="1:18" x14ac:dyDescent="0.2">
      <c r="A118" s="4" t="str">
        <f>SUBSTITUTE(LEFT(tblAnlagenliste[[#This Row],[DIN276Planon]],5),".","")</f>
        <v>422</v>
      </c>
      <c r="B118" s="4">
        <f>IF(LEN(tblAnlagenliste[[#This Row],[DIN276Planon]])&gt;5,RIGHT(tblAnlagenliste[[#This Row],[DIN276Planon]],1),0)</f>
        <v>0</v>
      </c>
      <c r="C118" s="5" t="s">
        <v>231</v>
      </c>
      <c r="D118" s="5" t="s">
        <v>453</v>
      </c>
      <c r="E118" s="5" t="s">
        <v>70</v>
      </c>
      <c r="F118" s="5" t="s">
        <v>454</v>
      </c>
      <c r="G118" s="6">
        <v>1</v>
      </c>
      <c r="H118" s="7" t="s">
        <v>12</v>
      </c>
      <c r="I118" s="5" t="s">
        <v>15</v>
      </c>
      <c r="J118" s="5" t="s">
        <v>28</v>
      </c>
      <c r="K118" s="5" t="s">
        <v>78</v>
      </c>
      <c r="L118" s="5"/>
      <c r="M118" s="7" t="s">
        <v>235</v>
      </c>
      <c r="N118" s="7" t="s">
        <v>455</v>
      </c>
      <c r="O118" s="5"/>
      <c r="P118" s="7"/>
      <c r="Q118" s="7"/>
      <c r="R118" s="7"/>
    </row>
    <row r="119" spans="1:18" ht="30" x14ac:dyDescent="0.2">
      <c r="A119" s="4" t="str">
        <f>SUBSTITUTE(LEFT(tblAnlagenliste[[#This Row],[DIN276Planon]],5),".","")</f>
        <v>422</v>
      </c>
      <c r="B119" s="4">
        <f>IF(LEN(tblAnlagenliste[[#This Row],[DIN276Planon]])&gt;5,RIGHT(tblAnlagenliste[[#This Row],[DIN276Planon]],1),0)</f>
        <v>0</v>
      </c>
      <c r="C119" s="5" t="s">
        <v>231</v>
      </c>
      <c r="D119" s="5" t="s">
        <v>456</v>
      </c>
      <c r="E119" s="5" t="s">
        <v>70</v>
      </c>
      <c r="F119" s="5" t="s">
        <v>457</v>
      </c>
      <c r="G119" s="6">
        <v>1</v>
      </c>
      <c r="H119" s="7" t="s">
        <v>12</v>
      </c>
      <c r="I119" s="5" t="s">
        <v>15</v>
      </c>
      <c r="J119" s="5" t="s">
        <v>28</v>
      </c>
      <c r="K119" s="5" t="s">
        <v>458</v>
      </c>
      <c r="L119" s="5"/>
      <c r="M119" s="7"/>
      <c r="N119" s="5"/>
      <c r="O119" s="5"/>
      <c r="P119" s="7"/>
      <c r="Q119" s="7" t="s">
        <v>237</v>
      </c>
      <c r="R119" s="7"/>
    </row>
    <row r="120" spans="1:18" ht="30" x14ac:dyDescent="0.2">
      <c r="A120" s="4" t="str">
        <f>SUBSTITUTE(LEFT(tblAnlagenliste[[#This Row],[DIN276Planon]],5),".","")</f>
        <v>422</v>
      </c>
      <c r="B120" s="4">
        <f>IF(LEN(tblAnlagenliste[[#This Row],[DIN276Planon]])&gt;5,RIGHT(tblAnlagenliste[[#This Row],[DIN276Planon]],1),0)</f>
        <v>0</v>
      </c>
      <c r="C120" s="5" t="s">
        <v>231</v>
      </c>
      <c r="D120" s="5" t="s">
        <v>459</v>
      </c>
      <c r="E120" s="5" t="s">
        <v>70</v>
      </c>
      <c r="F120" s="5" t="s">
        <v>460</v>
      </c>
      <c r="G120" s="6">
        <v>1</v>
      </c>
      <c r="H120" s="7" t="s">
        <v>12</v>
      </c>
      <c r="I120" s="5" t="s">
        <v>15</v>
      </c>
      <c r="J120" s="5" t="s">
        <v>28</v>
      </c>
      <c r="K120" s="5" t="s">
        <v>461</v>
      </c>
      <c r="L120" s="5"/>
      <c r="M120" s="7"/>
      <c r="N120" s="5"/>
      <c r="O120" s="5"/>
      <c r="P120" s="7"/>
      <c r="Q120" s="7" t="s">
        <v>237</v>
      </c>
      <c r="R120" s="7"/>
    </row>
    <row r="121" spans="1:18" ht="30" x14ac:dyDescent="0.2">
      <c r="A121" s="4" t="str">
        <f>SUBSTITUTE(LEFT(tblAnlagenliste[[#This Row],[DIN276Planon]],5),".","")</f>
        <v>422</v>
      </c>
      <c r="B121" s="4">
        <f>IF(LEN(tblAnlagenliste[[#This Row],[DIN276Planon]])&gt;5,RIGHT(tblAnlagenliste[[#This Row],[DIN276Planon]],1),0)</f>
        <v>0</v>
      </c>
      <c r="C121" s="5" t="s">
        <v>231</v>
      </c>
      <c r="D121" s="5" t="s">
        <v>462</v>
      </c>
      <c r="E121" s="5" t="s">
        <v>70</v>
      </c>
      <c r="F121" s="5" t="s">
        <v>463</v>
      </c>
      <c r="G121" s="6">
        <v>1</v>
      </c>
      <c r="H121" s="7" t="s">
        <v>12</v>
      </c>
      <c r="I121" s="5" t="s">
        <v>15</v>
      </c>
      <c r="J121" s="5" t="s">
        <v>28</v>
      </c>
      <c r="K121" s="5" t="s">
        <v>464</v>
      </c>
      <c r="L121" s="5"/>
      <c r="M121" s="7"/>
      <c r="N121" s="5"/>
      <c r="O121" s="5"/>
      <c r="P121" s="7"/>
      <c r="Q121" s="7" t="s">
        <v>237</v>
      </c>
      <c r="R121" s="7"/>
    </row>
    <row r="122" spans="1:18" ht="45" x14ac:dyDescent="0.2">
      <c r="A122" s="4" t="str">
        <f>SUBSTITUTE(LEFT(tblAnlagenliste[[#This Row],[DIN276Planon]],5),".","")</f>
        <v>422</v>
      </c>
      <c r="B122" s="4">
        <f>IF(LEN(tblAnlagenliste[[#This Row],[DIN276Planon]])&gt;5,RIGHT(tblAnlagenliste[[#This Row],[DIN276Planon]],1),0)</f>
        <v>0</v>
      </c>
      <c r="C122" s="5" t="s">
        <v>231</v>
      </c>
      <c r="D122" s="5" t="s">
        <v>465</v>
      </c>
      <c r="E122" s="5" t="s">
        <v>70</v>
      </c>
      <c r="F122" s="5" t="s">
        <v>466</v>
      </c>
      <c r="G122" s="6">
        <v>1</v>
      </c>
      <c r="H122" s="7" t="s">
        <v>114</v>
      </c>
      <c r="I122" s="5" t="s">
        <v>13</v>
      </c>
      <c r="J122" s="5" t="s">
        <v>28</v>
      </c>
      <c r="K122" s="5" t="s">
        <v>77</v>
      </c>
      <c r="L122" s="5"/>
      <c r="M122" s="7" t="s">
        <v>233</v>
      </c>
      <c r="N122" s="5" t="s">
        <v>304</v>
      </c>
      <c r="O122" s="5"/>
      <c r="P122" s="7" t="s">
        <v>268</v>
      </c>
      <c r="Q122" s="7" t="s">
        <v>446</v>
      </c>
      <c r="R122" s="7"/>
    </row>
    <row r="123" spans="1:18" ht="30" x14ac:dyDescent="0.2">
      <c r="A123" s="4" t="str">
        <f>SUBSTITUTE(LEFT(tblAnlagenliste[[#This Row],[DIN276Planon]],5),".","")</f>
        <v>422</v>
      </c>
      <c r="B123" s="4">
        <f>IF(LEN(tblAnlagenliste[[#This Row],[DIN276Planon]])&gt;5,RIGHT(tblAnlagenliste[[#This Row],[DIN276Planon]],1),0)</f>
        <v>0</v>
      </c>
      <c r="C123" s="5" t="s">
        <v>231</v>
      </c>
      <c r="D123" s="5" t="s">
        <v>467</v>
      </c>
      <c r="E123" s="5" t="s">
        <v>70</v>
      </c>
      <c r="F123" s="5" t="s">
        <v>468</v>
      </c>
      <c r="G123" s="6">
        <v>1</v>
      </c>
      <c r="H123" s="7" t="s">
        <v>12</v>
      </c>
      <c r="I123" s="5" t="s">
        <v>15</v>
      </c>
      <c r="J123" s="5" t="s">
        <v>28</v>
      </c>
      <c r="K123" s="5" t="s">
        <v>77</v>
      </c>
      <c r="L123" s="5"/>
      <c r="M123" s="7" t="s">
        <v>235</v>
      </c>
      <c r="N123" s="5" t="s">
        <v>449</v>
      </c>
      <c r="O123" s="5" t="s">
        <v>437</v>
      </c>
      <c r="P123" s="7"/>
      <c r="Q123" s="7"/>
      <c r="R123" s="7"/>
    </row>
    <row r="124" spans="1:18" ht="30" x14ac:dyDescent="0.2">
      <c r="A124" s="4" t="str">
        <f>SUBSTITUTE(LEFT(tblAnlagenliste[[#This Row],[DIN276Planon]],5),".","")</f>
        <v>422</v>
      </c>
      <c r="B124" s="4">
        <f>IF(LEN(tblAnlagenliste[[#This Row],[DIN276Planon]])&gt;5,RIGHT(tblAnlagenliste[[#This Row],[DIN276Planon]],1),0)</f>
        <v>0</v>
      </c>
      <c r="C124" s="5" t="s">
        <v>231</v>
      </c>
      <c r="D124" s="5" t="s">
        <v>469</v>
      </c>
      <c r="E124" s="5" t="s">
        <v>70</v>
      </c>
      <c r="F124" s="5" t="s">
        <v>470</v>
      </c>
      <c r="G124" s="6">
        <v>1</v>
      </c>
      <c r="H124" s="7" t="s">
        <v>12</v>
      </c>
      <c r="I124" s="5" t="s">
        <v>15</v>
      </c>
      <c r="J124" s="5" t="s">
        <v>28</v>
      </c>
      <c r="K124" s="5" t="s">
        <v>77</v>
      </c>
      <c r="L124" s="5"/>
      <c r="M124" s="7" t="s">
        <v>235</v>
      </c>
      <c r="N124" s="5" t="s">
        <v>449</v>
      </c>
      <c r="O124" s="5" t="s">
        <v>471</v>
      </c>
      <c r="P124" s="7"/>
      <c r="Q124" s="7"/>
      <c r="R124" s="7"/>
    </row>
    <row r="125" spans="1:18" x14ac:dyDescent="0.2">
      <c r="A125" s="4" t="str">
        <f>SUBSTITUTE(LEFT(tblAnlagenliste[[#This Row],[DIN276Planon]],5),".","")</f>
        <v>422</v>
      </c>
      <c r="B125" s="4">
        <f>IF(LEN(tblAnlagenliste[[#This Row],[DIN276Planon]])&gt;5,RIGHT(tblAnlagenliste[[#This Row],[DIN276Planon]],1),0)</f>
        <v>0</v>
      </c>
      <c r="C125" s="5" t="s">
        <v>231</v>
      </c>
      <c r="D125" s="5" t="s">
        <v>472</v>
      </c>
      <c r="E125" s="5" t="s">
        <v>70</v>
      </c>
      <c r="F125" s="5" t="s">
        <v>473</v>
      </c>
      <c r="G125" s="6">
        <v>1</v>
      </c>
      <c r="H125" s="7" t="s">
        <v>12</v>
      </c>
      <c r="I125" s="5" t="s">
        <v>15</v>
      </c>
      <c r="J125" s="5" t="s">
        <v>28</v>
      </c>
      <c r="K125" s="5" t="s">
        <v>77</v>
      </c>
      <c r="L125" s="5"/>
      <c r="M125" s="7" t="s">
        <v>235</v>
      </c>
      <c r="N125" s="5" t="s">
        <v>455</v>
      </c>
      <c r="O125" s="5"/>
      <c r="P125" s="7"/>
      <c r="Q125" s="7"/>
      <c r="R125" s="7"/>
    </row>
    <row r="126" spans="1:18" ht="30" x14ac:dyDescent="0.2">
      <c r="A126" s="4" t="str">
        <f>SUBSTITUTE(LEFT(tblAnlagenliste[[#This Row],[DIN276Planon]],5),".","")</f>
        <v>422</v>
      </c>
      <c r="B126" s="4">
        <f>IF(LEN(tblAnlagenliste[[#This Row],[DIN276Planon]])&gt;5,RIGHT(tblAnlagenliste[[#This Row],[DIN276Planon]],1),0)</f>
        <v>0</v>
      </c>
      <c r="C126" s="5" t="s">
        <v>231</v>
      </c>
      <c r="D126" s="5" t="s">
        <v>474</v>
      </c>
      <c r="E126" s="5" t="s">
        <v>70</v>
      </c>
      <c r="F126" s="5" t="s">
        <v>475</v>
      </c>
      <c r="G126" s="6">
        <v>1</v>
      </c>
      <c r="H126" s="7" t="s">
        <v>12</v>
      </c>
      <c r="I126" s="5" t="s">
        <v>15</v>
      </c>
      <c r="J126" s="5" t="s">
        <v>28</v>
      </c>
      <c r="K126" s="5" t="s">
        <v>476</v>
      </c>
      <c r="L126" s="5"/>
      <c r="M126" s="7"/>
      <c r="N126" s="5"/>
      <c r="O126" s="5"/>
      <c r="P126" s="7"/>
      <c r="Q126" s="7" t="s">
        <v>239</v>
      </c>
      <c r="R126" s="7"/>
    </row>
    <row r="127" spans="1:18" ht="30" x14ac:dyDescent="0.2">
      <c r="A127" s="4" t="str">
        <f>SUBSTITUTE(LEFT(tblAnlagenliste[[#This Row],[DIN276Planon]],5),".","")</f>
        <v>422</v>
      </c>
      <c r="B127" s="4">
        <f>IF(LEN(tblAnlagenliste[[#This Row],[DIN276Planon]])&gt;5,RIGHT(tblAnlagenliste[[#This Row],[DIN276Planon]],1),0)</f>
        <v>0</v>
      </c>
      <c r="C127" s="5" t="s">
        <v>231</v>
      </c>
      <c r="D127" s="5" t="s">
        <v>477</v>
      </c>
      <c r="E127" s="5" t="s">
        <v>70</v>
      </c>
      <c r="F127" s="5" t="s">
        <v>478</v>
      </c>
      <c r="G127" s="6">
        <v>1</v>
      </c>
      <c r="H127" s="7" t="s">
        <v>12</v>
      </c>
      <c r="I127" s="5" t="s">
        <v>15</v>
      </c>
      <c r="J127" s="5" t="s">
        <v>28</v>
      </c>
      <c r="K127" s="5" t="s">
        <v>479</v>
      </c>
      <c r="L127" s="5"/>
      <c r="M127" s="7"/>
      <c r="N127" s="5"/>
      <c r="O127" s="5"/>
      <c r="P127" s="7"/>
      <c r="Q127" s="7" t="s">
        <v>243</v>
      </c>
      <c r="R127" s="7"/>
    </row>
    <row r="128" spans="1:18" ht="30" x14ac:dyDescent="0.2">
      <c r="A128" s="4" t="str">
        <f>SUBSTITUTE(LEFT(tblAnlagenliste[[#This Row],[DIN276Planon]],5),".","")</f>
        <v>422</v>
      </c>
      <c r="B128" s="4">
        <f>IF(LEN(tblAnlagenliste[[#This Row],[DIN276Planon]])&gt;5,RIGHT(tblAnlagenliste[[#This Row],[DIN276Planon]],1),0)</f>
        <v>0</v>
      </c>
      <c r="C128" s="5" t="s">
        <v>231</v>
      </c>
      <c r="D128" s="5" t="s">
        <v>480</v>
      </c>
      <c r="E128" s="5" t="s">
        <v>70</v>
      </c>
      <c r="F128" s="5" t="s">
        <v>481</v>
      </c>
      <c r="G128" s="6">
        <v>1</v>
      </c>
      <c r="H128" s="7" t="s">
        <v>12</v>
      </c>
      <c r="I128" s="5" t="s">
        <v>15</v>
      </c>
      <c r="J128" s="5" t="s">
        <v>28</v>
      </c>
      <c r="K128" s="5" t="s">
        <v>482</v>
      </c>
      <c r="L128" s="5"/>
      <c r="M128" s="7"/>
      <c r="N128" s="5"/>
      <c r="O128" s="5"/>
      <c r="P128" s="7"/>
      <c r="Q128" s="7" t="s">
        <v>237</v>
      </c>
      <c r="R128" s="7"/>
    </row>
    <row r="129" spans="1:18" ht="45" x14ac:dyDescent="0.2">
      <c r="A129" s="4" t="str">
        <f>SUBSTITUTE(LEFT(tblAnlagenliste[[#This Row],[DIN276Planon]],5),".","")</f>
        <v>422</v>
      </c>
      <c r="B129" s="4">
        <f>IF(LEN(tblAnlagenliste[[#This Row],[DIN276Planon]])&gt;5,RIGHT(tblAnlagenliste[[#This Row],[DIN276Planon]],1),0)</f>
        <v>0</v>
      </c>
      <c r="C129" s="5" t="s">
        <v>231</v>
      </c>
      <c r="D129" s="5" t="s">
        <v>483</v>
      </c>
      <c r="E129" s="5" t="s">
        <v>70</v>
      </c>
      <c r="F129" s="5" t="s">
        <v>484</v>
      </c>
      <c r="G129" s="6">
        <v>1</v>
      </c>
      <c r="H129" s="7" t="s">
        <v>114</v>
      </c>
      <c r="I129" s="5" t="s">
        <v>13</v>
      </c>
      <c r="J129" s="5" t="s">
        <v>28</v>
      </c>
      <c r="K129" s="5" t="s">
        <v>79</v>
      </c>
      <c r="L129" s="5"/>
      <c r="M129" s="7" t="s">
        <v>233</v>
      </c>
      <c r="N129" s="5" t="s">
        <v>304</v>
      </c>
      <c r="O129" s="5"/>
      <c r="P129" s="7" t="s">
        <v>268</v>
      </c>
      <c r="Q129" s="7" t="s">
        <v>485</v>
      </c>
      <c r="R129" s="7"/>
    </row>
    <row r="130" spans="1:18" ht="30" x14ac:dyDescent="0.2">
      <c r="A130" s="4" t="str">
        <f>SUBSTITUTE(LEFT(tblAnlagenliste[[#This Row],[DIN276Planon]],5),".","")</f>
        <v>422</v>
      </c>
      <c r="B130" s="4">
        <f>IF(LEN(tblAnlagenliste[[#This Row],[DIN276Planon]])&gt;5,RIGHT(tblAnlagenliste[[#This Row],[DIN276Planon]],1),0)</f>
        <v>0</v>
      </c>
      <c r="C130" s="5" t="s">
        <v>231</v>
      </c>
      <c r="D130" s="5" t="s">
        <v>486</v>
      </c>
      <c r="E130" s="5" t="s">
        <v>70</v>
      </c>
      <c r="F130" s="5" t="s">
        <v>487</v>
      </c>
      <c r="G130" s="6">
        <v>1</v>
      </c>
      <c r="H130" s="7" t="s">
        <v>12</v>
      </c>
      <c r="I130" s="5" t="s">
        <v>15</v>
      </c>
      <c r="J130" s="5" t="s">
        <v>28</v>
      </c>
      <c r="K130" s="5" t="s">
        <v>79</v>
      </c>
      <c r="L130" s="5"/>
      <c r="M130" s="7" t="s">
        <v>235</v>
      </c>
      <c r="N130" s="5" t="s">
        <v>276</v>
      </c>
      <c r="O130" s="5" t="s">
        <v>488</v>
      </c>
      <c r="P130" s="7"/>
      <c r="Q130" s="7"/>
      <c r="R130" s="7"/>
    </row>
    <row r="131" spans="1:18" x14ac:dyDescent="0.2">
      <c r="A131" s="4" t="str">
        <f>SUBSTITUTE(LEFT(tblAnlagenliste[[#This Row],[DIN276Planon]],5),".","")</f>
        <v>422</v>
      </c>
      <c r="B131" s="4">
        <f>IF(LEN(tblAnlagenliste[[#This Row],[DIN276Planon]])&gt;5,RIGHT(tblAnlagenliste[[#This Row],[DIN276Planon]],1),0)</f>
        <v>0</v>
      </c>
      <c r="C131" s="5" t="s">
        <v>231</v>
      </c>
      <c r="D131" s="5" t="s">
        <v>489</v>
      </c>
      <c r="E131" s="5" t="s">
        <v>70</v>
      </c>
      <c r="F131" s="5" t="s">
        <v>490</v>
      </c>
      <c r="G131" s="6">
        <v>1</v>
      </c>
      <c r="H131" s="7" t="s">
        <v>12</v>
      </c>
      <c r="I131" s="5" t="s">
        <v>15</v>
      </c>
      <c r="J131" s="5" t="s">
        <v>28</v>
      </c>
      <c r="K131" s="5" t="s">
        <v>79</v>
      </c>
      <c r="L131" s="5"/>
      <c r="M131" s="7" t="s">
        <v>235</v>
      </c>
      <c r="N131" s="5" t="s">
        <v>455</v>
      </c>
      <c r="O131" s="5"/>
      <c r="P131" s="7"/>
      <c r="Q131" s="7"/>
      <c r="R131" s="7"/>
    </row>
    <row r="132" spans="1:18" ht="30" x14ac:dyDescent="0.2">
      <c r="A132" s="4" t="str">
        <f>SUBSTITUTE(LEFT(tblAnlagenliste[[#This Row],[DIN276Planon]],5),".","")</f>
        <v>422</v>
      </c>
      <c r="B132" s="4">
        <f>IF(LEN(tblAnlagenliste[[#This Row],[DIN276Planon]])&gt;5,RIGHT(tblAnlagenliste[[#This Row],[DIN276Planon]],1),0)</f>
        <v>0</v>
      </c>
      <c r="C132" s="5" t="s">
        <v>231</v>
      </c>
      <c r="D132" s="5" t="s">
        <v>491</v>
      </c>
      <c r="E132" s="5" t="s">
        <v>70</v>
      </c>
      <c r="F132" s="5" t="s">
        <v>492</v>
      </c>
      <c r="G132" s="6">
        <v>1</v>
      </c>
      <c r="H132" s="7" t="s">
        <v>12</v>
      </c>
      <c r="I132" s="5" t="s">
        <v>15</v>
      </c>
      <c r="J132" s="5" t="s">
        <v>27</v>
      </c>
      <c r="K132" s="5" t="s">
        <v>493</v>
      </c>
      <c r="L132" s="5"/>
      <c r="M132" s="7"/>
      <c r="N132" s="7"/>
      <c r="O132" s="7"/>
      <c r="P132" s="7"/>
      <c r="Q132" s="7" t="s">
        <v>494</v>
      </c>
      <c r="R132" s="7"/>
    </row>
    <row r="133" spans="1:18" ht="30" x14ac:dyDescent="0.2">
      <c r="A133" s="4" t="str">
        <f>SUBSTITUTE(LEFT(tblAnlagenliste[[#This Row],[DIN276Planon]],5),".","")</f>
        <v>422</v>
      </c>
      <c r="B133" s="4">
        <f>IF(LEN(tblAnlagenliste[[#This Row],[DIN276Planon]])&gt;5,RIGHT(tblAnlagenliste[[#This Row],[DIN276Planon]],1),0)</f>
        <v>0</v>
      </c>
      <c r="C133" s="5" t="s">
        <v>231</v>
      </c>
      <c r="D133" s="5" t="s">
        <v>495</v>
      </c>
      <c r="E133" s="5" t="s">
        <v>70</v>
      </c>
      <c r="F133" s="5" t="s">
        <v>496</v>
      </c>
      <c r="G133" s="6">
        <v>1</v>
      </c>
      <c r="H133" s="7" t="s">
        <v>12</v>
      </c>
      <c r="I133" s="5" t="s">
        <v>15</v>
      </c>
      <c r="J133" s="5" t="s">
        <v>27</v>
      </c>
      <c r="K133" s="5" t="s">
        <v>493</v>
      </c>
      <c r="L133" s="5"/>
      <c r="M133" s="5"/>
      <c r="N133" s="5"/>
      <c r="O133" s="5"/>
      <c r="P133" s="7"/>
      <c r="Q133" s="7" t="s">
        <v>241</v>
      </c>
      <c r="R133" s="7"/>
    </row>
    <row r="134" spans="1:18" ht="30" x14ac:dyDescent="0.2">
      <c r="A134" s="4" t="str">
        <f>SUBSTITUTE(LEFT(tblAnlagenliste[[#This Row],[DIN276Planon]],5),".","")</f>
        <v>422</v>
      </c>
      <c r="B134" s="4">
        <f>IF(LEN(tblAnlagenliste[[#This Row],[DIN276Planon]])&gt;5,RIGHT(tblAnlagenliste[[#This Row],[DIN276Planon]],1),0)</f>
        <v>0</v>
      </c>
      <c r="C134" s="5" t="s">
        <v>231</v>
      </c>
      <c r="D134" s="5" t="s">
        <v>497</v>
      </c>
      <c r="E134" s="5" t="s">
        <v>70</v>
      </c>
      <c r="F134" s="5" t="s">
        <v>498</v>
      </c>
      <c r="G134" s="6">
        <v>1</v>
      </c>
      <c r="H134" s="7" t="s">
        <v>12</v>
      </c>
      <c r="I134" s="5" t="s">
        <v>15</v>
      </c>
      <c r="J134" s="5" t="s">
        <v>27</v>
      </c>
      <c r="K134" s="5" t="s">
        <v>493</v>
      </c>
      <c r="L134" s="5"/>
      <c r="M134" s="5"/>
      <c r="N134" s="5"/>
      <c r="O134" s="5"/>
      <c r="P134" s="7"/>
      <c r="Q134" s="7" t="s">
        <v>239</v>
      </c>
      <c r="R134" s="7"/>
    </row>
    <row r="135" spans="1:18" ht="30" x14ac:dyDescent="0.2">
      <c r="A135" s="4" t="str">
        <f>SUBSTITUTE(LEFT(tblAnlagenliste[[#This Row],[DIN276Planon]],5),".","")</f>
        <v>422</v>
      </c>
      <c r="B135" s="4">
        <f>IF(LEN(tblAnlagenliste[[#This Row],[DIN276Planon]])&gt;5,RIGHT(tblAnlagenliste[[#This Row],[DIN276Planon]],1),0)</f>
        <v>0</v>
      </c>
      <c r="C135" s="5" t="s">
        <v>231</v>
      </c>
      <c r="D135" s="5" t="s">
        <v>499</v>
      </c>
      <c r="E135" s="5" t="s">
        <v>70</v>
      </c>
      <c r="F135" s="5" t="s">
        <v>500</v>
      </c>
      <c r="G135" s="6">
        <v>1</v>
      </c>
      <c r="H135" s="7" t="s">
        <v>12</v>
      </c>
      <c r="I135" s="5" t="s">
        <v>15</v>
      </c>
      <c r="J135" s="5" t="s">
        <v>27</v>
      </c>
      <c r="K135" s="5" t="s">
        <v>493</v>
      </c>
      <c r="L135" s="5"/>
      <c r="M135" s="5"/>
      <c r="N135" s="5"/>
      <c r="O135" s="5"/>
      <c r="P135" s="7"/>
      <c r="Q135" s="7" t="s">
        <v>240</v>
      </c>
      <c r="R135" s="7"/>
    </row>
    <row r="136" spans="1:18" ht="30" x14ac:dyDescent="0.2">
      <c r="A136" s="4" t="str">
        <f>SUBSTITUTE(LEFT(tblAnlagenliste[[#This Row],[DIN276Planon]],5),".","")</f>
        <v>422</v>
      </c>
      <c r="B136" s="4">
        <f>IF(LEN(tblAnlagenliste[[#This Row],[DIN276Planon]])&gt;5,RIGHT(tblAnlagenliste[[#This Row],[DIN276Planon]],1),0)</f>
        <v>0</v>
      </c>
      <c r="C136" s="5" t="s">
        <v>231</v>
      </c>
      <c r="D136" s="5" t="s">
        <v>501</v>
      </c>
      <c r="E136" s="5" t="s">
        <v>70</v>
      </c>
      <c r="F136" s="5" t="s">
        <v>502</v>
      </c>
      <c r="G136" s="6">
        <v>1</v>
      </c>
      <c r="H136" s="7" t="s">
        <v>12</v>
      </c>
      <c r="I136" s="5" t="s">
        <v>15</v>
      </c>
      <c r="J136" s="5" t="s">
        <v>27</v>
      </c>
      <c r="K136" s="5" t="s">
        <v>493</v>
      </c>
      <c r="L136" s="5"/>
      <c r="M136" s="5"/>
      <c r="N136" s="5"/>
      <c r="O136" s="5"/>
      <c r="P136" s="7"/>
      <c r="Q136" s="7" t="s">
        <v>237</v>
      </c>
      <c r="R136" s="7"/>
    </row>
    <row r="137" spans="1:18" ht="30" x14ac:dyDescent="0.2">
      <c r="A137" s="4" t="str">
        <f>SUBSTITUTE(LEFT(tblAnlagenliste[[#This Row],[DIN276Planon]],5),".","")</f>
        <v>422</v>
      </c>
      <c r="B137" s="4">
        <f>IF(LEN(tblAnlagenliste[[#This Row],[DIN276Planon]])&gt;5,RIGHT(tblAnlagenliste[[#This Row],[DIN276Planon]],1),0)</f>
        <v>0</v>
      </c>
      <c r="C137" s="5" t="s">
        <v>231</v>
      </c>
      <c r="D137" s="5" t="s">
        <v>503</v>
      </c>
      <c r="E137" s="5" t="s">
        <v>70</v>
      </c>
      <c r="F137" s="5" t="s">
        <v>504</v>
      </c>
      <c r="G137" s="6">
        <v>1</v>
      </c>
      <c r="H137" s="7" t="s">
        <v>12</v>
      </c>
      <c r="I137" s="5" t="s">
        <v>15</v>
      </c>
      <c r="J137" s="5" t="s">
        <v>27</v>
      </c>
      <c r="K137" s="5" t="s">
        <v>493</v>
      </c>
      <c r="L137" s="7"/>
      <c r="M137" s="7"/>
      <c r="N137" s="7"/>
      <c r="O137" s="7"/>
      <c r="P137" s="7"/>
      <c r="Q137" s="7" t="s">
        <v>237</v>
      </c>
      <c r="R137" s="7"/>
    </row>
    <row r="138" spans="1:18" ht="30" x14ac:dyDescent="0.2">
      <c r="A138" s="4" t="str">
        <f>SUBSTITUTE(LEFT(tblAnlagenliste[[#This Row],[DIN276Planon]],5),".","")</f>
        <v>422</v>
      </c>
      <c r="B138" s="4">
        <f>IF(LEN(tblAnlagenliste[[#This Row],[DIN276Planon]])&gt;5,RIGHT(tblAnlagenliste[[#This Row],[DIN276Planon]],1),0)</f>
        <v>0</v>
      </c>
      <c r="C138" s="5" t="s">
        <v>231</v>
      </c>
      <c r="D138" s="5" t="s">
        <v>505</v>
      </c>
      <c r="E138" s="5" t="s">
        <v>70</v>
      </c>
      <c r="F138" s="5" t="s">
        <v>506</v>
      </c>
      <c r="G138" s="6">
        <v>1</v>
      </c>
      <c r="H138" s="7" t="s">
        <v>12</v>
      </c>
      <c r="I138" s="5" t="s">
        <v>15</v>
      </c>
      <c r="J138" s="5" t="s">
        <v>27</v>
      </c>
      <c r="K138" s="5" t="s">
        <v>493</v>
      </c>
      <c r="L138" s="7"/>
      <c r="M138" s="7"/>
      <c r="N138" s="7"/>
      <c r="O138" s="7"/>
      <c r="P138" s="7"/>
      <c r="Q138" s="7" t="s">
        <v>237</v>
      </c>
      <c r="R138" s="7"/>
    </row>
    <row r="139" spans="1:18" ht="30" x14ac:dyDescent="0.2">
      <c r="A139" s="4" t="str">
        <f>SUBSTITUTE(LEFT(tblAnlagenliste[[#This Row],[DIN276Planon]],5),".","")</f>
        <v>422</v>
      </c>
      <c r="B139" s="4">
        <f>IF(LEN(tblAnlagenliste[[#This Row],[DIN276Planon]])&gt;5,RIGHT(tblAnlagenliste[[#This Row],[DIN276Planon]],1),0)</f>
        <v>0</v>
      </c>
      <c r="C139" s="5" t="s">
        <v>231</v>
      </c>
      <c r="D139" s="5" t="s">
        <v>507</v>
      </c>
      <c r="E139" s="5" t="s">
        <v>70</v>
      </c>
      <c r="F139" s="5" t="s">
        <v>508</v>
      </c>
      <c r="G139" s="9">
        <v>1</v>
      </c>
      <c r="H139" s="7" t="s">
        <v>12</v>
      </c>
      <c r="I139" s="5" t="s">
        <v>15</v>
      </c>
      <c r="J139" s="5" t="s">
        <v>27</v>
      </c>
      <c r="K139" s="7" t="s">
        <v>509</v>
      </c>
      <c r="L139" s="5"/>
      <c r="M139" s="5"/>
      <c r="N139" s="7"/>
      <c r="O139" s="7"/>
      <c r="P139" s="7"/>
      <c r="Q139" s="7" t="s">
        <v>242</v>
      </c>
      <c r="R139" s="7"/>
    </row>
    <row r="140" spans="1:18" ht="30" x14ac:dyDescent="0.2">
      <c r="A140" s="4" t="str">
        <f>SUBSTITUTE(LEFT(tblAnlagenliste[[#This Row],[DIN276Planon]],5),".","")</f>
        <v>434</v>
      </c>
      <c r="B140" s="4" t="str">
        <f>IF(LEN(tblAnlagenliste[[#This Row],[DIN276Planon]])&gt;5,RIGHT(tblAnlagenliste[[#This Row],[DIN276Planon]],1),0)</f>
        <v>1</v>
      </c>
      <c r="C140" s="5" t="s">
        <v>511</v>
      </c>
      <c r="D140" s="5" t="s">
        <v>512</v>
      </c>
      <c r="E140" s="5" t="s">
        <v>70</v>
      </c>
      <c r="F140" s="62" t="s">
        <v>513</v>
      </c>
      <c r="G140" s="6">
        <v>1</v>
      </c>
      <c r="H140" s="7" t="s">
        <v>114</v>
      </c>
      <c r="I140" s="5" t="s">
        <v>13</v>
      </c>
      <c r="J140" s="5" t="s">
        <v>25</v>
      </c>
      <c r="K140" s="5" t="s">
        <v>17</v>
      </c>
      <c r="L140" s="5"/>
      <c r="M140" s="5"/>
      <c r="N140" s="5"/>
      <c r="O140" s="5"/>
      <c r="P140" s="7" t="s">
        <v>234</v>
      </c>
      <c r="Q140" s="5" t="s">
        <v>514</v>
      </c>
      <c r="R140" s="7"/>
    </row>
    <row r="141" spans="1:18" ht="30" x14ac:dyDescent="0.2">
      <c r="A141" s="4" t="str">
        <f>SUBSTITUTE(LEFT(tblAnlagenliste[[#This Row],[DIN276Planon]],5),".","")</f>
        <v>434</v>
      </c>
      <c r="B141" s="4" t="str">
        <f>IF(LEN(tblAnlagenliste[[#This Row],[DIN276Planon]])&gt;5,RIGHT(tblAnlagenliste[[#This Row],[DIN276Planon]],1),0)</f>
        <v>1</v>
      </c>
      <c r="C141" s="5" t="s">
        <v>511</v>
      </c>
      <c r="D141" s="5" t="s">
        <v>515</v>
      </c>
      <c r="E141" s="5" t="s">
        <v>70</v>
      </c>
      <c r="F141" s="62" t="s">
        <v>516</v>
      </c>
      <c r="G141" s="6">
        <v>1</v>
      </c>
      <c r="H141" s="7" t="s">
        <v>12</v>
      </c>
      <c r="I141" s="5" t="s">
        <v>15</v>
      </c>
      <c r="J141" s="5" t="s">
        <v>25</v>
      </c>
      <c r="K141" s="5" t="s">
        <v>17</v>
      </c>
      <c r="L141" s="7"/>
      <c r="M141" s="7" t="s">
        <v>235</v>
      </c>
      <c r="N141" s="7" t="s">
        <v>517</v>
      </c>
      <c r="O141" s="5" t="s">
        <v>518</v>
      </c>
      <c r="P141" s="7"/>
      <c r="Q141" s="5"/>
      <c r="R141" s="7"/>
    </row>
    <row r="142" spans="1:18" ht="30" x14ac:dyDescent="0.2">
      <c r="A142" s="4" t="str">
        <f>SUBSTITUTE(LEFT(tblAnlagenliste[[#This Row],[DIN276Planon]],5),".","")</f>
        <v>434</v>
      </c>
      <c r="B142" s="4" t="str">
        <f>IF(LEN(tblAnlagenliste[[#This Row],[DIN276Planon]])&gt;5,RIGHT(tblAnlagenliste[[#This Row],[DIN276Planon]],1),0)</f>
        <v>1</v>
      </c>
      <c r="C142" s="5" t="s">
        <v>511</v>
      </c>
      <c r="D142" s="5" t="s">
        <v>519</v>
      </c>
      <c r="E142" s="5" t="s">
        <v>70</v>
      </c>
      <c r="F142" s="62" t="s">
        <v>520</v>
      </c>
      <c r="G142" s="6">
        <v>1</v>
      </c>
      <c r="H142" s="7" t="s">
        <v>12</v>
      </c>
      <c r="I142" s="5" t="s">
        <v>15</v>
      </c>
      <c r="J142" s="5" t="s">
        <v>25</v>
      </c>
      <c r="K142" s="5" t="s">
        <v>17</v>
      </c>
      <c r="L142" s="7"/>
      <c r="M142" s="5" t="s">
        <v>235</v>
      </c>
      <c r="N142" s="5" t="s">
        <v>521</v>
      </c>
      <c r="O142" s="5" t="s">
        <v>522</v>
      </c>
      <c r="P142" s="7"/>
      <c r="Q142" s="5"/>
      <c r="R142" s="7"/>
    </row>
    <row r="143" spans="1:18" ht="30" x14ac:dyDescent="0.2">
      <c r="A143" s="4" t="str">
        <f>SUBSTITUTE(LEFT(tblAnlagenliste[[#This Row],[DIN276Planon]],5),".","")</f>
        <v>434</v>
      </c>
      <c r="B143" s="4" t="str">
        <f>IF(LEN(tblAnlagenliste[[#This Row],[DIN276Planon]])&gt;5,RIGHT(tblAnlagenliste[[#This Row],[DIN276Planon]],1),0)</f>
        <v>1</v>
      </c>
      <c r="C143" s="5" t="s">
        <v>511</v>
      </c>
      <c r="D143" s="5" t="s">
        <v>523</v>
      </c>
      <c r="E143" s="5" t="s">
        <v>70</v>
      </c>
      <c r="F143" s="62" t="s">
        <v>524</v>
      </c>
      <c r="G143" s="6">
        <v>1</v>
      </c>
      <c r="H143" s="7" t="s">
        <v>12</v>
      </c>
      <c r="I143" s="5" t="s">
        <v>15</v>
      </c>
      <c r="J143" s="5" t="s">
        <v>25</v>
      </c>
      <c r="K143" s="5" t="s">
        <v>17</v>
      </c>
      <c r="L143" s="5"/>
      <c r="M143" s="7" t="s">
        <v>235</v>
      </c>
      <c r="N143" s="5" t="s">
        <v>525</v>
      </c>
      <c r="O143" s="5" t="s">
        <v>526</v>
      </c>
      <c r="P143" s="7"/>
      <c r="Q143" s="7"/>
      <c r="R143" s="7"/>
    </row>
    <row r="144" spans="1:18" ht="30" x14ac:dyDescent="0.2">
      <c r="A144" s="4" t="str">
        <f>SUBSTITUTE(LEFT(tblAnlagenliste[[#This Row],[DIN276Planon]],5),".","")</f>
        <v>434</v>
      </c>
      <c r="B144" s="4" t="str">
        <f>IF(LEN(tblAnlagenliste[[#This Row],[DIN276Planon]])&gt;5,RIGHT(tblAnlagenliste[[#This Row],[DIN276Planon]],1),0)</f>
        <v>1</v>
      </c>
      <c r="C144" s="5" t="s">
        <v>511</v>
      </c>
      <c r="D144" s="5" t="s">
        <v>527</v>
      </c>
      <c r="E144" s="5" t="s">
        <v>70</v>
      </c>
      <c r="F144" s="62" t="s">
        <v>528</v>
      </c>
      <c r="G144" s="6">
        <v>1</v>
      </c>
      <c r="H144" s="7" t="s">
        <v>12</v>
      </c>
      <c r="I144" s="5" t="s">
        <v>15</v>
      </c>
      <c r="J144" s="5" t="s">
        <v>25</v>
      </c>
      <c r="K144" s="5" t="s">
        <v>17</v>
      </c>
      <c r="L144" s="5"/>
      <c r="M144" s="7" t="s">
        <v>235</v>
      </c>
      <c r="N144" s="5" t="s">
        <v>529</v>
      </c>
      <c r="O144" s="5" t="s">
        <v>530</v>
      </c>
      <c r="P144" s="7"/>
      <c r="Q144" s="7"/>
      <c r="R144" s="7"/>
    </row>
    <row r="145" spans="1:18" ht="30" x14ac:dyDescent="0.2">
      <c r="A145" s="4" t="str">
        <f>SUBSTITUTE(LEFT(tblAnlagenliste[[#This Row],[DIN276Planon]],5),".","")</f>
        <v>434</v>
      </c>
      <c r="B145" s="4" t="str">
        <f>IF(LEN(tblAnlagenliste[[#This Row],[DIN276Planon]])&gt;5,RIGHT(tblAnlagenliste[[#This Row],[DIN276Planon]],1),0)</f>
        <v>1</v>
      </c>
      <c r="C145" s="5" t="s">
        <v>511</v>
      </c>
      <c r="D145" s="5" t="s">
        <v>531</v>
      </c>
      <c r="E145" s="5" t="s">
        <v>70</v>
      </c>
      <c r="F145" s="5" t="s">
        <v>532</v>
      </c>
      <c r="G145" s="9">
        <v>1</v>
      </c>
      <c r="H145" s="7" t="s">
        <v>12</v>
      </c>
      <c r="I145" s="5" t="s">
        <v>15</v>
      </c>
      <c r="J145" s="5" t="s">
        <v>25</v>
      </c>
      <c r="K145" s="7" t="s">
        <v>17</v>
      </c>
      <c r="L145" s="5"/>
      <c r="M145" s="5" t="s">
        <v>235</v>
      </c>
      <c r="N145" s="7" t="s">
        <v>533</v>
      </c>
      <c r="O145" s="7" t="s">
        <v>534</v>
      </c>
      <c r="P145" s="7"/>
      <c r="Q145" s="7"/>
      <c r="R145" s="7"/>
    </row>
    <row r="146" spans="1:18" ht="30" x14ac:dyDescent="0.2">
      <c r="A146" s="4" t="str">
        <f>SUBSTITUTE(LEFT(tblAnlagenliste[[#This Row],[DIN276Planon]],5),".","")</f>
        <v>434</v>
      </c>
      <c r="B146" s="4" t="str">
        <f>IF(LEN(tblAnlagenliste[[#This Row],[DIN276Planon]])&gt;5,RIGHT(tblAnlagenliste[[#This Row],[DIN276Planon]],1),0)</f>
        <v>1</v>
      </c>
      <c r="C146" s="5" t="s">
        <v>511</v>
      </c>
      <c r="D146" s="5" t="s">
        <v>535</v>
      </c>
      <c r="E146" s="5" t="s">
        <v>70</v>
      </c>
      <c r="F146" s="5" t="s">
        <v>536</v>
      </c>
      <c r="G146" s="9">
        <v>1</v>
      </c>
      <c r="H146" s="7" t="s">
        <v>12</v>
      </c>
      <c r="I146" s="5" t="s">
        <v>15</v>
      </c>
      <c r="J146" s="5" t="s">
        <v>25</v>
      </c>
      <c r="K146" s="7" t="s">
        <v>17</v>
      </c>
      <c r="L146" s="5"/>
      <c r="M146" s="5" t="s">
        <v>235</v>
      </c>
      <c r="N146" s="7" t="s">
        <v>537</v>
      </c>
      <c r="O146" s="7" t="s">
        <v>538</v>
      </c>
      <c r="P146" s="7"/>
      <c r="Q146" s="7"/>
      <c r="R146" s="7"/>
    </row>
    <row r="147" spans="1:18" ht="30" x14ac:dyDescent="0.2">
      <c r="A147" s="4" t="str">
        <f>SUBSTITUTE(LEFT(tblAnlagenliste[[#This Row],[DIN276Planon]],5),".","")</f>
        <v>434</v>
      </c>
      <c r="B147" s="4" t="str">
        <f>IF(LEN(tblAnlagenliste[[#This Row],[DIN276Planon]])&gt;5,RIGHT(tblAnlagenliste[[#This Row],[DIN276Planon]],1),0)</f>
        <v>1</v>
      </c>
      <c r="C147" s="5" t="s">
        <v>511</v>
      </c>
      <c r="D147" s="5" t="s">
        <v>539</v>
      </c>
      <c r="E147" s="5" t="s">
        <v>70</v>
      </c>
      <c r="F147" s="5" t="s">
        <v>540</v>
      </c>
      <c r="G147" s="9">
        <v>1</v>
      </c>
      <c r="H147" s="7" t="s">
        <v>12</v>
      </c>
      <c r="I147" s="5" t="s">
        <v>15</v>
      </c>
      <c r="J147" s="5" t="s">
        <v>25</v>
      </c>
      <c r="K147" s="7" t="s">
        <v>17</v>
      </c>
      <c r="L147" s="5"/>
      <c r="M147" s="5" t="s">
        <v>235</v>
      </c>
      <c r="N147" s="7" t="s">
        <v>537</v>
      </c>
      <c r="O147" s="7" t="s">
        <v>538</v>
      </c>
      <c r="P147" s="7"/>
      <c r="Q147" s="7"/>
      <c r="R147" s="7"/>
    </row>
    <row r="148" spans="1:18" ht="30" x14ac:dyDescent="0.2">
      <c r="A148" s="4" t="str">
        <f>SUBSTITUTE(LEFT(tblAnlagenliste[[#This Row],[DIN276Planon]],5),".","")</f>
        <v>434</v>
      </c>
      <c r="B148" s="4" t="str">
        <f>IF(LEN(tblAnlagenliste[[#This Row],[DIN276Planon]])&gt;5,RIGHT(tblAnlagenliste[[#This Row],[DIN276Planon]],1),0)</f>
        <v>1</v>
      </c>
      <c r="C148" s="5" t="s">
        <v>511</v>
      </c>
      <c r="D148" s="5" t="s">
        <v>541</v>
      </c>
      <c r="E148" s="5" t="s">
        <v>70</v>
      </c>
      <c r="F148" s="5" t="s">
        <v>542</v>
      </c>
      <c r="G148" s="9">
        <v>1</v>
      </c>
      <c r="H148" s="7" t="s">
        <v>12</v>
      </c>
      <c r="I148" s="5" t="s">
        <v>15</v>
      </c>
      <c r="J148" s="5" t="s">
        <v>25</v>
      </c>
      <c r="K148" s="7" t="s">
        <v>17</v>
      </c>
      <c r="L148" s="5"/>
      <c r="M148" s="5" t="s">
        <v>232</v>
      </c>
      <c r="N148" s="7" t="s">
        <v>543</v>
      </c>
      <c r="O148" s="7"/>
      <c r="P148" s="7" t="s">
        <v>544</v>
      </c>
      <c r="Q148" s="7"/>
      <c r="R148" s="7"/>
    </row>
    <row r="149" spans="1:18" x14ac:dyDescent="0.2">
      <c r="A149" s="4" t="str">
        <f>SUBSTITUTE(LEFT(tblAnlagenliste[[#This Row],[DIN276Planon]],5),".","")</f>
        <v>434</v>
      </c>
      <c r="B149" s="4" t="str">
        <f>IF(LEN(tblAnlagenliste[[#This Row],[DIN276Planon]])&gt;5,RIGHT(tblAnlagenliste[[#This Row],[DIN276Planon]],1),0)</f>
        <v>1</v>
      </c>
      <c r="C149" s="5" t="s">
        <v>511</v>
      </c>
      <c r="D149" s="5" t="s">
        <v>545</v>
      </c>
      <c r="E149" s="5" t="s">
        <v>70</v>
      </c>
      <c r="F149" s="5" t="s">
        <v>546</v>
      </c>
      <c r="G149" s="9">
        <v>1</v>
      </c>
      <c r="H149" s="7" t="s">
        <v>12</v>
      </c>
      <c r="I149" s="5" t="s">
        <v>15</v>
      </c>
      <c r="J149" s="5" t="s">
        <v>25</v>
      </c>
      <c r="K149" s="7" t="s">
        <v>17</v>
      </c>
      <c r="L149" s="5"/>
      <c r="M149" s="5" t="s">
        <v>263</v>
      </c>
      <c r="N149" s="7" t="s">
        <v>547</v>
      </c>
      <c r="O149" s="7"/>
      <c r="P149" s="7"/>
      <c r="Q149" s="7"/>
      <c r="R149" s="7"/>
    </row>
    <row r="150" spans="1:18" ht="60" x14ac:dyDescent="0.2">
      <c r="A150" s="11" t="str">
        <f>SUBSTITUTE(LEFT(tblAnlagenliste[[#This Row],[DIN276Planon]],5),".","")</f>
        <v>434</v>
      </c>
      <c r="B150" s="12" t="str">
        <f>IF(LEN(tblAnlagenliste[[#This Row],[DIN276Planon]])&gt;5,RIGHT(tblAnlagenliste[[#This Row],[DIN276Planon]],1),0)</f>
        <v>1</v>
      </c>
      <c r="C150" s="13" t="s">
        <v>511</v>
      </c>
      <c r="D150" s="13" t="s">
        <v>548</v>
      </c>
      <c r="E150" s="13" t="s">
        <v>70</v>
      </c>
      <c r="F150" s="13" t="s">
        <v>549</v>
      </c>
      <c r="G150" s="14">
        <v>1</v>
      </c>
      <c r="H150" s="15" t="s">
        <v>114</v>
      </c>
      <c r="I150" s="13" t="s">
        <v>13</v>
      </c>
      <c r="J150" s="13" t="s">
        <v>25</v>
      </c>
      <c r="K150" s="15" t="s">
        <v>20</v>
      </c>
      <c r="L150" s="15"/>
      <c r="M150" s="15"/>
      <c r="N150" s="15"/>
      <c r="O150" s="15"/>
      <c r="P150" s="13"/>
      <c r="Q150" s="15" t="s">
        <v>550</v>
      </c>
      <c r="R150" s="15"/>
    </row>
    <row r="151" spans="1:18" x14ac:dyDescent="0.2">
      <c r="A151" s="11" t="str">
        <f>SUBSTITUTE(LEFT(tblAnlagenliste[[#This Row],[DIN276Planon]],5),".","")</f>
        <v>434</v>
      </c>
      <c r="B151" s="12" t="str">
        <f>IF(LEN(tblAnlagenliste[[#This Row],[DIN276Planon]])&gt;5,RIGHT(tblAnlagenliste[[#This Row],[DIN276Planon]],1),0)</f>
        <v>1</v>
      </c>
      <c r="C151" s="13" t="s">
        <v>511</v>
      </c>
      <c r="D151" s="13" t="s">
        <v>551</v>
      </c>
      <c r="E151" s="13" t="s">
        <v>70</v>
      </c>
      <c r="F151" s="13" t="s">
        <v>552</v>
      </c>
      <c r="G151" s="14">
        <v>1</v>
      </c>
      <c r="H151" s="15" t="s">
        <v>12</v>
      </c>
      <c r="I151" s="13" t="s">
        <v>15</v>
      </c>
      <c r="J151" s="13" t="s">
        <v>25</v>
      </c>
      <c r="K151" s="15" t="s">
        <v>20</v>
      </c>
      <c r="L151" s="15"/>
      <c r="M151" s="15"/>
      <c r="N151" s="15"/>
      <c r="O151" s="15" t="s">
        <v>553</v>
      </c>
      <c r="P151" s="13"/>
      <c r="Q151" s="15"/>
      <c r="R151" s="15"/>
    </row>
    <row r="152" spans="1:18" ht="30" x14ac:dyDescent="0.2">
      <c r="A152" s="11" t="str">
        <f>SUBSTITUTE(LEFT(tblAnlagenliste[[#This Row],[DIN276Planon]],5),".","")</f>
        <v>434</v>
      </c>
      <c r="B152" s="12" t="str">
        <f>IF(LEN(tblAnlagenliste[[#This Row],[DIN276Planon]])&gt;5,RIGHT(tblAnlagenliste[[#This Row],[DIN276Planon]],1),0)</f>
        <v>1</v>
      </c>
      <c r="C152" s="13" t="s">
        <v>511</v>
      </c>
      <c r="D152" s="13" t="s">
        <v>554</v>
      </c>
      <c r="E152" s="13" t="s">
        <v>70</v>
      </c>
      <c r="F152" s="13" t="s">
        <v>555</v>
      </c>
      <c r="G152" s="14">
        <v>1</v>
      </c>
      <c r="H152" s="15" t="s">
        <v>12</v>
      </c>
      <c r="I152" s="13" t="s">
        <v>15</v>
      </c>
      <c r="J152" s="13" t="s">
        <v>25</v>
      </c>
      <c r="K152" s="15" t="s">
        <v>20</v>
      </c>
      <c r="L152" s="15"/>
      <c r="M152" s="15" t="s">
        <v>235</v>
      </c>
      <c r="N152" s="15" t="s">
        <v>533</v>
      </c>
      <c r="O152" s="15" t="s">
        <v>556</v>
      </c>
      <c r="P152" s="13"/>
      <c r="Q152" s="15"/>
      <c r="R152" s="15"/>
    </row>
    <row r="153" spans="1:18" ht="30" x14ac:dyDescent="0.2">
      <c r="A153" s="11" t="str">
        <f>SUBSTITUTE(LEFT(tblAnlagenliste[[#This Row],[DIN276Planon]],5),".","")</f>
        <v>434</v>
      </c>
      <c r="B153" s="12" t="str">
        <f>IF(LEN(tblAnlagenliste[[#This Row],[DIN276Planon]])&gt;5,RIGHT(tblAnlagenliste[[#This Row],[DIN276Planon]],1),0)</f>
        <v>1</v>
      </c>
      <c r="C153" s="13" t="s">
        <v>511</v>
      </c>
      <c r="D153" s="13" t="s">
        <v>557</v>
      </c>
      <c r="E153" s="13" t="s">
        <v>70</v>
      </c>
      <c r="F153" s="13" t="s">
        <v>558</v>
      </c>
      <c r="G153" s="14">
        <v>1</v>
      </c>
      <c r="H153" s="15" t="s">
        <v>12</v>
      </c>
      <c r="I153" s="13" t="s">
        <v>15</v>
      </c>
      <c r="J153" s="13" t="s">
        <v>25</v>
      </c>
      <c r="K153" s="15" t="s">
        <v>20</v>
      </c>
      <c r="L153" s="15"/>
      <c r="M153" s="15" t="s">
        <v>510</v>
      </c>
      <c r="N153" s="15" t="s">
        <v>559</v>
      </c>
      <c r="O153" s="15" t="s">
        <v>560</v>
      </c>
      <c r="P153" s="13"/>
      <c r="Q153" s="15"/>
      <c r="R153" s="15"/>
    </row>
    <row r="154" spans="1:18" ht="30" x14ac:dyDescent="0.2">
      <c r="A154" s="11" t="str">
        <f>SUBSTITUTE(LEFT(tblAnlagenliste[[#This Row],[DIN276Planon]],5),".","")</f>
        <v>434</v>
      </c>
      <c r="B154" s="12" t="str">
        <f>IF(LEN(tblAnlagenliste[[#This Row],[DIN276Planon]])&gt;5,RIGHT(tblAnlagenliste[[#This Row],[DIN276Planon]],1),0)</f>
        <v>1</v>
      </c>
      <c r="C154" s="13" t="s">
        <v>511</v>
      </c>
      <c r="D154" s="13" t="s">
        <v>561</v>
      </c>
      <c r="E154" s="13" t="s">
        <v>70</v>
      </c>
      <c r="F154" s="13" t="s">
        <v>562</v>
      </c>
      <c r="G154" s="14">
        <v>1</v>
      </c>
      <c r="H154" s="15" t="s">
        <v>12</v>
      </c>
      <c r="I154" s="13" t="s">
        <v>15</v>
      </c>
      <c r="J154" s="13" t="s">
        <v>25</v>
      </c>
      <c r="K154" s="15" t="s">
        <v>20</v>
      </c>
      <c r="L154" s="15"/>
      <c r="M154" s="15" t="s">
        <v>510</v>
      </c>
      <c r="N154" s="15" t="s">
        <v>559</v>
      </c>
      <c r="O154" s="15" t="s">
        <v>560</v>
      </c>
      <c r="P154" s="13"/>
      <c r="Q154" s="15"/>
      <c r="R154" s="15"/>
    </row>
    <row r="155" spans="1:18" ht="30" x14ac:dyDescent="0.2">
      <c r="A155" s="11" t="str">
        <f>SUBSTITUTE(LEFT(tblAnlagenliste[[#This Row],[DIN276Planon]],5),".","")</f>
        <v>434</v>
      </c>
      <c r="B155" s="12" t="str">
        <f>IF(LEN(tblAnlagenliste[[#This Row],[DIN276Planon]])&gt;5,RIGHT(tblAnlagenliste[[#This Row],[DIN276Planon]],1),0)</f>
        <v>2</v>
      </c>
      <c r="C155" s="13" t="s">
        <v>563</v>
      </c>
      <c r="D155" s="13" t="s">
        <v>564</v>
      </c>
      <c r="E155" s="13" t="s">
        <v>70</v>
      </c>
      <c r="F155" s="13" t="s">
        <v>565</v>
      </c>
      <c r="G155" s="14">
        <v>1</v>
      </c>
      <c r="H155" s="15" t="s">
        <v>114</v>
      </c>
      <c r="I155" s="13" t="s">
        <v>13</v>
      </c>
      <c r="J155" s="13" t="s">
        <v>24</v>
      </c>
      <c r="K155" s="15" t="s">
        <v>267</v>
      </c>
      <c r="L155" s="15"/>
      <c r="M155" s="15"/>
      <c r="N155" s="15"/>
      <c r="O155" s="15"/>
      <c r="P155" s="13" t="s">
        <v>234</v>
      </c>
      <c r="Q155" s="15" t="s">
        <v>566</v>
      </c>
      <c r="R155" s="15"/>
    </row>
    <row r="156" spans="1:18" ht="30" x14ac:dyDescent="0.2">
      <c r="A156" s="11" t="str">
        <f>SUBSTITUTE(LEFT(tblAnlagenliste[[#This Row],[DIN276Planon]],5),".","")</f>
        <v>434</v>
      </c>
      <c r="B156" s="12" t="str">
        <f>IF(LEN(tblAnlagenliste[[#This Row],[DIN276Planon]])&gt;5,RIGHT(tblAnlagenliste[[#This Row],[DIN276Planon]],1),0)</f>
        <v>2</v>
      </c>
      <c r="C156" s="13" t="s">
        <v>563</v>
      </c>
      <c r="D156" s="13" t="s">
        <v>567</v>
      </c>
      <c r="E156" s="13" t="s">
        <v>70</v>
      </c>
      <c r="F156" s="13" t="s">
        <v>568</v>
      </c>
      <c r="G156" s="14">
        <v>1</v>
      </c>
      <c r="H156" s="15" t="s">
        <v>12</v>
      </c>
      <c r="I156" s="13" t="s">
        <v>15</v>
      </c>
      <c r="J156" s="13" t="s">
        <v>24</v>
      </c>
      <c r="K156" s="15" t="s">
        <v>569</v>
      </c>
      <c r="L156" s="15"/>
      <c r="M156" s="15" t="s">
        <v>235</v>
      </c>
      <c r="N156" s="15" t="s">
        <v>570</v>
      </c>
      <c r="O156" s="15" t="s">
        <v>571</v>
      </c>
      <c r="P156" s="13"/>
      <c r="Q156" s="15" t="s">
        <v>572</v>
      </c>
      <c r="R156" s="15"/>
    </row>
    <row r="157" spans="1:18" ht="30" x14ac:dyDescent="0.2">
      <c r="A157" s="11" t="str">
        <f>SUBSTITUTE(LEFT(tblAnlagenliste[[#This Row],[DIN276Planon]],5),".","")</f>
        <v>434</v>
      </c>
      <c r="B157" s="12" t="str">
        <f>IF(LEN(tblAnlagenliste[[#This Row],[DIN276Planon]])&gt;5,RIGHT(tblAnlagenliste[[#This Row],[DIN276Planon]],1),0)</f>
        <v>2</v>
      </c>
      <c r="C157" s="13" t="s">
        <v>563</v>
      </c>
      <c r="D157" s="13" t="s">
        <v>573</v>
      </c>
      <c r="E157" s="13" t="s">
        <v>70</v>
      </c>
      <c r="F157" s="13" t="s">
        <v>574</v>
      </c>
      <c r="G157" s="14">
        <v>1</v>
      </c>
      <c r="H157" s="15" t="s">
        <v>12</v>
      </c>
      <c r="I157" s="13" t="s">
        <v>15</v>
      </c>
      <c r="J157" s="13" t="s">
        <v>24</v>
      </c>
      <c r="K157" s="15" t="s">
        <v>575</v>
      </c>
      <c r="L157" s="15"/>
      <c r="M157" s="15" t="s">
        <v>576</v>
      </c>
      <c r="N157" s="15" t="s">
        <v>577</v>
      </c>
      <c r="O157" s="15" t="s">
        <v>578</v>
      </c>
      <c r="P157" s="13"/>
      <c r="Q157" s="15" t="s">
        <v>572</v>
      </c>
      <c r="R157" s="15"/>
    </row>
    <row r="158" spans="1:18" ht="30" x14ac:dyDescent="0.2">
      <c r="A158" s="11" t="str">
        <f>SUBSTITUTE(LEFT(tblAnlagenliste[[#This Row],[DIN276Planon]],5),".","")</f>
        <v>434</v>
      </c>
      <c r="B158" s="12" t="str">
        <f>IF(LEN(tblAnlagenliste[[#This Row],[DIN276Planon]])&gt;5,RIGHT(tblAnlagenliste[[#This Row],[DIN276Planon]],1),0)</f>
        <v>2</v>
      </c>
      <c r="C158" s="13" t="s">
        <v>563</v>
      </c>
      <c r="D158" s="13" t="s">
        <v>579</v>
      </c>
      <c r="E158" s="13" t="s">
        <v>70</v>
      </c>
      <c r="F158" s="13" t="s">
        <v>580</v>
      </c>
      <c r="G158" s="14">
        <v>1</v>
      </c>
      <c r="H158" s="15" t="s">
        <v>12</v>
      </c>
      <c r="I158" s="13" t="s">
        <v>15</v>
      </c>
      <c r="J158" s="13" t="s">
        <v>24</v>
      </c>
      <c r="K158" s="15" t="s">
        <v>581</v>
      </c>
      <c r="L158" s="15"/>
      <c r="M158" s="15" t="s">
        <v>576</v>
      </c>
      <c r="N158" s="15" t="s">
        <v>577</v>
      </c>
      <c r="O158" s="15" t="s">
        <v>578</v>
      </c>
      <c r="P158" s="13"/>
      <c r="Q158" s="15" t="s">
        <v>572</v>
      </c>
      <c r="R158" s="15"/>
    </row>
    <row r="159" spans="1:18" ht="30" x14ac:dyDescent="0.2">
      <c r="A159" s="11" t="str">
        <f>SUBSTITUTE(LEFT(tblAnlagenliste[[#This Row],[DIN276Planon]],5),".","")</f>
        <v>434</v>
      </c>
      <c r="B159" s="12" t="str">
        <f>IF(LEN(tblAnlagenliste[[#This Row],[DIN276Planon]])&gt;5,RIGHT(tblAnlagenliste[[#This Row],[DIN276Planon]],1),0)</f>
        <v>2</v>
      </c>
      <c r="C159" s="13" t="s">
        <v>563</v>
      </c>
      <c r="D159" s="13" t="s">
        <v>582</v>
      </c>
      <c r="E159" s="13" t="s">
        <v>70</v>
      </c>
      <c r="F159" s="13" t="s">
        <v>583</v>
      </c>
      <c r="G159" s="14">
        <v>1</v>
      </c>
      <c r="H159" s="15" t="s">
        <v>12</v>
      </c>
      <c r="I159" s="13" t="s">
        <v>15</v>
      </c>
      <c r="J159" s="13" t="s">
        <v>24</v>
      </c>
      <c r="K159" s="15" t="s">
        <v>280</v>
      </c>
      <c r="L159" s="15"/>
      <c r="M159" s="15"/>
      <c r="N159" s="15"/>
      <c r="O159" s="15"/>
      <c r="P159" s="13" t="s">
        <v>584</v>
      </c>
      <c r="Q159" s="15" t="s">
        <v>585</v>
      </c>
      <c r="R159" s="15"/>
    </row>
    <row r="160" spans="1:18" ht="30" x14ac:dyDescent="0.2">
      <c r="A160" s="11" t="str">
        <f>SUBSTITUTE(LEFT(tblAnlagenliste[[#This Row],[DIN276Planon]],5),".","")</f>
        <v>434</v>
      </c>
      <c r="B160" s="12" t="str">
        <f>IF(LEN(tblAnlagenliste[[#This Row],[DIN276Planon]])&gt;5,RIGHT(tblAnlagenliste[[#This Row],[DIN276Planon]],1),0)</f>
        <v>2</v>
      </c>
      <c r="C160" s="13" t="s">
        <v>563</v>
      </c>
      <c r="D160" s="13" t="s">
        <v>586</v>
      </c>
      <c r="E160" s="13" t="s">
        <v>70</v>
      </c>
      <c r="F160" s="13" t="s">
        <v>587</v>
      </c>
      <c r="G160" s="14">
        <v>1</v>
      </c>
      <c r="H160" s="15" t="s">
        <v>114</v>
      </c>
      <c r="I160" s="13" t="s">
        <v>13</v>
      </c>
      <c r="J160" s="13" t="s">
        <v>24</v>
      </c>
      <c r="K160" s="15" t="s">
        <v>73</v>
      </c>
      <c r="L160" s="15"/>
      <c r="M160" s="15"/>
      <c r="N160" s="15"/>
      <c r="O160" s="15"/>
      <c r="P160" s="13" t="s">
        <v>234</v>
      </c>
      <c r="Q160" s="15" t="s">
        <v>588</v>
      </c>
      <c r="R160" s="15"/>
    </row>
    <row r="161" spans="1:18" ht="30" x14ac:dyDescent="0.2">
      <c r="A161" s="11" t="str">
        <f>SUBSTITUTE(LEFT(tblAnlagenliste[[#This Row],[DIN276Planon]],5),".","")</f>
        <v>434</v>
      </c>
      <c r="B161" s="12" t="str">
        <f>IF(LEN(tblAnlagenliste[[#This Row],[DIN276Planon]])&gt;5,RIGHT(tblAnlagenliste[[#This Row],[DIN276Planon]],1),0)</f>
        <v>2</v>
      </c>
      <c r="C161" s="13" t="s">
        <v>563</v>
      </c>
      <c r="D161" s="13" t="s">
        <v>589</v>
      </c>
      <c r="E161" s="13" t="s">
        <v>70</v>
      </c>
      <c r="F161" s="13" t="s">
        <v>590</v>
      </c>
      <c r="G161" s="14">
        <v>1</v>
      </c>
      <c r="H161" s="15" t="s">
        <v>12</v>
      </c>
      <c r="I161" s="13" t="s">
        <v>15</v>
      </c>
      <c r="J161" s="13" t="s">
        <v>24</v>
      </c>
      <c r="K161" s="15" t="s">
        <v>73</v>
      </c>
      <c r="L161" s="15"/>
      <c r="M161" s="15" t="s">
        <v>235</v>
      </c>
      <c r="N161" s="15" t="s">
        <v>591</v>
      </c>
      <c r="O161" s="15" t="s">
        <v>592</v>
      </c>
      <c r="P161" s="13"/>
      <c r="Q161" s="15" t="s">
        <v>593</v>
      </c>
      <c r="R161" s="15"/>
    </row>
    <row r="162" spans="1:18" ht="30" x14ac:dyDescent="0.2">
      <c r="A162" s="11" t="str">
        <f>SUBSTITUTE(LEFT(tblAnlagenliste[[#This Row],[DIN276Planon]],5),".","")</f>
        <v>434</v>
      </c>
      <c r="B162" s="12" t="str">
        <f>IF(LEN(tblAnlagenliste[[#This Row],[DIN276Planon]])&gt;5,RIGHT(tblAnlagenliste[[#This Row],[DIN276Planon]],1),0)</f>
        <v>2</v>
      </c>
      <c r="C162" s="13" t="s">
        <v>563</v>
      </c>
      <c r="D162" s="13" t="s">
        <v>594</v>
      </c>
      <c r="E162" s="13" t="s">
        <v>70</v>
      </c>
      <c r="F162" s="13" t="s">
        <v>595</v>
      </c>
      <c r="G162" s="14">
        <v>1</v>
      </c>
      <c r="H162" s="15" t="s">
        <v>12</v>
      </c>
      <c r="I162" s="13" t="s">
        <v>15</v>
      </c>
      <c r="J162" s="13" t="s">
        <v>24</v>
      </c>
      <c r="K162" s="15" t="s">
        <v>14</v>
      </c>
      <c r="L162" s="15"/>
      <c r="M162" s="15"/>
      <c r="N162" s="15"/>
      <c r="O162" s="15"/>
      <c r="P162" s="13" t="s">
        <v>596</v>
      </c>
      <c r="Q162" s="15" t="s">
        <v>597</v>
      </c>
      <c r="R162" s="15"/>
    </row>
    <row r="163" spans="1:18" ht="30" x14ac:dyDescent="0.2">
      <c r="A163" s="11" t="str">
        <f>SUBSTITUTE(LEFT(tblAnlagenliste[[#This Row],[DIN276Planon]],5),".","")</f>
        <v>434</v>
      </c>
      <c r="B163" s="12" t="str">
        <f>IF(LEN(tblAnlagenliste[[#This Row],[DIN276Planon]])&gt;5,RIGHT(tblAnlagenliste[[#This Row],[DIN276Planon]],1),0)</f>
        <v>2</v>
      </c>
      <c r="C163" s="13" t="s">
        <v>563</v>
      </c>
      <c r="D163" s="13" t="s">
        <v>598</v>
      </c>
      <c r="E163" s="13" t="s">
        <v>70</v>
      </c>
      <c r="F163" s="13" t="s">
        <v>599</v>
      </c>
      <c r="G163" s="14">
        <v>1</v>
      </c>
      <c r="H163" s="15" t="s">
        <v>114</v>
      </c>
      <c r="I163" s="13" t="s">
        <v>13</v>
      </c>
      <c r="J163" s="13" t="s">
        <v>27</v>
      </c>
      <c r="K163" s="15" t="s">
        <v>74</v>
      </c>
      <c r="L163" s="15"/>
      <c r="M163" s="15"/>
      <c r="N163" s="15"/>
      <c r="O163" s="15"/>
      <c r="P163" s="13" t="s">
        <v>234</v>
      </c>
      <c r="Q163" s="15" t="s">
        <v>600</v>
      </c>
      <c r="R163" s="15"/>
    </row>
    <row r="164" spans="1:18" ht="30" x14ac:dyDescent="0.2">
      <c r="A164" s="11" t="str">
        <f>SUBSTITUTE(LEFT(tblAnlagenliste[[#This Row],[DIN276Planon]],5),".","")</f>
        <v>434</v>
      </c>
      <c r="B164" s="12" t="str">
        <f>IF(LEN(tblAnlagenliste[[#This Row],[DIN276Planon]])&gt;5,RIGHT(tblAnlagenliste[[#This Row],[DIN276Planon]],1),0)</f>
        <v>2</v>
      </c>
      <c r="C164" s="13" t="s">
        <v>563</v>
      </c>
      <c r="D164" s="13" t="s">
        <v>601</v>
      </c>
      <c r="E164" s="13" t="s">
        <v>70</v>
      </c>
      <c r="F164" s="13" t="s">
        <v>602</v>
      </c>
      <c r="G164" s="14">
        <v>1</v>
      </c>
      <c r="H164" s="15" t="s">
        <v>12</v>
      </c>
      <c r="I164" s="13" t="s">
        <v>15</v>
      </c>
      <c r="J164" s="13" t="s">
        <v>27</v>
      </c>
      <c r="K164" s="15" t="s">
        <v>74</v>
      </c>
      <c r="L164" s="15"/>
      <c r="M164" s="15" t="s">
        <v>235</v>
      </c>
      <c r="N164" s="15" t="s">
        <v>603</v>
      </c>
      <c r="O164" s="15" t="s">
        <v>604</v>
      </c>
      <c r="P164" s="13"/>
      <c r="Q164" s="15" t="s">
        <v>593</v>
      </c>
      <c r="R164" s="15"/>
    </row>
    <row r="165" spans="1:18" ht="30" x14ac:dyDescent="0.2">
      <c r="A165" s="11" t="str">
        <f>SUBSTITUTE(LEFT(tblAnlagenliste[[#This Row],[DIN276Planon]],5),".","")</f>
        <v>434</v>
      </c>
      <c r="B165" s="12" t="str">
        <f>IF(LEN(tblAnlagenliste[[#This Row],[DIN276Planon]])&gt;5,RIGHT(tblAnlagenliste[[#This Row],[DIN276Planon]],1),0)</f>
        <v>2</v>
      </c>
      <c r="C165" s="13" t="s">
        <v>563</v>
      </c>
      <c r="D165" s="13" t="s">
        <v>605</v>
      </c>
      <c r="E165" s="13" t="s">
        <v>70</v>
      </c>
      <c r="F165" s="13" t="s">
        <v>606</v>
      </c>
      <c r="G165" s="14">
        <v>1</v>
      </c>
      <c r="H165" s="15" t="s">
        <v>12</v>
      </c>
      <c r="I165" s="13" t="s">
        <v>15</v>
      </c>
      <c r="J165" s="13" t="s">
        <v>27</v>
      </c>
      <c r="K165" s="15" t="s">
        <v>74</v>
      </c>
      <c r="L165" s="15"/>
      <c r="M165" s="15" t="s">
        <v>235</v>
      </c>
      <c r="N165" s="15" t="s">
        <v>603</v>
      </c>
      <c r="O165" s="15" t="s">
        <v>604</v>
      </c>
      <c r="P165" s="13"/>
      <c r="Q165" s="15" t="s">
        <v>588</v>
      </c>
      <c r="R165" s="15"/>
    </row>
    <row r="166" spans="1:18" ht="30" x14ac:dyDescent="0.2">
      <c r="A166" s="11" t="str">
        <f>SUBSTITUTE(LEFT(tblAnlagenliste[[#This Row],[DIN276Planon]],5),".","")</f>
        <v>434</v>
      </c>
      <c r="B166" s="12" t="str">
        <f>IF(LEN(tblAnlagenliste[[#This Row],[DIN276Planon]])&gt;5,RIGHT(tblAnlagenliste[[#This Row],[DIN276Planon]],1),0)</f>
        <v>2</v>
      </c>
      <c r="C166" s="13" t="s">
        <v>563</v>
      </c>
      <c r="D166" s="13" t="s">
        <v>608</v>
      </c>
      <c r="E166" s="13" t="s">
        <v>70</v>
      </c>
      <c r="F166" s="13" t="s">
        <v>609</v>
      </c>
      <c r="G166" s="14">
        <v>1</v>
      </c>
      <c r="H166" s="15" t="s">
        <v>12</v>
      </c>
      <c r="I166" s="13" t="s">
        <v>15</v>
      </c>
      <c r="J166" s="13" t="s">
        <v>27</v>
      </c>
      <c r="K166" s="15" t="s">
        <v>74</v>
      </c>
      <c r="L166" s="15"/>
      <c r="M166" s="15" t="s">
        <v>235</v>
      </c>
      <c r="N166" s="15" t="s">
        <v>607</v>
      </c>
      <c r="O166" s="15" t="s">
        <v>610</v>
      </c>
      <c r="P166" s="13"/>
      <c r="Q166" s="15" t="s">
        <v>572</v>
      </c>
      <c r="R166" s="15"/>
    </row>
    <row r="167" spans="1:18" ht="30" x14ac:dyDescent="0.2">
      <c r="A167" s="11" t="str">
        <f>SUBSTITUTE(LEFT(tblAnlagenliste[[#This Row],[DIN276Planon]],5),".","")</f>
        <v>434</v>
      </c>
      <c r="B167" s="12" t="str">
        <f>IF(LEN(tblAnlagenliste[[#This Row],[DIN276Planon]])&gt;5,RIGHT(tblAnlagenliste[[#This Row],[DIN276Planon]],1),0)</f>
        <v>2</v>
      </c>
      <c r="C167" s="13" t="s">
        <v>563</v>
      </c>
      <c r="D167" s="13" t="s">
        <v>611</v>
      </c>
      <c r="E167" s="13" t="s">
        <v>70</v>
      </c>
      <c r="F167" s="13" t="s">
        <v>612</v>
      </c>
      <c r="G167" s="14">
        <v>1</v>
      </c>
      <c r="H167" s="15" t="s">
        <v>12</v>
      </c>
      <c r="I167" s="13" t="s">
        <v>15</v>
      </c>
      <c r="J167" s="13" t="s">
        <v>27</v>
      </c>
      <c r="K167" s="15" t="s">
        <v>613</v>
      </c>
      <c r="L167" s="15"/>
      <c r="M167" s="15" t="s">
        <v>576</v>
      </c>
      <c r="N167" s="15" t="s">
        <v>577</v>
      </c>
      <c r="O167" s="15" t="s">
        <v>614</v>
      </c>
      <c r="P167" s="13"/>
      <c r="Q167" s="15" t="s">
        <v>572</v>
      </c>
      <c r="R167" s="15"/>
    </row>
    <row r="168" spans="1:18" ht="30" x14ac:dyDescent="0.2">
      <c r="A168" s="11" t="str">
        <f>SUBSTITUTE(LEFT(tblAnlagenliste[[#This Row],[DIN276Planon]],5),".","")</f>
        <v>434</v>
      </c>
      <c r="B168" s="12" t="str">
        <f>IF(LEN(tblAnlagenliste[[#This Row],[DIN276Planon]])&gt;5,RIGHT(tblAnlagenliste[[#This Row],[DIN276Planon]],1),0)</f>
        <v>2</v>
      </c>
      <c r="C168" s="13" t="s">
        <v>563</v>
      </c>
      <c r="D168" s="13" t="s">
        <v>615</v>
      </c>
      <c r="E168" s="13" t="s">
        <v>70</v>
      </c>
      <c r="F168" s="13" t="s">
        <v>616</v>
      </c>
      <c r="G168" s="14">
        <v>1</v>
      </c>
      <c r="H168" s="15" t="s">
        <v>114</v>
      </c>
      <c r="I168" s="13" t="s">
        <v>13</v>
      </c>
      <c r="J168" s="13" t="s">
        <v>25</v>
      </c>
      <c r="K168" s="15" t="s">
        <v>75</v>
      </c>
      <c r="L168" s="15"/>
      <c r="M168" s="15"/>
      <c r="N168" s="15"/>
      <c r="O168" s="15"/>
      <c r="P168" s="13" t="s">
        <v>234</v>
      </c>
      <c r="Q168" s="15" t="s">
        <v>617</v>
      </c>
      <c r="R168" s="15"/>
    </row>
    <row r="169" spans="1:18" ht="30" x14ac:dyDescent="0.2">
      <c r="A169" s="11" t="str">
        <f>SUBSTITUTE(LEFT(tblAnlagenliste[[#This Row],[DIN276Planon]],5),".","")</f>
        <v>434</v>
      </c>
      <c r="B169" s="12" t="str">
        <f>IF(LEN(tblAnlagenliste[[#This Row],[DIN276Planon]])&gt;5,RIGHT(tblAnlagenliste[[#This Row],[DIN276Planon]],1),0)</f>
        <v>2</v>
      </c>
      <c r="C169" s="13" t="s">
        <v>563</v>
      </c>
      <c r="D169" s="13" t="s">
        <v>618</v>
      </c>
      <c r="E169" s="13" t="s">
        <v>70</v>
      </c>
      <c r="F169" s="13" t="s">
        <v>619</v>
      </c>
      <c r="G169" s="14">
        <v>1</v>
      </c>
      <c r="H169" s="15" t="s">
        <v>114</v>
      </c>
      <c r="I169" s="13" t="s">
        <v>13</v>
      </c>
      <c r="J169" s="13" t="s">
        <v>25</v>
      </c>
      <c r="K169" s="15" t="s">
        <v>76</v>
      </c>
      <c r="L169" s="15"/>
      <c r="M169" s="15"/>
      <c r="N169" s="15"/>
      <c r="O169" s="15"/>
      <c r="P169" s="13" t="s">
        <v>234</v>
      </c>
      <c r="Q169" s="15" t="s">
        <v>617</v>
      </c>
      <c r="R169" s="15"/>
    </row>
    <row r="170" spans="1:18" ht="30" x14ac:dyDescent="0.2">
      <c r="A170" s="11" t="str">
        <f>SUBSTITUTE(LEFT(tblAnlagenliste[[#This Row],[DIN276Planon]],5),".","")</f>
        <v>434</v>
      </c>
      <c r="B170" s="12" t="str">
        <f>IF(LEN(tblAnlagenliste[[#This Row],[DIN276Planon]])&gt;5,RIGHT(tblAnlagenliste[[#This Row],[DIN276Planon]],1),0)</f>
        <v>2</v>
      </c>
      <c r="C170" s="13" t="s">
        <v>563</v>
      </c>
      <c r="D170" s="13" t="s">
        <v>620</v>
      </c>
      <c r="E170" s="13" t="s">
        <v>70</v>
      </c>
      <c r="F170" s="13" t="s">
        <v>621</v>
      </c>
      <c r="G170" s="14">
        <v>1</v>
      </c>
      <c r="H170" s="15" t="s">
        <v>12</v>
      </c>
      <c r="I170" s="13" t="s">
        <v>15</v>
      </c>
      <c r="J170" s="13" t="s">
        <v>25</v>
      </c>
      <c r="K170" s="15" t="s">
        <v>19</v>
      </c>
      <c r="L170" s="15"/>
      <c r="M170" s="15"/>
      <c r="N170" s="15"/>
      <c r="O170" s="15"/>
      <c r="P170" s="13" t="s">
        <v>622</v>
      </c>
      <c r="Q170" s="15" t="s">
        <v>623</v>
      </c>
      <c r="R170" s="15"/>
    </row>
    <row r="171" spans="1:18" ht="30" x14ac:dyDescent="0.2">
      <c r="A171" s="11" t="str">
        <f>SUBSTITUTE(LEFT(tblAnlagenliste[[#This Row],[DIN276Planon]],5),".","")</f>
        <v>434</v>
      </c>
      <c r="B171" s="12" t="str">
        <f>IF(LEN(tblAnlagenliste[[#This Row],[DIN276Planon]])&gt;5,RIGHT(tblAnlagenliste[[#This Row],[DIN276Planon]],1),0)</f>
        <v>2</v>
      </c>
      <c r="C171" s="13" t="s">
        <v>563</v>
      </c>
      <c r="D171" s="13" t="s">
        <v>624</v>
      </c>
      <c r="E171" s="13" t="s">
        <v>70</v>
      </c>
      <c r="F171" s="13" t="s">
        <v>625</v>
      </c>
      <c r="G171" s="14">
        <v>1</v>
      </c>
      <c r="H171" s="15" t="s">
        <v>12</v>
      </c>
      <c r="I171" s="13" t="s">
        <v>15</v>
      </c>
      <c r="J171" s="13" t="s">
        <v>25</v>
      </c>
      <c r="K171" s="15" t="s">
        <v>407</v>
      </c>
      <c r="L171" s="15"/>
      <c r="M171" s="15"/>
      <c r="N171" s="15"/>
      <c r="O171" s="15"/>
      <c r="P171" s="13" t="s">
        <v>622</v>
      </c>
      <c r="Q171" s="15" t="s">
        <v>623</v>
      </c>
      <c r="R171" s="15"/>
    </row>
    <row r="172" spans="1:18" ht="30" x14ac:dyDescent="0.2">
      <c r="A172" s="11" t="str">
        <f>SUBSTITUTE(LEFT(tblAnlagenliste[[#This Row],[DIN276Planon]],5),".","")</f>
        <v>434</v>
      </c>
      <c r="B172" s="12" t="str">
        <f>IF(LEN(tblAnlagenliste[[#This Row],[DIN276Planon]])&gt;5,RIGHT(tblAnlagenliste[[#This Row],[DIN276Planon]],1),0)</f>
        <v>2</v>
      </c>
      <c r="C172" s="13" t="s">
        <v>563</v>
      </c>
      <c r="D172" s="13" t="s">
        <v>626</v>
      </c>
      <c r="E172" s="13" t="s">
        <v>70</v>
      </c>
      <c r="F172" s="13" t="s">
        <v>627</v>
      </c>
      <c r="G172" s="14">
        <v>1</v>
      </c>
      <c r="H172" s="15" t="s">
        <v>114</v>
      </c>
      <c r="I172" s="13" t="s">
        <v>13</v>
      </c>
      <c r="J172" s="13" t="s">
        <v>25</v>
      </c>
      <c r="K172" s="15" t="s">
        <v>17</v>
      </c>
      <c r="L172" s="15"/>
      <c r="M172" s="15"/>
      <c r="N172" s="15"/>
      <c r="O172" s="15"/>
      <c r="P172" s="13" t="s">
        <v>234</v>
      </c>
      <c r="Q172" s="15" t="s">
        <v>617</v>
      </c>
      <c r="R172" s="15"/>
    </row>
    <row r="173" spans="1:18" ht="30" x14ac:dyDescent="0.2">
      <c r="A173" s="11" t="str">
        <f>SUBSTITUTE(LEFT(tblAnlagenliste[[#This Row],[DIN276Planon]],5),".","")</f>
        <v>434</v>
      </c>
      <c r="B173" s="12" t="str">
        <f>IF(LEN(tblAnlagenliste[[#This Row],[DIN276Planon]])&gt;5,RIGHT(tblAnlagenliste[[#This Row],[DIN276Planon]],1),0)</f>
        <v>2</v>
      </c>
      <c r="C173" s="13" t="s">
        <v>563</v>
      </c>
      <c r="D173" s="13" t="s">
        <v>628</v>
      </c>
      <c r="E173" s="13" t="s">
        <v>70</v>
      </c>
      <c r="F173" s="13" t="s">
        <v>629</v>
      </c>
      <c r="G173" s="14">
        <v>1</v>
      </c>
      <c r="H173" s="15" t="s">
        <v>12</v>
      </c>
      <c r="I173" s="13" t="s">
        <v>15</v>
      </c>
      <c r="J173" s="13" t="s">
        <v>25</v>
      </c>
      <c r="K173" s="15" t="s">
        <v>20</v>
      </c>
      <c r="L173" s="15"/>
      <c r="M173" s="15"/>
      <c r="N173" s="15"/>
      <c r="O173" s="15"/>
      <c r="P173" s="13" t="s">
        <v>630</v>
      </c>
      <c r="Q173" s="15" t="s">
        <v>572</v>
      </c>
      <c r="R173" s="15"/>
    </row>
    <row r="174" spans="1:18" ht="30" x14ac:dyDescent="0.2">
      <c r="A174" s="11" t="str">
        <f>SUBSTITUTE(LEFT(tblAnlagenliste[[#This Row],[DIN276Planon]],5),".","")</f>
        <v>434</v>
      </c>
      <c r="B174" s="12" t="str">
        <f>IF(LEN(tblAnlagenliste[[#This Row],[DIN276Planon]])&gt;5,RIGHT(tblAnlagenliste[[#This Row],[DIN276Planon]],1),0)</f>
        <v>2</v>
      </c>
      <c r="C174" s="13" t="s">
        <v>563</v>
      </c>
      <c r="D174" s="13" t="s">
        <v>631</v>
      </c>
      <c r="E174" s="13" t="s">
        <v>70</v>
      </c>
      <c r="F174" s="13" t="s">
        <v>632</v>
      </c>
      <c r="G174" s="14">
        <v>1</v>
      </c>
      <c r="H174" s="15" t="s">
        <v>12</v>
      </c>
      <c r="I174" s="13" t="s">
        <v>15</v>
      </c>
      <c r="J174" s="13" t="s">
        <v>25</v>
      </c>
      <c r="K174" s="15" t="s">
        <v>436</v>
      </c>
      <c r="L174" s="15"/>
      <c r="M174" s="15"/>
      <c r="N174" s="15"/>
      <c r="O174" s="15"/>
      <c r="P174" s="13" t="s">
        <v>630</v>
      </c>
      <c r="Q174" s="15" t="s">
        <v>572</v>
      </c>
      <c r="R174" s="15"/>
    </row>
    <row r="175" spans="1:18" ht="30" x14ac:dyDescent="0.2">
      <c r="A175" s="11" t="str">
        <f>SUBSTITUTE(LEFT(tblAnlagenliste[[#This Row],[DIN276Planon]],5),".","")</f>
        <v>434</v>
      </c>
      <c r="B175" s="12" t="str">
        <f>IF(LEN(tblAnlagenliste[[#This Row],[DIN276Planon]])&gt;5,RIGHT(tblAnlagenliste[[#This Row],[DIN276Planon]],1),0)</f>
        <v>2</v>
      </c>
      <c r="C175" s="13" t="s">
        <v>563</v>
      </c>
      <c r="D175" s="13" t="s">
        <v>633</v>
      </c>
      <c r="E175" s="13" t="s">
        <v>70</v>
      </c>
      <c r="F175" s="13" t="s">
        <v>634</v>
      </c>
      <c r="G175" s="14">
        <v>1</v>
      </c>
      <c r="H175" s="15" t="s">
        <v>114</v>
      </c>
      <c r="I175" s="13" t="s">
        <v>13</v>
      </c>
      <c r="J175" s="13" t="s">
        <v>28</v>
      </c>
      <c r="K175" s="15" t="s">
        <v>78</v>
      </c>
      <c r="L175" s="15"/>
      <c r="M175" s="15"/>
      <c r="N175" s="15"/>
      <c r="O175" s="15"/>
      <c r="P175" s="13" t="s">
        <v>234</v>
      </c>
      <c r="Q175" s="15" t="s">
        <v>617</v>
      </c>
      <c r="R175" s="15"/>
    </row>
    <row r="176" spans="1:18" ht="30" x14ac:dyDescent="0.2">
      <c r="A176" s="11" t="str">
        <f>SUBSTITUTE(LEFT(tblAnlagenliste[[#This Row],[DIN276Planon]],5),".","")</f>
        <v>434</v>
      </c>
      <c r="B176" s="12" t="str">
        <f>IF(LEN(tblAnlagenliste[[#This Row],[DIN276Planon]])&gt;5,RIGHT(tblAnlagenliste[[#This Row],[DIN276Planon]],1),0)</f>
        <v>2</v>
      </c>
      <c r="C176" s="13" t="s">
        <v>563</v>
      </c>
      <c r="D176" s="13" t="s">
        <v>635</v>
      </c>
      <c r="E176" s="13" t="s">
        <v>70</v>
      </c>
      <c r="F176" s="13" t="s">
        <v>636</v>
      </c>
      <c r="G176" s="14">
        <v>1</v>
      </c>
      <c r="H176" s="15" t="s">
        <v>114</v>
      </c>
      <c r="I176" s="13" t="s">
        <v>13</v>
      </c>
      <c r="J176" s="13" t="s">
        <v>28</v>
      </c>
      <c r="K176" s="15" t="s">
        <v>77</v>
      </c>
      <c r="L176" s="15"/>
      <c r="M176" s="15"/>
      <c r="N176" s="15"/>
      <c r="O176" s="15"/>
      <c r="P176" s="13" t="s">
        <v>234</v>
      </c>
      <c r="Q176" s="15" t="s">
        <v>617</v>
      </c>
      <c r="R176" s="15"/>
    </row>
    <row r="177" spans="1:18" ht="30" x14ac:dyDescent="0.2">
      <c r="A177" s="11" t="str">
        <f>SUBSTITUTE(LEFT(tblAnlagenliste[[#This Row],[DIN276Planon]],5),".","")</f>
        <v>434</v>
      </c>
      <c r="B177" s="12" t="str">
        <f>IF(LEN(tblAnlagenliste[[#This Row],[DIN276Planon]])&gt;5,RIGHT(tblAnlagenliste[[#This Row],[DIN276Planon]],1),0)</f>
        <v>2</v>
      </c>
      <c r="C177" s="13" t="s">
        <v>563</v>
      </c>
      <c r="D177" s="13" t="s">
        <v>637</v>
      </c>
      <c r="E177" s="13" t="s">
        <v>70</v>
      </c>
      <c r="F177" s="13" t="s">
        <v>638</v>
      </c>
      <c r="G177" s="14">
        <v>1</v>
      </c>
      <c r="H177" s="15" t="s">
        <v>114</v>
      </c>
      <c r="I177" s="13" t="s">
        <v>13</v>
      </c>
      <c r="J177" s="13" t="s">
        <v>28</v>
      </c>
      <c r="K177" s="15" t="s">
        <v>79</v>
      </c>
      <c r="L177" s="15"/>
      <c r="M177" s="15"/>
      <c r="N177" s="15"/>
      <c r="O177" s="15"/>
      <c r="P177" s="13" t="s">
        <v>234</v>
      </c>
      <c r="Q177" s="15" t="s">
        <v>617</v>
      </c>
      <c r="R177" s="15"/>
    </row>
    <row r="178" spans="1:18" x14ac:dyDescent="0.2">
      <c r="A178"/>
      <c r="B178" s="58"/>
      <c r="C178" s="59" t="s">
        <v>51</v>
      </c>
      <c r="D178" s="60"/>
      <c r="E178" s="60"/>
      <c r="F178" s="60"/>
      <c r="G178" s="61">
        <f>SUBTOTAL(103,tblAnlagenliste[Anzahl])</f>
        <v>176</v>
      </c>
      <c r="H178" s="58"/>
      <c r="I178" s="59"/>
      <c r="J178" s="59"/>
      <c r="K178" s="58"/>
      <c r="L178" s="58"/>
      <c r="M178" s="58"/>
      <c r="N178" s="58"/>
      <c r="O178" s="58"/>
      <c r="P178" s="59"/>
      <c r="Q178" s="58"/>
      <c r="R178" s="58">
        <f>SUBTOTAL(103,tblAnlagenliste[Bemerkung 2])</f>
        <v>9</v>
      </c>
    </row>
  </sheetData>
  <sheetProtection sheet="1" sort="0" autoFilter="0"/>
  <conditionalFormatting sqref="A2:R177">
    <cfRule type="expression" dxfId="38" priority="6" stopIfTrue="1">
      <formula>$I2="ja"</formula>
    </cfRule>
  </conditionalFormatting>
  <pageMargins left="0" right="0" top="0" bottom="0" header="0" footer="0"/>
  <pageSetup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Preisblatt</vt:lpstr>
      <vt:lpstr>Anlagenliste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Pumpe, Christoph</dc:creator>
  <cp:lastModifiedBy>Schenkel, Claudia</cp:lastModifiedBy>
  <cp:lastPrinted>2023-05-15T14:29:39Z</cp:lastPrinted>
  <dcterms:created xsi:type="dcterms:W3CDTF">2023-03-22T13:16:16Z</dcterms:created>
  <dcterms:modified xsi:type="dcterms:W3CDTF">2025-11-26T15:12:25Z</dcterms:modified>
</cp:coreProperties>
</file>