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9C57DB79-E346-4460-9BA8-555BE2C5EC1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ernwerk" sheetId="1" r:id="rId1"/>
    <sheet name="Einpfleg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E8" i="2"/>
  <c r="E9" i="2"/>
  <c r="E10" i="2"/>
  <c r="E11" i="2"/>
  <c r="E12" i="2"/>
  <c r="C12" i="2"/>
  <c r="C13" i="2"/>
  <c r="C11" i="2"/>
  <c r="C10" i="2"/>
  <c r="B13" i="2"/>
  <c r="C9" i="2" l="1"/>
  <c r="C8" i="2"/>
  <c r="C7" i="2"/>
  <c r="C6" i="2"/>
  <c r="G6" i="1"/>
  <c r="G7" i="1"/>
  <c r="G8" i="1"/>
  <c r="G9" i="1"/>
  <c r="G10" i="1"/>
  <c r="I10" i="1" s="1"/>
  <c r="G11" i="1"/>
  <c r="I11" i="1" s="1"/>
  <c r="G12" i="1"/>
  <c r="I12" i="1" s="1"/>
  <c r="G13" i="1"/>
  <c r="I13" i="1" s="1"/>
  <c r="I6" i="1"/>
  <c r="I7" i="1"/>
  <c r="I8" i="1"/>
  <c r="I9" i="1"/>
  <c r="E10" i="1"/>
  <c r="C14" i="1"/>
  <c r="E6" i="2" l="1"/>
  <c r="E13" i="1"/>
  <c r="E12" i="1"/>
  <c r="E11" i="1"/>
  <c r="E9" i="1"/>
  <c r="E8" i="1"/>
  <c r="E7" i="1"/>
  <c r="E6" i="1"/>
  <c r="E5" i="1"/>
  <c r="G5" i="1" s="1"/>
  <c r="I5" i="1" s="1"/>
  <c r="E14" i="2" l="1"/>
  <c r="E15" i="2" s="1"/>
  <c r="E16" i="2" s="1"/>
  <c r="G14" i="1"/>
  <c r="I22" i="1" s="1"/>
  <c r="I14" i="1"/>
  <c r="I18" i="1" s="1"/>
  <c r="I20" i="1" s="1"/>
  <c r="E14" i="1"/>
  <c r="I21" i="1" l="1"/>
  <c r="I19" i="1"/>
  <c r="I23" i="1"/>
</calcChain>
</file>

<file path=xl/sharedStrings.xml><?xml version="1.0" encoding="utf-8"?>
<sst xmlns="http://schemas.openxmlformats.org/spreadsheetml/2006/main" count="47" uniqueCount="39">
  <si>
    <t>Reinigungsgruppe</t>
  </si>
  <si>
    <t>Gesamtfläche in qm</t>
  </si>
  <si>
    <t>Jahresumrechnungsfaktor</t>
  </si>
  <si>
    <t>Jahresreinigungsfläche in qm</t>
  </si>
  <si>
    <t>kalkulierte qm-Leistung pro Std.</t>
  </si>
  <si>
    <t>kalkulierter Stundensatz in Euro</t>
  </si>
  <si>
    <t>Jahrespreis in Euro</t>
  </si>
  <si>
    <t>D</t>
  </si>
  <si>
    <t>E</t>
  </si>
  <si>
    <t>F</t>
  </si>
  <si>
    <t>H</t>
  </si>
  <si>
    <t>K</t>
  </si>
  <si>
    <t>Reinigungs-turnus</t>
  </si>
  <si>
    <t>G4</t>
  </si>
  <si>
    <t>1 x M</t>
  </si>
  <si>
    <t>Auftragssumme pro Monat (netto)</t>
  </si>
  <si>
    <t>Auftragssumme Vertragslaufzeit (netto)</t>
  </si>
  <si>
    <t>Kalkulatorisch pro Reinigungsgang mind. Zu leistende Reinigungszeit (in Dezimal) :</t>
  </si>
  <si>
    <t>Kalkulatorisch pro Reinigungsgang mind. Zu leistende Reinigungszeit (in Zeitstunden) :</t>
  </si>
  <si>
    <t>Auftragssumme Vertragslaufzeit (brutto)</t>
  </si>
  <si>
    <t>Leistungstunden pro Jahr</t>
  </si>
  <si>
    <t>Auftragssumme pro Monat (brutto)</t>
  </si>
  <si>
    <t>C1</t>
  </si>
  <si>
    <t>G5</t>
  </si>
  <si>
    <t>I1</t>
  </si>
  <si>
    <t>Objekt:</t>
  </si>
  <si>
    <t>Reinigungs-</t>
  </si>
  <si>
    <t>Gesamtfläche</t>
  </si>
  <si>
    <t xml:space="preserve">Jahresreinigungs-
fläche in qm </t>
  </si>
  <si>
    <t>Kosten pro qm</t>
  </si>
  <si>
    <t>Jahrespreis
Stundensatz 
in Euro</t>
  </si>
  <si>
    <t>gruppe</t>
  </si>
  <si>
    <t>in qm</t>
  </si>
  <si>
    <t>Angebotssumme pro Jahr netto:</t>
  </si>
  <si>
    <t>Angebotssumme pro Jahr brutto:</t>
  </si>
  <si>
    <t>Auftragssumme für die Vertragslaufzeit: (brutto)</t>
  </si>
  <si>
    <t>LernWerk</t>
  </si>
  <si>
    <t>F3) Kalkulationsblatt Unterhaltsreinigung Lernwerk</t>
  </si>
  <si>
    <t>F3) Kalkulationsblatt Einpflege Hauptgebäude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</si>
</sst>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[h]:mm;@"/>
    <numFmt numFmtId="166" formatCode="_-* #,##0.00\ _€_-;\-* #,##0.00\ _€_-;_-* &quot;-&quot;??\ _€_-;_-@_-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11"/>
      <name val="Klavika Regula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</cellStyleXfs>
  <cellXfs count="70">
    <xf numFmtId="0" fontId="0" fillId="0" borderId="0" xfId="0"/>
    <xf numFmtId="0" fontId="6" fillId="0" borderId="0" xfId="0" applyFont="1"/>
    <xf numFmtId="0" fontId="4" fillId="0" borderId="0" xfId="0" applyFont="1"/>
    <xf numFmtId="0" fontId="4" fillId="0" borderId="7" xfId="0" applyFont="1" applyBorder="1"/>
    <xf numFmtId="0" fontId="4" fillId="0" borderId="0" xfId="0" applyFont="1" applyBorder="1"/>
    <xf numFmtId="0" fontId="4" fillId="0" borderId="8" xfId="0" applyFont="1" applyBorder="1"/>
    <xf numFmtId="0" fontId="4" fillId="0" borderId="9" xfId="0" applyFont="1" applyBorder="1"/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3" fillId="0" borderId="5" xfId="0" applyFont="1" applyBorder="1"/>
    <xf numFmtId="4" fontId="3" fillId="0" borderId="4" xfId="0" applyNumberFormat="1" applyFont="1" applyBorder="1"/>
    <xf numFmtId="4" fontId="3" fillId="0" borderId="5" xfId="0" applyNumberFormat="1" applyFont="1" applyBorder="1"/>
    <xf numFmtId="0" fontId="5" fillId="2" borderId="11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right"/>
    </xf>
    <xf numFmtId="0" fontId="5" fillId="0" borderId="12" xfId="0" applyFont="1" applyBorder="1"/>
    <xf numFmtId="4" fontId="5" fillId="0" borderId="12" xfId="0" applyNumberFormat="1" applyFont="1" applyBorder="1"/>
    <xf numFmtId="0" fontId="7" fillId="0" borderId="0" xfId="0" applyFont="1" applyFill="1" applyBorder="1" applyAlignment="1">
      <alignment horizontal="right"/>
    </xf>
    <xf numFmtId="164" fontId="7" fillId="0" borderId="6" xfId="1" applyNumberFormat="1" applyFont="1" applyFill="1" applyBorder="1" applyAlignment="1">
      <alignment horizontal="center"/>
    </xf>
    <xf numFmtId="4" fontId="7" fillId="0" borderId="12" xfId="0" applyNumberFormat="1" applyFont="1" applyBorder="1" applyAlignment="1">
      <alignment horizontal="center" vertical="top"/>
    </xf>
    <xf numFmtId="0" fontId="0" fillId="0" borderId="0" xfId="0" applyBorder="1"/>
    <xf numFmtId="0" fontId="5" fillId="0" borderId="0" xfId="0" applyFont="1" applyBorder="1"/>
    <xf numFmtId="0" fontId="5" fillId="0" borderId="9" xfId="0" applyFont="1" applyBorder="1"/>
    <xf numFmtId="44" fontId="7" fillId="0" borderId="14" xfId="1" applyFont="1" applyFill="1" applyBorder="1" applyAlignment="1">
      <alignment horizontal="right"/>
    </xf>
    <xf numFmtId="0" fontId="4" fillId="0" borderId="15" xfId="0" applyFont="1" applyBorder="1"/>
    <xf numFmtId="0" fontId="4" fillId="0" borderId="13" xfId="0" applyFont="1" applyBorder="1"/>
    <xf numFmtId="44" fontId="7" fillId="0" borderId="16" xfId="1" applyFont="1" applyFill="1" applyBorder="1" applyAlignment="1">
      <alignment horizontal="right"/>
    </xf>
    <xf numFmtId="0" fontId="0" fillId="0" borderId="9" xfId="0" applyBorder="1"/>
    <xf numFmtId="0" fontId="0" fillId="0" borderId="13" xfId="0" applyBorder="1"/>
    <xf numFmtId="0" fontId="4" fillId="0" borderId="19" xfId="0" applyFont="1" applyBorder="1"/>
    <xf numFmtId="44" fontId="7" fillId="0" borderId="19" xfId="1" applyFont="1" applyFill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4" fontId="3" fillId="3" borderId="4" xfId="0" applyNumberFormat="1" applyFont="1" applyFill="1" applyBorder="1" applyProtection="1">
      <protection locked="0"/>
    </xf>
    <xf numFmtId="4" fontId="2" fillId="3" borderId="5" xfId="0" applyNumberFormat="1" applyFont="1" applyFill="1" applyBorder="1" applyProtection="1">
      <protection locked="0"/>
    </xf>
    <xf numFmtId="4" fontId="3" fillId="3" borderId="5" xfId="0" applyNumberFormat="1" applyFont="1" applyFill="1" applyBorder="1" applyProtection="1">
      <protection locked="0"/>
    </xf>
    <xf numFmtId="164" fontId="7" fillId="0" borderId="19" xfId="1" applyNumberFormat="1" applyFont="1" applyFill="1" applyBorder="1" applyAlignment="1">
      <alignment horizontal="center"/>
    </xf>
    <xf numFmtId="164" fontId="3" fillId="0" borderId="17" xfId="0" applyNumberFormat="1" applyFont="1" applyBorder="1"/>
    <xf numFmtId="164" fontId="5" fillId="0" borderId="12" xfId="0" applyNumberFormat="1" applyFont="1" applyBorder="1"/>
    <xf numFmtId="0" fontId="1" fillId="0" borderId="5" xfId="0" applyFont="1" applyBorder="1" applyAlignment="1">
      <alignment horizontal="right"/>
    </xf>
    <xf numFmtId="0" fontId="7" fillId="0" borderId="12" xfId="1" applyNumberFormat="1" applyFont="1" applyFill="1" applyBorder="1" applyAlignment="1">
      <alignment horizontal="center"/>
    </xf>
    <xf numFmtId="0" fontId="9" fillId="0" borderId="0" xfId="2" applyFont="1"/>
    <xf numFmtId="0" fontId="10" fillId="0" borderId="0" xfId="2" applyFont="1"/>
    <xf numFmtId="0" fontId="7" fillId="0" borderId="0" xfId="2" applyFont="1"/>
    <xf numFmtId="0" fontId="7" fillId="0" borderId="0" xfId="2" applyFont="1" applyAlignment="1">
      <alignment horizontal="center"/>
    </xf>
    <xf numFmtId="0" fontId="11" fillId="2" borderId="20" xfId="2" applyFont="1" applyFill="1" applyBorder="1" applyAlignment="1">
      <alignment horizontal="center"/>
    </xf>
    <xf numFmtId="0" fontId="11" fillId="2" borderId="6" xfId="2" applyFont="1" applyFill="1" applyBorder="1" applyAlignment="1">
      <alignment horizontal="center"/>
    </xf>
    <xf numFmtId="166" fontId="10" fillId="4" borderId="5" xfId="3" applyFont="1" applyFill="1" applyBorder="1" applyAlignment="1">
      <alignment horizontal="center"/>
    </xf>
    <xf numFmtId="166" fontId="10" fillId="0" borderId="5" xfId="3" applyFont="1" applyBorder="1" applyAlignment="1">
      <alignment horizontal="center"/>
    </xf>
    <xf numFmtId="0" fontId="10" fillId="0" borderId="7" xfId="2" applyFont="1" applyBorder="1"/>
    <xf numFmtId="0" fontId="7" fillId="0" borderId="7" xfId="2" applyFont="1" applyBorder="1"/>
    <xf numFmtId="0" fontId="7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164" fontId="7" fillId="0" borderId="10" xfId="1" applyNumberFormat="1" applyFont="1" applyFill="1" applyBorder="1"/>
    <xf numFmtId="164" fontId="12" fillId="0" borderId="12" xfId="2" applyNumberFormat="1" applyFont="1" applyBorder="1"/>
    <xf numFmtId="0" fontId="5" fillId="0" borderId="18" xfId="0" applyFont="1" applyBorder="1"/>
    <xf numFmtId="166" fontId="10" fillId="0" borderId="5" xfId="3" applyFont="1" applyFill="1" applyBorder="1" applyAlignment="1">
      <alignment horizontal="center"/>
    </xf>
    <xf numFmtId="2" fontId="10" fillId="3" borderId="5" xfId="2" applyNumberFormat="1" applyFont="1" applyFill="1" applyBorder="1" applyAlignment="1" applyProtection="1">
      <alignment horizontal="center"/>
      <protection locked="0"/>
    </xf>
    <xf numFmtId="0" fontId="11" fillId="2" borderId="7" xfId="2" applyFont="1" applyFill="1" applyBorder="1" applyAlignment="1">
      <alignment horizontal="center"/>
    </xf>
    <xf numFmtId="0" fontId="11" fillId="2" borderId="25" xfId="2" applyFont="1" applyFill="1" applyBorder="1" applyAlignment="1">
      <alignment horizontal="center"/>
    </xf>
    <xf numFmtId="164" fontId="10" fillId="5" borderId="22" xfId="1" applyNumberFormat="1" applyFont="1" applyFill="1" applyBorder="1"/>
    <xf numFmtId="0" fontId="10" fillId="0" borderId="23" xfId="2" applyFont="1" applyBorder="1"/>
    <xf numFmtId="4" fontId="7" fillId="0" borderId="24" xfId="2" applyNumberFormat="1" applyFont="1" applyBorder="1"/>
    <xf numFmtId="0" fontId="10" fillId="0" borderId="24" xfId="2" applyFont="1" applyBorder="1" applyAlignment="1">
      <alignment horizontal="center"/>
    </xf>
    <xf numFmtId="44" fontId="10" fillId="0" borderId="26" xfId="2" applyNumberFormat="1" applyFont="1" applyBorder="1"/>
    <xf numFmtId="0" fontId="11" fillId="2" borderId="6" xfId="2" applyFont="1" applyFill="1" applyBorder="1" applyAlignment="1">
      <alignment horizontal="center" wrapText="1"/>
    </xf>
    <xf numFmtId="0" fontId="11" fillId="2" borderId="25" xfId="2" applyFont="1" applyFill="1" applyBorder="1" applyAlignment="1">
      <alignment horizontal="center" wrapText="1"/>
    </xf>
    <xf numFmtId="0" fontId="11" fillId="2" borderId="21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25" xfId="2" applyFont="1" applyFill="1" applyBorder="1" applyAlignment="1">
      <alignment horizontal="center" vertical="center" wrapText="1"/>
    </xf>
  </cellXfs>
  <cellStyles count="4">
    <cellStyle name="Euro" xfId="1" xr:uid="{00000000-0005-0000-0000-000000000000}"/>
    <cellStyle name="Komma 2" xfId="3" xr:uid="{6B86BE69-C193-459F-B749-12D83A894ECB}"/>
    <cellStyle name="Standard" xfId="0" builtinId="0"/>
    <cellStyle name="Standard 2" xfId="2" xr:uid="{66733AF6-43CD-4226-BF51-4400249233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workbookViewId="0">
      <selection activeCell="A2" sqref="A2"/>
    </sheetView>
  </sheetViews>
  <sheetFormatPr baseColWidth="10" defaultColWidth="9.140625" defaultRowHeight="15"/>
  <cols>
    <col min="1" max="2" width="12.7109375" customWidth="1"/>
    <col min="3" max="3" width="14.7109375" customWidth="1"/>
    <col min="4" max="4" width="21.85546875" customWidth="1"/>
    <col min="5" max="5" width="18.85546875" customWidth="1"/>
    <col min="6" max="6" width="24.85546875" customWidth="1"/>
    <col min="7" max="7" width="18.5703125" customWidth="1"/>
    <col min="8" max="8" width="25.28515625" customWidth="1"/>
    <col min="9" max="9" width="15.7109375" customWidth="1"/>
  </cols>
  <sheetData>
    <row r="1" spans="1:9" ht="20.25">
      <c r="A1" s="1" t="s">
        <v>37</v>
      </c>
      <c r="B1" s="1"/>
      <c r="C1" s="1"/>
      <c r="D1" s="1"/>
      <c r="E1" s="1"/>
      <c r="F1" s="1"/>
      <c r="G1" s="1"/>
      <c r="H1" s="1"/>
      <c r="I1" s="1"/>
    </row>
    <row r="2" spans="1:9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>
      <c r="A3" s="2"/>
      <c r="B3" s="2"/>
      <c r="C3" s="2"/>
      <c r="D3" s="2"/>
      <c r="E3" s="2"/>
      <c r="F3" s="2"/>
      <c r="G3" s="2"/>
      <c r="H3" s="2"/>
      <c r="I3" s="2"/>
    </row>
    <row r="4" spans="1:9" ht="30.75" thickBot="1">
      <c r="A4" s="7" t="s">
        <v>0</v>
      </c>
      <c r="B4" s="13" t="s">
        <v>12</v>
      </c>
      <c r="C4" s="8" t="s">
        <v>1</v>
      </c>
      <c r="D4" s="8" t="s">
        <v>2</v>
      </c>
      <c r="E4" s="8" t="s">
        <v>3</v>
      </c>
      <c r="F4" s="8" t="s">
        <v>4</v>
      </c>
      <c r="G4" s="8" t="s">
        <v>20</v>
      </c>
      <c r="H4" s="8" t="s">
        <v>5</v>
      </c>
      <c r="I4" s="9" t="s">
        <v>6</v>
      </c>
    </row>
    <row r="5" spans="1:9">
      <c r="A5" s="54" t="s">
        <v>22</v>
      </c>
      <c r="B5" s="10">
        <v>2.5</v>
      </c>
      <c r="C5" s="12">
        <v>1983.27</v>
      </c>
      <c r="D5" s="10">
        <v>125</v>
      </c>
      <c r="E5" s="12">
        <f t="shared" ref="E5:E13" si="0">C5*D5</f>
        <v>247908.75</v>
      </c>
      <c r="F5" s="33"/>
      <c r="G5" s="11" t="e">
        <f t="shared" ref="G5:G13" si="1">E5/F5</f>
        <v>#DIV/0!</v>
      </c>
      <c r="H5" s="34"/>
      <c r="I5" s="36" t="e">
        <f t="shared" ref="I5:I13" si="2">G5*H5</f>
        <v>#DIV/0!</v>
      </c>
    </row>
    <row r="6" spans="1:9">
      <c r="A6" s="54" t="s">
        <v>7</v>
      </c>
      <c r="B6" s="38" t="s">
        <v>14</v>
      </c>
      <c r="C6" s="12">
        <v>40.76</v>
      </c>
      <c r="D6" s="10">
        <v>50</v>
      </c>
      <c r="E6" s="12">
        <f t="shared" si="0"/>
        <v>2038</v>
      </c>
      <c r="F6" s="34"/>
      <c r="G6" s="11" t="e">
        <f t="shared" si="1"/>
        <v>#DIV/0!</v>
      </c>
      <c r="H6" s="34"/>
      <c r="I6" s="36" t="e">
        <f t="shared" si="2"/>
        <v>#DIV/0!</v>
      </c>
    </row>
    <row r="7" spans="1:9">
      <c r="A7" s="54" t="s">
        <v>8</v>
      </c>
      <c r="B7" s="10">
        <v>5</v>
      </c>
      <c r="C7" s="12">
        <v>1456.65</v>
      </c>
      <c r="D7" s="10">
        <v>250</v>
      </c>
      <c r="E7" s="12">
        <f t="shared" si="0"/>
        <v>364162.5</v>
      </c>
      <c r="F7" s="34"/>
      <c r="G7" s="11" t="e">
        <f t="shared" si="1"/>
        <v>#DIV/0!</v>
      </c>
      <c r="H7" s="32"/>
      <c r="I7" s="36" t="e">
        <f t="shared" si="2"/>
        <v>#DIV/0!</v>
      </c>
    </row>
    <row r="8" spans="1:9">
      <c r="A8" s="54" t="s">
        <v>9</v>
      </c>
      <c r="B8" s="10">
        <v>2.5</v>
      </c>
      <c r="C8" s="12">
        <v>40.04</v>
      </c>
      <c r="D8" s="10">
        <v>125</v>
      </c>
      <c r="E8" s="12">
        <f t="shared" si="0"/>
        <v>5005</v>
      </c>
      <c r="F8" s="34"/>
      <c r="G8" s="11" t="e">
        <f t="shared" si="1"/>
        <v>#DIV/0!</v>
      </c>
      <c r="H8" s="34"/>
      <c r="I8" s="36" t="e">
        <f t="shared" si="2"/>
        <v>#DIV/0!</v>
      </c>
    </row>
    <row r="9" spans="1:9">
      <c r="A9" s="54" t="s">
        <v>13</v>
      </c>
      <c r="B9" s="10">
        <v>5</v>
      </c>
      <c r="C9" s="12">
        <v>101.32</v>
      </c>
      <c r="D9" s="10">
        <v>250</v>
      </c>
      <c r="E9" s="12">
        <f t="shared" si="0"/>
        <v>25330</v>
      </c>
      <c r="F9" s="34"/>
      <c r="G9" s="11" t="e">
        <f t="shared" si="1"/>
        <v>#DIV/0!</v>
      </c>
      <c r="H9" s="32"/>
      <c r="I9" s="36" t="e">
        <f t="shared" si="2"/>
        <v>#DIV/0!</v>
      </c>
    </row>
    <row r="10" spans="1:9">
      <c r="A10" s="54" t="s">
        <v>23</v>
      </c>
      <c r="B10" s="10">
        <v>5</v>
      </c>
      <c r="C10" s="12">
        <v>27.67</v>
      </c>
      <c r="D10" s="10">
        <v>250</v>
      </c>
      <c r="E10" s="12">
        <f t="shared" si="0"/>
        <v>6917.5</v>
      </c>
      <c r="F10" s="34"/>
      <c r="G10" s="11" t="e">
        <f t="shared" si="1"/>
        <v>#DIV/0!</v>
      </c>
      <c r="H10" s="32"/>
      <c r="I10" s="36" t="e">
        <f t="shared" si="2"/>
        <v>#DIV/0!</v>
      </c>
    </row>
    <row r="11" spans="1:9">
      <c r="A11" s="54" t="s">
        <v>10</v>
      </c>
      <c r="B11" s="10">
        <v>2.5</v>
      </c>
      <c r="C11" s="12">
        <v>222.37</v>
      </c>
      <c r="D11" s="10">
        <v>125</v>
      </c>
      <c r="E11" s="12">
        <f t="shared" si="0"/>
        <v>27796.25</v>
      </c>
      <c r="F11" s="34"/>
      <c r="G11" s="11" t="e">
        <f t="shared" si="1"/>
        <v>#DIV/0!</v>
      </c>
      <c r="H11" s="34"/>
      <c r="I11" s="36" t="e">
        <f t="shared" si="2"/>
        <v>#DIV/0!</v>
      </c>
    </row>
    <row r="12" spans="1:9">
      <c r="A12" s="54" t="s">
        <v>24</v>
      </c>
      <c r="B12" s="10">
        <v>5</v>
      </c>
      <c r="C12" s="12">
        <v>161.58000000000001</v>
      </c>
      <c r="D12" s="10">
        <v>250</v>
      </c>
      <c r="E12" s="12">
        <f t="shared" si="0"/>
        <v>40395</v>
      </c>
      <c r="F12" s="34"/>
      <c r="G12" s="11" t="e">
        <f t="shared" si="1"/>
        <v>#DIV/0!</v>
      </c>
      <c r="H12" s="34"/>
      <c r="I12" s="36" t="e">
        <f t="shared" si="2"/>
        <v>#DIV/0!</v>
      </c>
    </row>
    <row r="13" spans="1:9" ht="15.75" thickBot="1">
      <c r="A13" s="54" t="s">
        <v>11</v>
      </c>
      <c r="B13" s="14" t="s">
        <v>14</v>
      </c>
      <c r="C13" s="12">
        <v>150.32</v>
      </c>
      <c r="D13" s="10">
        <v>12</v>
      </c>
      <c r="E13" s="12">
        <f t="shared" si="0"/>
        <v>1803.84</v>
      </c>
      <c r="F13" s="34"/>
      <c r="G13" s="11" t="e">
        <f t="shared" si="1"/>
        <v>#DIV/0!</v>
      </c>
      <c r="H13" s="34"/>
      <c r="I13" s="36" t="e">
        <f t="shared" si="2"/>
        <v>#DIV/0!</v>
      </c>
    </row>
    <row r="14" spans="1:9" ht="15.75" thickBot="1">
      <c r="A14" s="3"/>
      <c r="B14" s="4"/>
      <c r="C14" s="15">
        <f>SUM(C5:C13)</f>
        <v>4183.9800000000005</v>
      </c>
      <c r="D14" s="4"/>
      <c r="E14" s="16">
        <f>SUM(E5:E13)</f>
        <v>721356.84</v>
      </c>
      <c r="F14" s="4"/>
      <c r="G14" s="16" t="e">
        <f>SUM(G5:G13)</f>
        <v>#DIV/0!</v>
      </c>
      <c r="H14" s="4"/>
      <c r="I14" s="37" t="e">
        <f>SUM(I5:I13)</f>
        <v>#DIV/0!</v>
      </c>
    </row>
    <row r="15" spans="1:9">
      <c r="A15" s="3"/>
      <c r="B15" s="4"/>
      <c r="C15" s="4"/>
      <c r="D15" s="4"/>
      <c r="E15" s="4"/>
      <c r="F15" s="4"/>
      <c r="G15" s="4"/>
      <c r="H15" s="4"/>
      <c r="I15" s="29"/>
    </row>
    <row r="16" spans="1:9">
      <c r="A16" s="3"/>
      <c r="B16" s="4"/>
      <c r="C16" s="4"/>
      <c r="D16" s="4"/>
      <c r="E16" s="4"/>
      <c r="F16" s="4"/>
      <c r="G16" s="20"/>
      <c r="H16" s="17"/>
      <c r="I16" s="35"/>
    </row>
    <row r="17" spans="1:12" ht="15.75" thickBot="1">
      <c r="A17" s="3"/>
      <c r="B17" s="4"/>
      <c r="C17" s="4"/>
      <c r="D17" s="4"/>
      <c r="E17" s="4"/>
      <c r="F17" s="4"/>
      <c r="G17" s="20"/>
      <c r="H17" s="17"/>
      <c r="I17" s="30"/>
    </row>
    <row r="18" spans="1:12" ht="15.75" thickBot="1">
      <c r="A18" s="3"/>
      <c r="B18" s="4"/>
      <c r="C18" s="4"/>
      <c r="D18" s="4"/>
      <c r="E18" s="4"/>
      <c r="F18" s="4"/>
      <c r="G18" s="20"/>
      <c r="H18" s="17" t="s">
        <v>15</v>
      </c>
      <c r="I18" s="18" t="e">
        <f>I14/12</f>
        <v>#DIV/0!</v>
      </c>
    </row>
    <row r="19" spans="1:12" ht="15.75" thickBot="1">
      <c r="A19" s="3"/>
      <c r="B19" s="4"/>
      <c r="C19" s="4"/>
      <c r="D19" s="4"/>
      <c r="E19" s="4"/>
      <c r="F19" s="4"/>
      <c r="G19" s="20"/>
      <c r="H19" s="17" t="s">
        <v>21</v>
      </c>
      <c r="I19" s="18" t="e">
        <f>I18*1.19</f>
        <v>#DIV/0!</v>
      </c>
    </row>
    <row r="20" spans="1:12" ht="15.75" thickBot="1">
      <c r="A20" s="3"/>
      <c r="B20" s="4"/>
      <c r="C20" s="4"/>
      <c r="D20" s="4"/>
      <c r="E20" s="4"/>
      <c r="F20" s="4"/>
      <c r="G20" s="20"/>
      <c r="H20" s="17" t="s">
        <v>16</v>
      </c>
      <c r="I20" s="39" t="e">
        <f>I18*32</f>
        <v>#DIV/0!</v>
      </c>
      <c r="J20" s="20"/>
      <c r="K20" s="20"/>
      <c r="L20" s="20"/>
    </row>
    <row r="21" spans="1:12" ht="15.75" thickBot="1">
      <c r="A21" s="3"/>
      <c r="B21" s="4"/>
      <c r="C21" s="4"/>
      <c r="D21" s="4"/>
      <c r="E21" s="4"/>
      <c r="F21" s="4"/>
      <c r="G21" s="20"/>
      <c r="H21" s="17" t="s">
        <v>19</v>
      </c>
      <c r="I21" s="18" t="e">
        <f>I20*1.19</f>
        <v>#DIV/0!</v>
      </c>
      <c r="J21" s="20"/>
      <c r="K21" s="20"/>
      <c r="L21" s="20"/>
    </row>
    <row r="22" spans="1:12" ht="15.75" thickBot="1">
      <c r="A22" s="24"/>
      <c r="B22" s="25"/>
      <c r="C22" s="25"/>
      <c r="D22" s="25"/>
      <c r="E22" s="25"/>
      <c r="F22" s="25"/>
      <c r="G22" s="28"/>
      <c r="H22" s="26" t="s">
        <v>17</v>
      </c>
      <c r="I22" s="19" t="e">
        <f>G14/D7</f>
        <v>#DIV/0!</v>
      </c>
      <c r="J22" s="20"/>
      <c r="K22" s="20"/>
      <c r="L22" s="20"/>
    </row>
    <row r="23" spans="1:12" ht="15.75" thickBot="1">
      <c r="A23" s="5"/>
      <c r="B23" s="6"/>
      <c r="C23" s="6"/>
      <c r="D23" s="22"/>
      <c r="E23" s="6"/>
      <c r="F23" s="6"/>
      <c r="G23" s="27"/>
      <c r="H23" s="23" t="s">
        <v>18</v>
      </c>
      <c r="I23" s="31" t="e">
        <f>I22/24</f>
        <v>#DIV/0!</v>
      </c>
      <c r="J23" s="20"/>
      <c r="K23" s="20"/>
      <c r="L23" s="20"/>
    </row>
    <row r="24" spans="1:12">
      <c r="A24" s="2"/>
      <c r="B24" s="2"/>
      <c r="C24" s="4"/>
      <c r="D24" s="4"/>
      <c r="E24" s="4"/>
      <c r="F24" s="4"/>
      <c r="G24" s="4"/>
      <c r="H24" s="4"/>
      <c r="I24" s="4"/>
      <c r="J24" s="20"/>
      <c r="K24" s="20"/>
      <c r="L24" s="20"/>
    </row>
    <row r="25" spans="1:12">
      <c r="A25" s="2"/>
      <c r="B25" s="2"/>
      <c r="C25" s="4"/>
      <c r="D25" s="4"/>
      <c r="E25" s="4"/>
      <c r="F25" s="4"/>
      <c r="G25" s="4"/>
      <c r="H25" s="4"/>
      <c r="I25" s="4"/>
      <c r="J25" s="20"/>
      <c r="K25" s="20"/>
      <c r="L25" s="20"/>
    </row>
    <row r="26" spans="1:12">
      <c r="A26" s="2"/>
      <c r="B26" s="2"/>
      <c r="C26" s="4"/>
      <c r="D26" s="4"/>
      <c r="E26" s="4"/>
      <c r="F26" s="4"/>
      <c r="G26" s="4"/>
      <c r="H26" s="4"/>
      <c r="I26" s="4"/>
      <c r="J26" s="20"/>
      <c r="K26" s="20"/>
      <c r="L26" s="20"/>
    </row>
    <row r="27" spans="1:12">
      <c r="A27" s="2"/>
      <c r="B27" s="2"/>
      <c r="C27" s="4"/>
      <c r="D27" s="4"/>
      <c r="E27" s="4"/>
      <c r="F27" s="4"/>
      <c r="G27" s="4"/>
      <c r="H27" s="4"/>
      <c r="I27" s="4"/>
      <c r="J27" s="20"/>
      <c r="K27" s="20"/>
      <c r="L27" s="20"/>
    </row>
    <row r="28" spans="1:12">
      <c r="A28" s="2"/>
      <c r="B28" s="2"/>
      <c r="C28" s="4"/>
      <c r="D28" s="4"/>
      <c r="E28" s="4"/>
      <c r="F28" s="4"/>
      <c r="G28" s="4"/>
      <c r="H28" s="4"/>
      <c r="I28" s="4"/>
      <c r="J28" s="20"/>
      <c r="K28" s="20"/>
      <c r="L28" s="20"/>
    </row>
    <row r="29" spans="1:12">
      <c r="A29" s="2"/>
      <c r="B29" s="2"/>
      <c r="C29" s="4"/>
      <c r="D29" s="4"/>
      <c r="E29" s="4"/>
      <c r="F29" s="4"/>
      <c r="G29" s="4"/>
      <c r="H29" s="21"/>
      <c r="I29" s="4"/>
      <c r="J29" s="20"/>
      <c r="K29" s="20"/>
      <c r="L29" s="20"/>
    </row>
    <row r="30" spans="1:12">
      <c r="A30" s="2"/>
      <c r="B30" s="2"/>
      <c r="C30" s="4"/>
      <c r="D30" s="4"/>
      <c r="E30" s="4"/>
      <c r="F30" s="4"/>
      <c r="G30" s="4"/>
      <c r="H30" s="4"/>
      <c r="I30" s="4"/>
      <c r="J30" s="20"/>
      <c r="K30" s="20"/>
      <c r="L30" s="20"/>
    </row>
    <row r="31" spans="1:12">
      <c r="A31" s="2"/>
      <c r="B31" s="2"/>
      <c r="C31" s="4"/>
      <c r="D31" s="4"/>
      <c r="E31" s="4"/>
      <c r="F31" s="4"/>
      <c r="G31" s="4"/>
      <c r="H31" s="4"/>
      <c r="I31" s="4"/>
      <c r="J31" s="20"/>
      <c r="K31" s="20"/>
      <c r="L31" s="20"/>
    </row>
    <row r="32" spans="1:12">
      <c r="A32" s="2"/>
      <c r="B32" s="2"/>
      <c r="C32" s="4"/>
      <c r="D32" s="4"/>
      <c r="E32" s="4"/>
      <c r="F32" s="4"/>
      <c r="G32" s="4"/>
      <c r="H32" s="4"/>
      <c r="I32" s="4"/>
      <c r="J32" s="20"/>
      <c r="K32" s="20"/>
      <c r="L32" s="20"/>
    </row>
    <row r="33" spans="1:12">
      <c r="A33" s="2"/>
      <c r="B33" s="2"/>
      <c r="C33" s="21"/>
      <c r="D33" s="4"/>
      <c r="E33" s="4"/>
      <c r="F33" s="4"/>
      <c r="G33" s="4"/>
      <c r="H33" s="4"/>
      <c r="I33" s="4"/>
      <c r="J33" s="20"/>
      <c r="K33" s="20"/>
      <c r="L33" s="20"/>
    </row>
    <row r="34" spans="1:12">
      <c r="A34" s="2"/>
      <c r="B34" s="2"/>
      <c r="C34" s="4"/>
      <c r="D34" s="4"/>
      <c r="E34" s="4"/>
      <c r="F34" s="4"/>
      <c r="G34" s="4"/>
      <c r="H34" s="4"/>
      <c r="I34" s="4"/>
      <c r="J34" s="20"/>
      <c r="K34" s="20"/>
      <c r="L34" s="20"/>
    </row>
    <row r="35" spans="1:12">
      <c r="A35" s="2"/>
      <c r="B35" s="2"/>
      <c r="C35" s="4"/>
      <c r="D35" s="4"/>
      <c r="E35" s="4"/>
      <c r="F35" s="4"/>
      <c r="G35" s="4"/>
      <c r="H35" s="4"/>
      <c r="I35" s="4"/>
      <c r="J35" s="20"/>
      <c r="K35" s="20"/>
      <c r="L35" s="20"/>
    </row>
    <row r="36" spans="1:12">
      <c r="A36" s="2"/>
      <c r="B36" s="2"/>
      <c r="C36" s="4"/>
      <c r="D36" s="4"/>
      <c r="E36" s="4"/>
      <c r="F36" s="4"/>
      <c r="G36" s="4"/>
      <c r="H36" s="4"/>
      <c r="I36" s="4"/>
      <c r="J36" s="20"/>
      <c r="K36" s="20"/>
      <c r="L36" s="20"/>
    </row>
    <row r="37" spans="1:12">
      <c r="A37" s="2"/>
      <c r="B37" s="2"/>
      <c r="C37" s="2"/>
      <c r="D37" s="2"/>
      <c r="E37" s="2"/>
      <c r="F37" s="2"/>
      <c r="G37" s="2"/>
      <c r="H37" s="2"/>
      <c r="I37" s="2"/>
    </row>
    <row r="38" spans="1:12">
      <c r="A38" s="2"/>
      <c r="B38" s="2"/>
      <c r="C38" s="2"/>
      <c r="D38" s="2"/>
      <c r="E38" s="2"/>
      <c r="F38" s="2"/>
      <c r="G38" s="2"/>
      <c r="H38" s="2"/>
      <c r="I3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4539E-A660-49FC-9035-95E013EF227A}">
  <dimension ref="A1:E16"/>
  <sheetViews>
    <sheetView tabSelected="1" workbookViewId="0">
      <selection activeCell="A2" sqref="A2"/>
    </sheetView>
  </sheetViews>
  <sheetFormatPr baseColWidth="10" defaultRowHeight="15"/>
  <cols>
    <col min="2" max="2" width="12.28515625" bestFit="1" customWidth="1"/>
    <col min="3" max="3" width="12.140625" bestFit="1" customWidth="1"/>
  </cols>
  <sheetData>
    <row r="1" spans="1:5" ht="20.25">
      <c r="A1" s="40" t="s">
        <v>38</v>
      </c>
      <c r="B1" s="41"/>
      <c r="C1" s="41"/>
      <c r="D1" s="41"/>
      <c r="E1" s="41"/>
    </row>
    <row r="2" spans="1:5">
      <c r="A2" s="42" t="s">
        <v>25</v>
      </c>
      <c r="B2" s="42" t="s">
        <v>36</v>
      </c>
      <c r="C2" s="42"/>
      <c r="D2" s="41"/>
      <c r="E2" s="41"/>
    </row>
    <row r="3" spans="1:5" ht="15.75" thickBot="1">
      <c r="A3" s="41"/>
      <c r="B3" s="43"/>
      <c r="C3" s="43"/>
      <c r="D3" s="43"/>
      <c r="E3" s="43"/>
    </row>
    <row r="4" spans="1:5">
      <c r="A4" s="44" t="s">
        <v>26</v>
      </c>
      <c r="B4" s="45" t="s">
        <v>27</v>
      </c>
      <c r="C4" s="64" t="s">
        <v>28</v>
      </c>
      <c r="D4" s="66" t="s">
        <v>29</v>
      </c>
      <c r="E4" s="68" t="s">
        <v>30</v>
      </c>
    </row>
    <row r="5" spans="1:5">
      <c r="A5" s="57" t="s">
        <v>31</v>
      </c>
      <c r="B5" s="58" t="s">
        <v>32</v>
      </c>
      <c r="C5" s="65"/>
      <c r="D5" s="67"/>
      <c r="E5" s="69"/>
    </row>
    <row r="6" spans="1:5">
      <c r="A6" s="54" t="s">
        <v>22</v>
      </c>
      <c r="B6" s="46">
        <v>379.12</v>
      </c>
      <c r="C6" s="47">
        <f t="shared" ref="C6:C9" si="0">B6</f>
        <v>379.12</v>
      </c>
      <c r="D6" s="56"/>
      <c r="E6" s="59">
        <f>C6*D6</f>
        <v>0</v>
      </c>
    </row>
    <row r="7" spans="1:5">
      <c r="A7" s="54" t="s">
        <v>7</v>
      </c>
      <c r="B7" s="46">
        <v>28.82</v>
      </c>
      <c r="C7" s="47">
        <f t="shared" si="0"/>
        <v>28.82</v>
      </c>
      <c r="D7" s="56"/>
      <c r="E7" s="59">
        <f t="shared" ref="E7:E12" si="1">C7*D7</f>
        <v>0</v>
      </c>
    </row>
    <row r="8" spans="1:5">
      <c r="A8" s="54" t="s">
        <v>8</v>
      </c>
      <c r="B8" s="46">
        <v>1412.98</v>
      </c>
      <c r="C8" s="47">
        <f t="shared" si="0"/>
        <v>1412.98</v>
      </c>
      <c r="D8" s="56"/>
      <c r="E8" s="59">
        <f t="shared" si="1"/>
        <v>0</v>
      </c>
    </row>
    <row r="9" spans="1:5">
      <c r="A9" s="54" t="s">
        <v>9</v>
      </c>
      <c r="B9" s="46">
        <v>40.04</v>
      </c>
      <c r="C9" s="47">
        <f t="shared" si="0"/>
        <v>40.04</v>
      </c>
      <c r="D9" s="56"/>
      <c r="E9" s="59">
        <f t="shared" si="1"/>
        <v>0</v>
      </c>
    </row>
    <row r="10" spans="1:5">
      <c r="A10" s="54" t="s">
        <v>10</v>
      </c>
      <c r="B10" s="46">
        <v>222.37</v>
      </c>
      <c r="C10" s="55">
        <f>B10</f>
        <v>222.37</v>
      </c>
      <c r="D10" s="56"/>
      <c r="E10" s="59">
        <f t="shared" si="1"/>
        <v>0</v>
      </c>
    </row>
    <row r="11" spans="1:5">
      <c r="A11" s="54" t="s">
        <v>24</v>
      </c>
      <c r="B11" s="46">
        <v>122.47</v>
      </c>
      <c r="C11" s="55">
        <f>B11</f>
        <v>122.47</v>
      </c>
      <c r="D11" s="56"/>
      <c r="E11" s="59">
        <f t="shared" si="1"/>
        <v>0</v>
      </c>
    </row>
    <row r="12" spans="1:5">
      <c r="A12" s="54" t="s">
        <v>11</v>
      </c>
      <c r="B12" s="46">
        <v>25.61</v>
      </c>
      <c r="C12" s="55">
        <f>B12</f>
        <v>25.61</v>
      </c>
      <c r="D12" s="56"/>
      <c r="E12" s="59">
        <f t="shared" si="1"/>
        <v>0</v>
      </c>
    </row>
    <row r="13" spans="1:5" ht="15.75" thickBot="1">
      <c r="A13" s="60"/>
      <c r="B13" s="61">
        <f>SUM(B6:B12)</f>
        <v>2231.41</v>
      </c>
      <c r="C13" s="61">
        <f>SUM(C6:C12)</f>
        <v>2231.41</v>
      </c>
      <c r="D13" s="62"/>
      <c r="E13" s="63"/>
    </row>
    <row r="14" spans="1:5" ht="15.75" thickBot="1">
      <c r="A14" s="49"/>
      <c r="B14" s="41"/>
      <c r="C14" s="41"/>
      <c r="D14" s="50" t="s">
        <v>33</v>
      </c>
      <c r="E14" s="52">
        <f>SUM(E6:E12)</f>
        <v>0</v>
      </c>
    </row>
    <row r="15" spans="1:5" ht="15.75" thickBot="1">
      <c r="A15" s="48"/>
      <c r="B15" s="41"/>
      <c r="C15" s="41"/>
      <c r="D15" s="51" t="s">
        <v>34</v>
      </c>
      <c r="E15" s="52">
        <f>E14*1.19</f>
        <v>0</v>
      </c>
    </row>
    <row r="16" spans="1:5" ht="15.75" thickBot="1">
      <c r="A16" s="48"/>
      <c r="B16" s="41"/>
      <c r="C16" s="41"/>
      <c r="D16" s="50" t="s">
        <v>35</v>
      </c>
      <c r="E16" s="53">
        <f>E15*3</f>
        <v>0</v>
      </c>
    </row>
  </sheetData>
  <mergeCells count="3">
    <mergeCell ref="C4:C5"/>
    <mergeCell ref="D4:D5"/>
    <mergeCell ref="E4:E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Lernwerk</vt:lpstr>
      <vt:lpstr>Einpflege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2026-06-10T08:56:14Z</dcterms:modified>
</cp:coreProperties>
</file>