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DATEN\FB32\FB\03 GB322\02 Gebäudereinigung\05.1 Objektgruppe 3\01 Ausschreibung Okt 2026\Los 3\Kalkulationsblätter\"/>
    </mc:Choice>
  </mc:AlternateContent>
  <xr:revisionPtr revIDLastSave="0" documentId="8_{8BF84FB0-EC8C-4E41-A8CF-C5E9C5BB5B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atsreinigung" sheetId="1" r:id="rId1"/>
    <sheet name="Reinigung Sitzungssaal" sheetId="2" r:id="rId2"/>
    <sheet name="Reinigung Trauzimm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  <c r="H17" i="2"/>
  <c r="H16" i="2"/>
  <c r="H18" i="3"/>
  <c r="H17" i="3"/>
  <c r="C9" i="2"/>
  <c r="C10" i="3"/>
  <c r="D6" i="2" l="1"/>
  <c r="F6" i="2"/>
  <c r="F9" i="2" l="1"/>
  <c r="H18" i="2" s="1"/>
  <c r="D9" i="3" l="1"/>
  <c r="F9" i="3" s="1"/>
  <c r="H9" i="3" s="1"/>
  <c r="D8" i="3"/>
  <c r="F8" i="3" s="1"/>
  <c r="H8" i="3" s="1"/>
  <c r="D7" i="3"/>
  <c r="F7" i="3" s="1"/>
  <c r="H7" i="3" s="1"/>
  <c r="D6" i="3"/>
  <c r="D7" i="2"/>
  <c r="D8" i="2"/>
  <c r="F8" i="2" s="1"/>
  <c r="H8" i="2"/>
  <c r="C10" i="1"/>
  <c r="D10" i="1" s="1"/>
  <c r="F10" i="1" s="1"/>
  <c r="H10" i="1" s="1"/>
  <c r="C8" i="1"/>
  <c r="C7" i="1"/>
  <c r="D7" i="1" s="1"/>
  <c r="F7" i="1" s="1"/>
  <c r="H7" i="1" s="1"/>
  <c r="C6" i="1"/>
  <c r="D8" i="1"/>
  <c r="F8" i="1" s="1"/>
  <c r="H8" i="1" s="1"/>
  <c r="D9" i="1"/>
  <c r="F9" i="1" s="1"/>
  <c r="H9" i="1" s="1"/>
  <c r="D11" i="1"/>
  <c r="F11" i="1" s="1"/>
  <c r="H11" i="1" s="1"/>
  <c r="F7" i="2" l="1"/>
  <c r="H7" i="2" s="1"/>
  <c r="D9" i="2"/>
  <c r="D10" i="3"/>
  <c r="D6" i="1"/>
  <c r="D12" i="1" s="1"/>
  <c r="C12" i="1"/>
  <c r="F6" i="3"/>
  <c r="F6" i="1"/>
  <c r="F12" i="1" s="1"/>
  <c r="H19" i="1" s="1"/>
  <c r="H20" i="1" s="1"/>
  <c r="H6" i="3" l="1"/>
  <c r="F10" i="3"/>
  <c r="H19" i="2"/>
  <c r="H6" i="2"/>
  <c r="H9" i="2" s="1"/>
  <c r="H12" i="2" s="1"/>
  <c r="H6" i="1"/>
  <c r="H14" i="2" l="1"/>
  <c r="H13" i="2"/>
  <c r="H19" i="3"/>
  <c r="H20" i="3" s="1"/>
  <c r="H10" i="3"/>
  <c r="H13" i="3" s="1"/>
  <c r="H12" i="1"/>
  <c r="H15" i="1" s="1"/>
  <c r="H15" i="2" l="1"/>
  <c r="H18" i="1"/>
  <c r="H16" i="1"/>
  <c r="H15" i="3"/>
  <c r="H14" i="3"/>
  <c r="H16" i="3" s="1"/>
</calcChain>
</file>

<file path=xl/sharedStrings.xml><?xml version="1.0" encoding="utf-8"?>
<sst xmlns="http://schemas.openxmlformats.org/spreadsheetml/2006/main" count="85" uniqueCount="40">
  <si>
    <t>Objekt:</t>
  </si>
  <si>
    <t>Historisches Rathaus; Markt 1</t>
  </si>
  <si>
    <t>Reinigungs-</t>
  </si>
  <si>
    <t>Reinigungs-
turnus</t>
  </si>
  <si>
    <t>Gesamtfläche</t>
  </si>
  <si>
    <t>kalkulierte 
qm-Leistung 
pro Std.</t>
  </si>
  <si>
    <t>kalkulierter 
Stundensatz 
in Euro</t>
  </si>
  <si>
    <t>Jahrespreis 
in Euro</t>
  </si>
  <si>
    <t>gruppe</t>
  </si>
  <si>
    <t>in qm</t>
  </si>
  <si>
    <t>C</t>
  </si>
  <si>
    <t>E</t>
  </si>
  <si>
    <t>G 4</t>
  </si>
  <si>
    <t>I 1</t>
  </si>
  <si>
    <t>K</t>
  </si>
  <si>
    <t>M</t>
  </si>
  <si>
    <t>Angebotssumme pro Monat (brutto):</t>
  </si>
  <si>
    <t>pro Jahr</t>
  </si>
  <si>
    <t>Kalkulationsblatt Reinigung Trausaal</t>
  </si>
  <si>
    <t>Kalkulationsblatt Reinigung großer Sitzungssaal</t>
  </si>
  <si>
    <t>Kalkulatorisch pro Reinigungsgang mind. Zu leistende Reinigungszeit (in Dezimal) :</t>
  </si>
  <si>
    <t>Kalkulatorisch pro Reinigungsgang mind. Zu leistende Reinigungszeit (in Zeitstunden) :</t>
  </si>
  <si>
    <t>Auftragssumme für die Vertragslaufzeit (netto):</t>
  </si>
  <si>
    <t>Auftragssumme für die Vertragslaufzeit (brutto):</t>
  </si>
  <si>
    <t>Auftragssumme für die Vertragslaufzeit geschätzt 72 Reinigungen pro Jahr (netto):</t>
  </si>
  <si>
    <t>Auftragssumme für die Vertragslaufzeit geschätzt 72 reinigungen pro Jahr (brutto):</t>
  </si>
  <si>
    <t xml:space="preserve">Leistungs-
stunden
pro Jahr </t>
  </si>
  <si>
    <t xml:space="preserve">Jahresreinigungs-
fläche in qm 
</t>
  </si>
  <si>
    <t>Vertragslaufzeit geschätzt pro Jahr</t>
  </si>
  <si>
    <t>72 Reinigungen jährlich % 12 Monate pro Jahr = 6 Reinigungen monatlich</t>
  </si>
  <si>
    <t>Angebotssumme pro Monat (netto):</t>
  </si>
  <si>
    <t>Unterhaltsreinigung pro Jahr (netto)</t>
  </si>
  <si>
    <t>Unterhaltsreinigung pro Jahr (brutto)</t>
  </si>
  <si>
    <t>Angebotssumme pro Reinigungsdurchgang (netto)</t>
  </si>
  <si>
    <t>Angebotssumme pro Reinigungsdurchgang (brutto)</t>
  </si>
  <si>
    <t>Auftragssumme für die Vertragslaufzeit geschätzt 72 Reinigungen pro Jahr (netto)</t>
  </si>
  <si>
    <t>Auftragssumme für die Vertragslaufzeit geschätzt 72 reinigungen pro Jahr (brutto)</t>
  </si>
  <si>
    <t>32 Monate Gesamtvertragslaufzeit</t>
  </si>
  <si>
    <t>32 x 6 =  192 Reinigungsdurchgänge in der Vertragslaufzeit</t>
  </si>
  <si>
    <t>I3) Kalkulationsblatt Monatsreinigung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</si>
</sst>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h:mm;@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" fontId="3" fillId="0" borderId="6" xfId="1" applyNumberFormat="1" applyFont="1" applyFill="1" applyBorder="1" applyAlignment="1">
      <alignment horizontal="right" indent="1"/>
    </xf>
    <xf numFmtId="4" fontId="3" fillId="0" borderId="7" xfId="1" applyNumberFormat="1" applyFont="1" applyFill="1" applyBorder="1" applyAlignment="1">
      <alignment horizontal="right" indent="1"/>
    </xf>
    <xf numFmtId="0" fontId="4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" fontId="3" fillId="0" borderId="9" xfId="1" applyNumberFormat="1" applyFont="1" applyFill="1" applyBorder="1" applyAlignment="1">
      <alignment horizontal="right" indent="1"/>
    </xf>
    <xf numFmtId="4" fontId="3" fillId="0" borderId="9" xfId="0" applyNumberFormat="1" applyFont="1" applyFill="1" applyBorder="1" applyAlignment="1">
      <alignment horizontal="right" indent="1"/>
    </xf>
    <xf numFmtId="44" fontId="3" fillId="0" borderId="10" xfId="2" applyFont="1" applyFill="1" applyBorder="1" applyAlignment="1">
      <alignment horizontal="right" indent="3"/>
    </xf>
    <xf numFmtId="0" fontId="4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4" fontId="3" fillId="0" borderId="12" xfId="1" applyNumberFormat="1" applyFont="1" applyFill="1" applyBorder="1" applyAlignment="1">
      <alignment horizontal="right" indent="1"/>
    </xf>
    <xf numFmtId="4" fontId="3" fillId="0" borderId="12" xfId="0" applyNumberFormat="1" applyFont="1" applyFill="1" applyBorder="1" applyAlignment="1">
      <alignment horizontal="right" indent="1"/>
    </xf>
    <xf numFmtId="44" fontId="3" fillId="0" borderId="13" xfId="2" applyFont="1" applyFill="1" applyBorder="1" applyAlignment="1">
      <alignment horizontal="right" indent="3"/>
    </xf>
    <xf numFmtId="0" fontId="3" fillId="0" borderId="0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right" indent="1"/>
    </xf>
    <xf numFmtId="4" fontId="3" fillId="0" borderId="0" xfId="1" applyNumberFormat="1" applyFont="1" applyFill="1" applyBorder="1" applyAlignment="1">
      <alignment horizontal="right" indent="1"/>
    </xf>
    <xf numFmtId="0" fontId="4" fillId="0" borderId="0" xfId="0" applyFont="1" applyFill="1" applyBorder="1" applyAlignment="1">
      <alignment horizontal="center"/>
    </xf>
    <xf numFmtId="44" fontId="3" fillId="0" borderId="0" xfId="3" applyFont="1" applyFill="1" applyBorder="1"/>
    <xf numFmtId="44" fontId="3" fillId="0" borderId="0" xfId="2" applyFont="1" applyFill="1" applyBorder="1" applyAlignment="1">
      <alignment horizontal="right" indent="3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left"/>
    </xf>
    <xf numFmtId="4" fontId="4" fillId="0" borderId="1" xfId="1" applyNumberFormat="1" applyFont="1" applyFill="1" applyBorder="1" applyAlignment="1">
      <alignment horizontal="right" indent="1"/>
    </xf>
    <xf numFmtId="4" fontId="4" fillId="0" borderId="1" xfId="0" applyNumberFormat="1" applyFont="1" applyFill="1" applyBorder="1" applyAlignment="1">
      <alignment horizontal="right" indent="1"/>
    </xf>
    <xf numFmtId="4" fontId="3" fillId="0" borderId="6" xfId="0" applyNumberFormat="1" applyFont="1" applyFill="1" applyBorder="1" applyAlignment="1">
      <alignment horizontal="right" indent="1"/>
    </xf>
    <xf numFmtId="44" fontId="3" fillId="0" borderId="15" xfId="2" applyFont="1" applyFill="1" applyBorder="1" applyAlignment="1">
      <alignment horizontal="right" indent="3"/>
    </xf>
    <xf numFmtId="4" fontId="3" fillId="0" borderId="16" xfId="1" applyNumberFormat="1" applyFont="1" applyFill="1" applyBorder="1" applyAlignment="1">
      <alignment horizontal="right" indent="1"/>
    </xf>
    <xf numFmtId="44" fontId="4" fillId="0" borderId="0" xfId="3" applyFont="1" applyFill="1" applyBorder="1" applyAlignment="1">
      <alignment horizontal="right"/>
    </xf>
    <xf numFmtId="4" fontId="4" fillId="0" borderId="4" xfId="1" applyNumberFormat="1" applyFont="1" applyFill="1" applyBorder="1" applyAlignment="1">
      <alignment horizontal="right" indent="1"/>
    </xf>
    <xf numFmtId="4" fontId="4" fillId="0" borderId="4" xfId="0" applyNumberFormat="1" applyFont="1" applyFill="1" applyBorder="1" applyAlignment="1">
      <alignment horizontal="right" indent="1"/>
    </xf>
    <xf numFmtId="0" fontId="0" fillId="0" borderId="0" xfId="0" applyBorder="1"/>
    <xf numFmtId="4" fontId="4" fillId="0" borderId="0" xfId="1" applyNumberFormat="1" applyFont="1" applyFill="1" applyBorder="1" applyAlignment="1">
      <alignment horizontal="right" indent="1"/>
    </xf>
    <xf numFmtId="4" fontId="4" fillId="0" borderId="0" xfId="0" applyNumberFormat="1" applyFont="1" applyFill="1" applyBorder="1" applyAlignment="1">
      <alignment horizontal="right" indent="1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4" fontId="4" fillId="0" borderId="17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right"/>
    </xf>
    <xf numFmtId="44" fontId="3" fillId="0" borderId="15" xfId="2" applyFont="1" applyFill="1" applyBorder="1" applyAlignment="1">
      <alignment horizontal="right"/>
    </xf>
    <xf numFmtId="44" fontId="3" fillId="0" borderId="10" xfId="2" applyFont="1" applyFill="1" applyBorder="1" applyAlignment="1">
      <alignment horizontal="right"/>
    </xf>
    <xf numFmtId="44" fontId="3" fillId="0" borderId="13" xfId="2" applyFont="1" applyFill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0" fontId="0" fillId="0" borderId="18" xfId="0" applyBorder="1"/>
    <xf numFmtId="0" fontId="0" fillId="0" borderId="19" xfId="0" applyBorder="1"/>
    <xf numFmtId="44" fontId="4" fillId="0" borderId="19" xfId="3" applyFont="1" applyFill="1" applyBorder="1" applyAlignment="1">
      <alignment horizontal="right"/>
    </xf>
    <xf numFmtId="0" fontId="4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4" fontId="3" fillId="0" borderId="19" xfId="1" applyNumberFormat="1" applyFont="1" applyFill="1" applyBorder="1" applyAlignment="1">
      <alignment horizontal="right" indent="1"/>
    </xf>
    <xf numFmtId="4" fontId="3" fillId="0" borderId="19" xfId="0" applyNumberFormat="1" applyFont="1" applyFill="1" applyBorder="1" applyAlignment="1">
      <alignment horizontal="right" indent="1"/>
    </xf>
    <xf numFmtId="166" fontId="7" fillId="0" borderId="0" xfId="0" applyNumberFormat="1" applyFont="1" applyBorder="1" applyAlignment="1">
      <alignment horizontal="right"/>
    </xf>
    <xf numFmtId="164" fontId="4" fillId="0" borderId="1" xfId="2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7" fillId="0" borderId="20" xfId="0" applyFont="1" applyBorder="1"/>
    <xf numFmtId="0" fontId="7" fillId="0" borderId="21" xfId="0" applyFont="1" applyBorder="1"/>
    <xf numFmtId="0" fontId="7" fillId="0" borderId="14" xfId="0" applyFont="1" applyBorder="1"/>
    <xf numFmtId="0" fontId="7" fillId="0" borderId="0" xfId="0" applyFont="1" applyBorder="1"/>
    <xf numFmtId="0" fontId="7" fillId="0" borderId="23" xfId="0" applyFont="1" applyBorder="1"/>
    <xf numFmtId="0" fontId="7" fillId="0" borderId="24" xfId="0" applyFont="1" applyBorder="1"/>
    <xf numFmtId="0" fontId="0" fillId="0" borderId="21" xfId="0" applyBorder="1"/>
    <xf numFmtId="0" fontId="0" fillId="0" borderId="22" xfId="0" applyBorder="1"/>
    <xf numFmtId="0" fontId="0" fillId="0" borderId="17" xfId="0" applyBorder="1"/>
    <xf numFmtId="0" fontId="0" fillId="0" borderId="24" xfId="0" applyBorder="1"/>
    <xf numFmtId="0" fontId="0" fillId="0" borderId="25" xfId="0" applyBorder="1"/>
    <xf numFmtId="165" fontId="4" fillId="0" borderId="1" xfId="2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44" fontId="4" fillId="0" borderId="17" xfId="2" applyFont="1" applyFill="1" applyBorder="1" applyAlignment="1">
      <alignment horizontal="right"/>
    </xf>
    <xf numFmtId="0" fontId="7" fillId="0" borderId="1" xfId="0" applyNumberFormat="1" applyFont="1" applyBorder="1" applyAlignment="1">
      <alignment horizontal="right"/>
    </xf>
    <xf numFmtId="4" fontId="4" fillId="0" borderId="17" xfId="0" applyNumberFormat="1" applyFont="1" applyFill="1" applyBorder="1" applyAlignment="1">
      <alignment horizontal="right"/>
    </xf>
    <xf numFmtId="165" fontId="3" fillId="2" borderId="6" xfId="0" applyNumberFormat="1" applyFont="1" applyFill="1" applyBorder="1" applyAlignment="1" applyProtection="1">
      <alignment horizontal="center"/>
      <protection locked="0"/>
    </xf>
    <xf numFmtId="165" fontId="3" fillId="2" borderId="9" xfId="0" applyNumberFormat="1" applyFont="1" applyFill="1" applyBorder="1" applyAlignment="1" applyProtection="1">
      <alignment horizontal="center"/>
      <protection locked="0"/>
    </xf>
    <xf numFmtId="165" fontId="3" fillId="2" borderId="12" xfId="0" applyNumberFormat="1" applyFont="1" applyFill="1" applyBorder="1" applyAlignment="1" applyProtection="1">
      <alignment horizontal="center"/>
      <protection locked="0"/>
    </xf>
    <xf numFmtId="165" fontId="4" fillId="0" borderId="1" xfId="0" applyNumberFormat="1" applyFont="1" applyFill="1" applyBorder="1" applyAlignment="1">
      <alignment horizontal="center"/>
    </xf>
    <xf numFmtId="165" fontId="3" fillId="0" borderId="15" xfId="2" applyNumberFormat="1" applyFont="1" applyFill="1" applyBorder="1" applyAlignment="1">
      <alignment horizontal="right" indent="3"/>
    </xf>
    <xf numFmtId="165" fontId="3" fillId="0" borderId="10" xfId="2" applyNumberFormat="1" applyFont="1" applyFill="1" applyBorder="1" applyAlignment="1">
      <alignment horizontal="right" indent="3"/>
    </xf>
    <xf numFmtId="165" fontId="3" fillId="0" borderId="13" xfId="2" applyNumberFormat="1" applyFont="1" applyFill="1" applyBorder="1" applyAlignment="1">
      <alignment horizontal="right" indent="3"/>
    </xf>
    <xf numFmtId="165" fontId="4" fillId="0" borderId="2" xfId="2" applyNumberFormat="1" applyFont="1" applyFill="1" applyBorder="1" applyAlignment="1">
      <alignment horizontal="right"/>
    </xf>
    <xf numFmtId="0" fontId="4" fillId="0" borderId="1" xfId="2" applyNumberFormat="1" applyFont="1" applyFill="1" applyBorder="1" applyAlignment="1">
      <alignment horizontal="right"/>
    </xf>
    <xf numFmtId="44" fontId="3" fillId="0" borderId="0" xfId="2" applyFont="1" applyFill="1" applyBorder="1" applyAlignment="1">
      <alignment horizontal="left"/>
    </xf>
    <xf numFmtId="0" fontId="0" fillId="0" borderId="0" xfId="0" applyFill="1" applyBorder="1"/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</cellXfs>
  <cellStyles count="4">
    <cellStyle name="Euro" xfId="3" xr:uid="{00000000-0005-0000-0000-000000000000}"/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A2" sqref="A2"/>
    </sheetView>
  </sheetViews>
  <sheetFormatPr baseColWidth="10" defaultRowHeight="14.25" x14ac:dyDescent="0.2"/>
  <cols>
    <col min="4" max="4" width="14.25" customWidth="1"/>
    <col min="6" max="6" width="12.75" customWidth="1"/>
    <col min="8" max="8" width="16" customWidth="1"/>
  </cols>
  <sheetData>
    <row r="1" spans="1:8" ht="15" x14ac:dyDescent="0.25">
      <c r="A1" s="1" t="s">
        <v>39</v>
      </c>
      <c r="B1" s="2"/>
      <c r="C1" s="2"/>
      <c r="D1" s="2"/>
      <c r="E1" s="2"/>
      <c r="F1" s="2"/>
      <c r="G1" s="2"/>
      <c r="H1" s="2"/>
    </row>
    <row r="2" spans="1:8" ht="15" x14ac:dyDescent="0.25">
      <c r="A2" s="3" t="s">
        <v>0</v>
      </c>
      <c r="B2" s="4" t="s">
        <v>1</v>
      </c>
      <c r="C2" s="2"/>
      <c r="D2" s="4"/>
      <c r="E2" s="2"/>
      <c r="F2" s="2"/>
      <c r="G2" s="2"/>
      <c r="H2" s="2"/>
    </row>
    <row r="3" spans="1:8" ht="15.75" thickBot="1" x14ac:dyDescent="0.3">
      <c r="A3" s="3"/>
      <c r="B3" s="4"/>
      <c r="C3" s="2"/>
      <c r="D3" s="4"/>
      <c r="E3" s="2"/>
      <c r="F3" s="2"/>
      <c r="G3" s="2"/>
      <c r="H3" s="2"/>
    </row>
    <row r="4" spans="1:8" ht="25.5" customHeight="1" x14ac:dyDescent="0.2">
      <c r="A4" s="40" t="s">
        <v>2</v>
      </c>
      <c r="B4" s="79" t="s">
        <v>3</v>
      </c>
      <c r="C4" s="40" t="s">
        <v>4</v>
      </c>
      <c r="D4" s="95" t="s">
        <v>27</v>
      </c>
      <c r="E4" s="95" t="s">
        <v>5</v>
      </c>
      <c r="F4" s="95" t="s">
        <v>26</v>
      </c>
      <c r="G4" s="95" t="s">
        <v>6</v>
      </c>
      <c r="H4" s="79" t="s">
        <v>7</v>
      </c>
    </row>
    <row r="5" spans="1:8" ht="15" thickBot="1" x14ac:dyDescent="0.25">
      <c r="A5" s="42" t="s">
        <v>8</v>
      </c>
      <c r="B5" s="42" t="s">
        <v>17</v>
      </c>
      <c r="C5" s="42" t="s">
        <v>9</v>
      </c>
      <c r="D5" s="96"/>
      <c r="E5" s="96"/>
      <c r="F5" s="96"/>
      <c r="G5" s="96"/>
      <c r="H5" s="42"/>
    </row>
    <row r="6" spans="1:8" ht="15.75" thickBot="1" x14ac:dyDescent="0.3">
      <c r="A6" s="5" t="s">
        <v>10</v>
      </c>
      <c r="B6" s="6">
        <v>24</v>
      </c>
      <c r="C6" s="7">
        <f>20.95+68.02+127.92</f>
        <v>216.89</v>
      </c>
      <c r="D6" s="7">
        <f>C6*B6</f>
        <v>5205.3599999999997</v>
      </c>
      <c r="E6" s="64"/>
      <c r="F6" s="31" t="e">
        <f t="shared" ref="F6:F11" si="0">D6/E6</f>
        <v>#DIV/0!</v>
      </c>
      <c r="G6" s="84"/>
      <c r="H6" s="32" t="e">
        <f t="shared" ref="H6:H11" si="1">F6*G6</f>
        <v>#DIV/0!</v>
      </c>
    </row>
    <row r="7" spans="1:8" ht="15.75" thickBot="1" x14ac:dyDescent="0.3">
      <c r="A7" s="9" t="s">
        <v>11</v>
      </c>
      <c r="B7" s="10">
        <v>24</v>
      </c>
      <c r="C7" s="11">
        <f>156.3+13.3+27.58</f>
        <v>197.18</v>
      </c>
      <c r="D7" s="11">
        <f t="shared" ref="D7:D11" si="2">C7*B7</f>
        <v>4732.32</v>
      </c>
      <c r="E7" s="64"/>
      <c r="F7" s="12" t="e">
        <f t="shared" si="0"/>
        <v>#DIV/0!</v>
      </c>
      <c r="G7" s="84"/>
      <c r="H7" s="13" t="e">
        <f t="shared" si="1"/>
        <v>#DIV/0!</v>
      </c>
    </row>
    <row r="8" spans="1:8" ht="15.75" thickBot="1" x14ac:dyDescent="0.3">
      <c r="A8" s="9" t="s">
        <v>12</v>
      </c>
      <c r="B8" s="10">
        <v>24</v>
      </c>
      <c r="C8" s="11">
        <f>8.91+21.24</f>
        <v>30.15</v>
      </c>
      <c r="D8" s="11">
        <f t="shared" si="2"/>
        <v>723.59999999999991</v>
      </c>
      <c r="E8" s="64"/>
      <c r="F8" s="12" t="e">
        <f t="shared" si="0"/>
        <v>#DIV/0!</v>
      </c>
      <c r="G8" s="84"/>
      <c r="H8" s="13" t="e">
        <f t="shared" si="1"/>
        <v>#DIV/0!</v>
      </c>
    </row>
    <row r="9" spans="1:8" ht="15.75" thickBot="1" x14ac:dyDescent="0.3">
      <c r="A9" s="9" t="s">
        <v>13</v>
      </c>
      <c r="B9" s="10">
        <v>24</v>
      </c>
      <c r="C9" s="11">
        <v>10.16</v>
      </c>
      <c r="D9" s="11">
        <f t="shared" si="2"/>
        <v>243.84</v>
      </c>
      <c r="E9" s="64"/>
      <c r="F9" s="12" t="e">
        <f t="shared" si="0"/>
        <v>#DIV/0!</v>
      </c>
      <c r="G9" s="84"/>
      <c r="H9" s="13" t="e">
        <f t="shared" si="1"/>
        <v>#DIV/0!</v>
      </c>
    </row>
    <row r="10" spans="1:8" ht="15.75" thickBot="1" x14ac:dyDescent="0.3">
      <c r="A10" s="9" t="s">
        <v>14</v>
      </c>
      <c r="B10" s="10">
        <v>24</v>
      </c>
      <c r="C10" s="11">
        <f>31.84+54.12</f>
        <v>85.96</v>
      </c>
      <c r="D10" s="11">
        <f t="shared" si="2"/>
        <v>2063.04</v>
      </c>
      <c r="E10" s="64"/>
      <c r="F10" s="12" t="e">
        <f t="shared" si="0"/>
        <v>#DIV/0!</v>
      </c>
      <c r="G10" s="84"/>
      <c r="H10" s="13" t="e">
        <f t="shared" si="1"/>
        <v>#DIV/0!</v>
      </c>
    </row>
    <row r="11" spans="1:8" ht="15.75" thickBot="1" x14ac:dyDescent="0.3">
      <c r="A11" s="14" t="s">
        <v>15</v>
      </c>
      <c r="B11" s="15">
        <v>24</v>
      </c>
      <c r="C11" s="16">
        <v>15.39</v>
      </c>
      <c r="D11" s="16">
        <f t="shared" si="2"/>
        <v>369.36</v>
      </c>
      <c r="E11" s="64"/>
      <c r="F11" s="17" t="e">
        <f t="shared" si="0"/>
        <v>#DIV/0!</v>
      </c>
      <c r="G11" s="84"/>
      <c r="H11" s="18" t="e">
        <f t="shared" si="1"/>
        <v>#DIV/0!</v>
      </c>
    </row>
    <row r="12" spans="1:8" ht="15.75" thickBot="1" x14ac:dyDescent="0.3">
      <c r="A12" s="20"/>
      <c r="B12" s="19"/>
      <c r="C12" s="35">
        <f>SUM(C6:C11)</f>
        <v>555.73</v>
      </c>
      <c r="D12" s="35">
        <f>SUM(D6:D11)</f>
        <v>13337.52</v>
      </c>
      <c r="E12" s="19"/>
      <c r="F12" s="36" t="e">
        <f>SUM(F6:F11)</f>
        <v>#DIV/0!</v>
      </c>
      <c r="G12" s="19"/>
      <c r="H12" s="87" t="e">
        <f>SUM(H6:H11)</f>
        <v>#DIV/0!</v>
      </c>
    </row>
    <row r="13" spans="1:8" ht="15" x14ac:dyDescent="0.25">
      <c r="A13" s="20"/>
      <c r="B13" s="19"/>
      <c r="C13" s="38"/>
      <c r="D13" s="38"/>
      <c r="E13" s="19"/>
      <c r="F13" s="39"/>
      <c r="G13" s="19"/>
      <c r="H13" s="44"/>
    </row>
    <row r="14" spans="1:8" ht="15.75" thickBot="1" x14ac:dyDescent="0.3">
      <c r="A14" s="20"/>
      <c r="B14" s="19"/>
      <c r="C14" s="22"/>
      <c r="D14" s="22"/>
      <c r="E14" s="19"/>
      <c r="F14" s="21"/>
      <c r="G14" s="34"/>
      <c r="H14" s="81"/>
    </row>
    <row r="15" spans="1:8" ht="15.75" thickBot="1" x14ac:dyDescent="0.3">
      <c r="A15" s="20"/>
      <c r="B15" s="19"/>
      <c r="C15" s="22"/>
      <c r="D15" s="22"/>
      <c r="E15" s="19"/>
      <c r="F15" s="21"/>
      <c r="G15" s="34" t="s">
        <v>30</v>
      </c>
      <c r="H15" s="78" t="e">
        <f>H12/12</f>
        <v>#DIV/0!</v>
      </c>
    </row>
    <row r="16" spans="1:8" ht="15.75" thickBot="1" x14ac:dyDescent="0.3">
      <c r="A16" s="20"/>
      <c r="B16" s="19"/>
      <c r="C16" s="22"/>
      <c r="D16" s="22"/>
      <c r="E16" s="19"/>
      <c r="F16" s="21"/>
      <c r="G16" s="34" t="s">
        <v>16</v>
      </c>
      <c r="H16" s="78" t="e">
        <f>H15*1.19</f>
        <v>#DIV/0!</v>
      </c>
    </row>
    <row r="17" spans="1:8" ht="15.75" thickBot="1" x14ac:dyDescent="0.3">
      <c r="A17" s="20"/>
      <c r="B17" s="19"/>
      <c r="C17" s="22"/>
      <c r="D17" s="22"/>
      <c r="E17" s="19"/>
      <c r="F17" s="21"/>
      <c r="G17" s="34" t="s">
        <v>22</v>
      </c>
      <c r="H17" s="92" t="e">
        <f>H15*32</f>
        <v>#DIV/0!</v>
      </c>
    </row>
    <row r="18" spans="1:8" ht="15.75" thickBot="1" x14ac:dyDescent="0.3">
      <c r="A18" s="20"/>
      <c r="B18" s="19"/>
      <c r="C18" s="22"/>
      <c r="D18" s="22"/>
      <c r="E18" s="19"/>
      <c r="F18" s="21"/>
      <c r="G18" s="34" t="s">
        <v>23</v>
      </c>
      <c r="H18" s="78" t="e">
        <f>H17*1.19</f>
        <v>#DIV/0!</v>
      </c>
    </row>
    <row r="19" spans="1:8" ht="15.75" thickBot="1" x14ac:dyDescent="0.3">
      <c r="A19" s="58"/>
      <c r="B19" s="59"/>
      <c r="C19" s="60"/>
      <c r="D19" s="60"/>
      <c r="E19" s="59"/>
      <c r="F19" s="61"/>
      <c r="G19" s="57" t="s">
        <v>20</v>
      </c>
      <c r="H19" s="63" t="e">
        <f>F12/B6</f>
        <v>#DIV/0!</v>
      </c>
    </row>
    <row r="20" spans="1:8" ht="15.75" thickBot="1" x14ac:dyDescent="0.3">
      <c r="A20" s="55"/>
      <c r="B20" s="56"/>
      <c r="C20" s="56"/>
      <c r="D20" s="56"/>
      <c r="E20" s="56"/>
      <c r="F20" s="56"/>
      <c r="G20" s="57" t="s">
        <v>21</v>
      </c>
      <c r="H20" s="82" t="e">
        <f>H19/24</f>
        <v>#DIV/0!</v>
      </c>
    </row>
    <row r="21" spans="1:8" ht="15" x14ac:dyDescent="0.25">
      <c r="A21" s="37"/>
      <c r="B21" s="37"/>
      <c r="C21" s="37"/>
      <c r="D21" s="37"/>
      <c r="E21" s="37"/>
      <c r="F21" s="37"/>
      <c r="G21" s="34"/>
      <c r="H21" s="62"/>
    </row>
    <row r="22" spans="1:8" ht="15" x14ac:dyDescent="0.25">
      <c r="A22" s="26"/>
      <c r="B22" s="19"/>
      <c r="C22" s="22"/>
      <c r="D22" s="22"/>
      <c r="E22" s="19"/>
      <c r="F22" s="21"/>
      <c r="G22" s="24"/>
      <c r="H22" s="25"/>
    </row>
    <row r="23" spans="1:8" ht="15" x14ac:dyDescent="0.25">
      <c r="A23" s="23"/>
      <c r="B23" s="19"/>
      <c r="C23" s="22"/>
      <c r="D23" s="22"/>
      <c r="E23" s="19"/>
      <c r="F23" s="21"/>
      <c r="G23" s="24"/>
      <c r="H23" s="25"/>
    </row>
    <row r="24" spans="1:8" x14ac:dyDescent="0.2">
      <c r="A24" s="27"/>
      <c r="B24" s="27"/>
      <c r="C24" s="28"/>
      <c r="D24" s="21"/>
      <c r="E24" s="19"/>
      <c r="F24" s="21"/>
      <c r="G24" s="27"/>
      <c r="H24" s="93"/>
    </row>
    <row r="25" spans="1:8" x14ac:dyDescent="0.2">
      <c r="A25" s="27"/>
      <c r="B25" s="27"/>
      <c r="C25" s="28"/>
      <c r="D25" s="27"/>
      <c r="E25" s="19"/>
      <c r="F25" s="19"/>
      <c r="G25" s="27"/>
      <c r="H25" s="93"/>
    </row>
    <row r="26" spans="1:8" x14ac:dyDescent="0.2">
      <c r="A26" s="27"/>
      <c r="B26" s="27"/>
      <c r="C26" s="28"/>
      <c r="D26" s="27"/>
      <c r="E26" s="19"/>
      <c r="F26" s="19"/>
      <c r="G26" s="27"/>
      <c r="H26" s="93"/>
    </row>
    <row r="27" spans="1:8" x14ac:dyDescent="0.2">
      <c r="A27" s="27"/>
      <c r="B27" s="27"/>
      <c r="C27" s="28"/>
      <c r="D27" s="27"/>
      <c r="E27" s="19"/>
      <c r="F27" s="19"/>
      <c r="G27" s="27"/>
      <c r="H27" s="93"/>
    </row>
    <row r="28" spans="1:8" x14ac:dyDescent="0.2">
      <c r="A28" s="27"/>
      <c r="B28" s="27"/>
      <c r="C28" s="28"/>
      <c r="D28" s="27"/>
      <c r="E28" s="19"/>
      <c r="F28" s="19"/>
      <c r="G28" s="27"/>
      <c r="H28" s="93"/>
    </row>
    <row r="29" spans="1:8" x14ac:dyDescent="0.2">
      <c r="F29" s="94"/>
      <c r="G29" s="94"/>
      <c r="H29" s="94"/>
    </row>
    <row r="30" spans="1:8" x14ac:dyDescent="0.2">
      <c r="F30" s="94"/>
      <c r="G30" s="94"/>
      <c r="H30" s="94"/>
    </row>
    <row r="31" spans="1:8" x14ac:dyDescent="0.2">
      <c r="F31" s="94"/>
      <c r="G31" s="94"/>
      <c r="H31" s="94"/>
    </row>
  </sheetData>
  <mergeCells count="4">
    <mergeCell ref="D4:D5"/>
    <mergeCell ref="E4:E5"/>
    <mergeCell ref="F4:F5"/>
    <mergeCell ref="G4:G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/>
  </sheetViews>
  <sheetFormatPr baseColWidth="10" defaultRowHeight="14.25" x14ac:dyDescent="0.2"/>
  <cols>
    <col min="4" max="4" width="15.125" customWidth="1"/>
    <col min="6" max="6" width="13.625" customWidth="1"/>
    <col min="8" max="8" width="15.375" customWidth="1"/>
  </cols>
  <sheetData>
    <row r="1" spans="1:8" ht="15" x14ac:dyDescent="0.25">
      <c r="A1" s="1" t="s">
        <v>19</v>
      </c>
      <c r="B1" s="2"/>
      <c r="C1" s="2"/>
      <c r="D1" s="2"/>
      <c r="E1" s="2"/>
      <c r="F1" s="2"/>
      <c r="G1" s="2"/>
      <c r="H1" s="2"/>
    </row>
    <row r="2" spans="1:8" ht="15" x14ac:dyDescent="0.25">
      <c r="A2" s="3" t="s">
        <v>0</v>
      </c>
      <c r="B2" s="4" t="s">
        <v>1</v>
      </c>
      <c r="C2" s="2"/>
      <c r="D2" s="4"/>
      <c r="E2" s="2"/>
      <c r="F2" s="2"/>
      <c r="G2" s="2"/>
      <c r="H2" s="2"/>
    </row>
    <row r="3" spans="1:8" ht="15.75" thickBot="1" x14ac:dyDescent="0.3">
      <c r="A3" s="3"/>
      <c r="B3" s="4"/>
      <c r="C3" s="2"/>
      <c r="D3" s="4"/>
      <c r="E3" s="2"/>
      <c r="F3" s="2"/>
      <c r="G3" s="2"/>
      <c r="H3" s="2"/>
    </row>
    <row r="4" spans="1:8" ht="25.5" customHeight="1" x14ac:dyDescent="0.2">
      <c r="A4" s="40" t="s">
        <v>2</v>
      </c>
      <c r="B4" s="41" t="s">
        <v>3</v>
      </c>
      <c r="C4" s="40" t="s">
        <v>4</v>
      </c>
      <c r="D4" s="95" t="s">
        <v>27</v>
      </c>
      <c r="E4" s="95" t="s">
        <v>5</v>
      </c>
      <c r="F4" s="95" t="s">
        <v>26</v>
      </c>
      <c r="G4" s="95" t="s">
        <v>6</v>
      </c>
      <c r="H4" s="41" t="s">
        <v>7</v>
      </c>
    </row>
    <row r="5" spans="1:8" ht="15" thickBot="1" x14ac:dyDescent="0.25">
      <c r="A5" s="42" t="s">
        <v>8</v>
      </c>
      <c r="B5" s="42" t="s">
        <v>17</v>
      </c>
      <c r="C5" s="42" t="s">
        <v>9</v>
      </c>
      <c r="D5" s="97"/>
      <c r="E5" s="97"/>
      <c r="F5" s="97"/>
      <c r="G5" s="97"/>
      <c r="H5" s="43"/>
    </row>
    <row r="6" spans="1:8" ht="15" x14ac:dyDescent="0.25">
      <c r="A6" s="5" t="s">
        <v>10</v>
      </c>
      <c r="B6" s="6">
        <v>72</v>
      </c>
      <c r="C6" s="7">
        <v>148.87</v>
      </c>
      <c r="D6" s="7">
        <f>C6*B6</f>
        <v>10718.64</v>
      </c>
      <c r="E6" s="64"/>
      <c r="F6" s="31" t="e">
        <f>D6/E6</f>
        <v>#DIV/0!</v>
      </c>
      <c r="G6" s="84"/>
      <c r="H6" s="88" t="e">
        <f t="shared" ref="H6:H8" si="0">F6*G6</f>
        <v>#DIV/0!</v>
      </c>
    </row>
    <row r="7" spans="1:8" ht="15" x14ac:dyDescent="0.25">
      <c r="A7" s="9" t="s">
        <v>11</v>
      </c>
      <c r="B7" s="10">
        <v>72</v>
      </c>
      <c r="C7" s="11">
        <v>159.58000000000001</v>
      </c>
      <c r="D7" s="8">
        <f t="shared" ref="D7:D8" si="1">C7*B7</f>
        <v>11489.76</v>
      </c>
      <c r="E7" s="65"/>
      <c r="F7" s="12" t="e">
        <f>D7/E7</f>
        <v>#DIV/0!</v>
      </c>
      <c r="G7" s="85"/>
      <c r="H7" s="89" t="e">
        <f t="shared" si="0"/>
        <v>#DIV/0!</v>
      </c>
    </row>
    <row r="8" spans="1:8" ht="15.75" thickBot="1" x14ac:dyDescent="0.3">
      <c r="A8" s="14" t="s">
        <v>12</v>
      </c>
      <c r="B8" s="15">
        <v>72</v>
      </c>
      <c r="C8" s="16">
        <v>22.16</v>
      </c>
      <c r="D8" s="33">
        <f t="shared" si="1"/>
        <v>1595.52</v>
      </c>
      <c r="E8" s="66"/>
      <c r="F8" s="17" t="e">
        <f>D8/E8</f>
        <v>#DIV/0!</v>
      </c>
      <c r="G8" s="86"/>
      <c r="H8" s="90" t="e">
        <f t="shared" si="0"/>
        <v>#DIV/0!</v>
      </c>
    </row>
    <row r="9" spans="1:8" ht="15.75" thickBot="1" x14ac:dyDescent="0.3">
      <c r="A9" s="20"/>
      <c r="B9" s="19"/>
      <c r="C9" s="29">
        <f>SUM(C6:C8)</f>
        <v>330.61000000000007</v>
      </c>
      <c r="D9" s="29">
        <f>SUM(D6:D8)</f>
        <v>23803.920000000002</v>
      </c>
      <c r="E9" s="23"/>
      <c r="F9" s="30" t="e">
        <f>SUM(F6:F8)</f>
        <v>#DIV/0!</v>
      </c>
      <c r="G9" s="19"/>
      <c r="H9" s="50" t="e">
        <f>SUM(H6:H8)</f>
        <v>#DIV/0!</v>
      </c>
    </row>
    <row r="10" spans="1:8" ht="15" x14ac:dyDescent="0.25">
      <c r="A10" s="20"/>
      <c r="B10" s="19"/>
      <c r="C10" s="38"/>
      <c r="D10" s="38"/>
      <c r="E10" s="23"/>
      <c r="F10" s="39"/>
      <c r="G10" s="19"/>
      <c r="H10" s="44"/>
    </row>
    <row r="11" spans="1:8" ht="15.75" thickBot="1" x14ac:dyDescent="0.3">
      <c r="A11" s="20"/>
      <c r="B11" s="19"/>
      <c r="C11" s="38"/>
      <c r="D11" s="38"/>
      <c r="E11" s="23"/>
      <c r="F11" s="39"/>
      <c r="G11" s="19"/>
      <c r="H11" s="44"/>
    </row>
    <row r="12" spans="1:8" ht="15.75" thickBot="1" x14ac:dyDescent="0.3">
      <c r="A12" s="20"/>
      <c r="B12" s="19"/>
      <c r="C12" s="22"/>
      <c r="D12" s="22"/>
      <c r="E12" s="19"/>
      <c r="F12" s="21"/>
      <c r="G12" s="34" t="s">
        <v>31</v>
      </c>
      <c r="H12" s="78" t="e">
        <f>H9</f>
        <v>#DIV/0!</v>
      </c>
    </row>
    <row r="13" spans="1:8" ht="15.75" thickBot="1" x14ac:dyDescent="0.3">
      <c r="A13" s="20"/>
      <c r="B13" s="19"/>
      <c r="C13" s="22"/>
      <c r="D13" s="22"/>
      <c r="E13" s="19"/>
      <c r="F13" s="21"/>
      <c r="G13" s="34" t="s">
        <v>32</v>
      </c>
      <c r="H13" s="78" t="e">
        <f>H12*1.19</f>
        <v>#DIV/0!</v>
      </c>
    </row>
    <row r="14" spans="1:8" ht="15.75" thickBot="1" x14ac:dyDescent="0.3">
      <c r="A14" s="20"/>
      <c r="B14" s="19"/>
      <c r="C14" s="22"/>
      <c r="D14" s="22"/>
      <c r="E14" s="19"/>
      <c r="F14" s="21"/>
      <c r="G14" s="34" t="s">
        <v>33</v>
      </c>
      <c r="H14" s="91" t="e">
        <f>H12/72</f>
        <v>#DIV/0!</v>
      </c>
    </row>
    <row r="15" spans="1:8" ht="15.75" thickBot="1" x14ac:dyDescent="0.3">
      <c r="A15" s="20"/>
      <c r="B15" s="19"/>
      <c r="C15" s="22"/>
      <c r="D15" s="22"/>
      <c r="E15" s="19"/>
      <c r="F15" s="21"/>
      <c r="G15" s="34" t="s">
        <v>34</v>
      </c>
      <c r="H15" s="91" t="e">
        <f>H14*1.19</f>
        <v>#DIV/0!</v>
      </c>
    </row>
    <row r="16" spans="1:8" ht="15.75" thickBot="1" x14ac:dyDescent="0.3">
      <c r="A16" s="20"/>
      <c r="B16" s="19"/>
      <c r="C16" s="22"/>
      <c r="D16" s="22"/>
      <c r="E16" s="19"/>
      <c r="F16" s="21"/>
      <c r="G16" s="34" t="s">
        <v>24</v>
      </c>
      <c r="H16" s="92" t="e">
        <f>H14*192</f>
        <v>#DIV/0!</v>
      </c>
    </row>
    <row r="17" spans="1:9" ht="15.75" thickBot="1" x14ac:dyDescent="0.3">
      <c r="A17" s="20"/>
      <c r="B17" s="19"/>
      <c r="C17" s="22"/>
      <c r="D17" s="22"/>
      <c r="E17" s="19"/>
      <c r="F17" s="21"/>
      <c r="G17" s="34" t="s">
        <v>25</v>
      </c>
      <c r="H17" s="92" t="e">
        <f>H15*192</f>
        <v>#DIV/0!</v>
      </c>
    </row>
    <row r="18" spans="1:9" ht="15.75" thickBot="1" x14ac:dyDescent="0.3">
      <c r="A18" s="58"/>
      <c r="B18" s="59"/>
      <c r="C18" s="60"/>
      <c r="D18" s="60"/>
      <c r="E18" s="59"/>
      <c r="F18" s="61"/>
      <c r="G18" s="57" t="s">
        <v>20</v>
      </c>
      <c r="H18" s="63" t="e">
        <f>F9/B8</f>
        <v>#DIV/0!</v>
      </c>
      <c r="I18" s="37"/>
    </row>
    <row r="19" spans="1:9" ht="15.75" thickBot="1" x14ac:dyDescent="0.3">
      <c r="A19" s="55"/>
      <c r="B19" s="56"/>
      <c r="C19" s="56"/>
      <c r="D19" s="56"/>
      <c r="E19" s="56"/>
      <c r="F19" s="56"/>
      <c r="G19" s="57" t="s">
        <v>21</v>
      </c>
      <c r="H19" s="54" t="e">
        <f>H18/24</f>
        <v>#DIV/0!</v>
      </c>
      <c r="I19" s="37"/>
    </row>
    <row r="20" spans="1:9" x14ac:dyDescent="0.2">
      <c r="A20" s="37"/>
      <c r="B20" s="37"/>
      <c r="C20" s="37"/>
      <c r="D20" s="37"/>
      <c r="E20" s="37"/>
      <c r="F20" s="37"/>
      <c r="G20" s="37"/>
      <c r="H20" s="37"/>
      <c r="I20" s="37"/>
    </row>
    <row r="21" spans="1:9" ht="15" thickBot="1" x14ac:dyDescent="0.25"/>
    <row r="22" spans="1:9" ht="15" x14ac:dyDescent="0.25">
      <c r="B22" s="67" t="s">
        <v>28</v>
      </c>
      <c r="C22" s="68"/>
      <c r="D22" s="68"/>
      <c r="E22" s="73"/>
      <c r="F22" s="73"/>
      <c r="G22" s="74"/>
    </row>
    <row r="23" spans="1:9" ht="15" x14ac:dyDescent="0.25">
      <c r="B23" s="69" t="s">
        <v>29</v>
      </c>
      <c r="C23" s="70"/>
      <c r="D23" s="70"/>
      <c r="E23" s="37"/>
      <c r="F23" s="37"/>
      <c r="G23" s="75"/>
    </row>
    <row r="24" spans="1:9" ht="15" x14ac:dyDescent="0.25">
      <c r="B24" s="69" t="s">
        <v>37</v>
      </c>
      <c r="C24" s="70"/>
      <c r="D24" s="70"/>
      <c r="E24" s="37"/>
      <c r="F24" s="37"/>
      <c r="G24" s="75"/>
    </row>
    <row r="25" spans="1:9" ht="15.75" thickBot="1" x14ac:dyDescent="0.3">
      <c r="B25" s="71" t="s">
        <v>38</v>
      </c>
      <c r="C25" s="72"/>
      <c r="D25" s="72"/>
      <c r="E25" s="76"/>
      <c r="F25" s="76"/>
      <c r="G25" s="77"/>
    </row>
  </sheetData>
  <mergeCells count="4">
    <mergeCell ref="D4:D5"/>
    <mergeCell ref="E4:E5"/>
    <mergeCell ref="F4:F5"/>
    <mergeCell ref="G4:G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workbookViewId="0">
      <selection activeCell="H18" sqref="H18"/>
    </sheetView>
  </sheetViews>
  <sheetFormatPr baseColWidth="10" defaultRowHeight="14.25" x14ac:dyDescent="0.2"/>
  <cols>
    <col min="4" max="4" width="15.625" customWidth="1"/>
    <col min="6" max="6" width="12.5" customWidth="1"/>
    <col min="8" max="8" width="16.625" customWidth="1"/>
  </cols>
  <sheetData>
    <row r="1" spans="1:8" ht="15" x14ac:dyDescent="0.25">
      <c r="A1" s="1" t="s">
        <v>18</v>
      </c>
      <c r="B1" s="2"/>
      <c r="C1" s="2"/>
      <c r="D1" s="2"/>
      <c r="E1" s="2"/>
      <c r="F1" s="2"/>
      <c r="G1" s="2"/>
      <c r="H1" s="2"/>
    </row>
    <row r="2" spans="1:8" ht="15" x14ac:dyDescent="0.25">
      <c r="A2" s="3" t="s">
        <v>0</v>
      </c>
      <c r="B2" s="4" t="s">
        <v>1</v>
      </c>
      <c r="C2" s="2"/>
      <c r="D2" s="4"/>
      <c r="E2" s="2"/>
      <c r="F2" s="2"/>
      <c r="G2" s="2"/>
      <c r="H2" s="2"/>
    </row>
    <row r="3" spans="1:8" ht="15.75" thickBot="1" x14ac:dyDescent="0.3">
      <c r="A3" s="3"/>
      <c r="B3" s="4"/>
      <c r="C3" s="2"/>
      <c r="D3" s="4"/>
      <c r="E3" s="2"/>
      <c r="F3" s="2"/>
      <c r="G3" s="2"/>
      <c r="H3" s="2"/>
    </row>
    <row r="4" spans="1:8" ht="25.5" x14ac:dyDescent="0.2">
      <c r="A4" s="45" t="s">
        <v>2</v>
      </c>
      <c r="B4" s="80" t="s">
        <v>3</v>
      </c>
      <c r="C4" s="46" t="s">
        <v>4</v>
      </c>
      <c r="D4" s="98" t="s">
        <v>27</v>
      </c>
      <c r="E4" s="98" t="s">
        <v>5</v>
      </c>
      <c r="F4" s="98" t="s">
        <v>26</v>
      </c>
      <c r="G4" s="98" t="s">
        <v>6</v>
      </c>
      <c r="H4" s="80" t="s">
        <v>7</v>
      </c>
    </row>
    <row r="5" spans="1:8" ht="15" thickBot="1" x14ac:dyDescent="0.25">
      <c r="A5" s="47" t="s">
        <v>8</v>
      </c>
      <c r="B5" s="48" t="s">
        <v>17</v>
      </c>
      <c r="C5" s="48" t="s">
        <v>9</v>
      </c>
      <c r="D5" s="99"/>
      <c r="E5" s="99"/>
      <c r="F5" s="99"/>
      <c r="G5" s="99"/>
      <c r="H5" s="49"/>
    </row>
    <row r="6" spans="1:8" ht="15.75" thickBot="1" x14ac:dyDescent="0.3">
      <c r="A6" s="5" t="s">
        <v>10</v>
      </c>
      <c r="B6" s="6">
        <v>72</v>
      </c>
      <c r="C6" s="7">
        <v>88.97</v>
      </c>
      <c r="D6" s="7">
        <f>C6*B6</f>
        <v>6405.84</v>
      </c>
      <c r="E6" s="64"/>
      <c r="F6" s="31" t="e">
        <f t="shared" ref="F6:F9" si="0">D6/E6</f>
        <v>#DIV/0!</v>
      </c>
      <c r="G6" s="84"/>
      <c r="H6" s="51" t="e">
        <f t="shared" ref="H6:H9" si="1">F6*G6</f>
        <v>#DIV/0!</v>
      </c>
    </row>
    <row r="7" spans="1:8" ht="15.75" thickBot="1" x14ac:dyDescent="0.3">
      <c r="A7" s="9" t="s">
        <v>11</v>
      </c>
      <c r="B7" s="10">
        <v>72</v>
      </c>
      <c r="C7" s="11">
        <v>157.79</v>
      </c>
      <c r="D7" s="8">
        <f t="shared" ref="D7:D8" si="2">C7*B7</f>
        <v>11360.88</v>
      </c>
      <c r="E7" s="64"/>
      <c r="F7" s="12" t="e">
        <f t="shared" si="0"/>
        <v>#DIV/0!</v>
      </c>
      <c r="G7" s="84"/>
      <c r="H7" s="52" t="e">
        <f t="shared" si="1"/>
        <v>#DIV/0!</v>
      </c>
    </row>
    <row r="8" spans="1:8" ht="15.75" thickBot="1" x14ac:dyDescent="0.3">
      <c r="A8" s="9" t="s">
        <v>12</v>
      </c>
      <c r="B8" s="10">
        <v>72</v>
      </c>
      <c r="C8" s="11">
        <v>30.15</v>
      </c>
      <c r="D8" s="8">
        <f t="shared" si="2"/>
        <v>2170.7999999999997</v>
      </c>
      <c r="E8" s="64"/>
      <c r="F8" s="12" t="e">
        <f t="shared" si="0"/>
        <v>#DIV/0!</v>
      </c>
      <c r="G8" s="84"/>
      <c r="H8" s="52" t="e">
        <f t="shared" si="1"/>
        <v>#DIV/0!</v>
      </c>
    </row>
    <row r="9" spans="1:8" ht="15.75" thickBot="1" x14ac:dyDescent="0.3">
      <c r="A9" s="14" t="s">
        <v>13</v>
      </c>
      <c r="B9" s="15">
        <v>72</v>
      </c>
      <c r="C9" s="16">
        <v>10.16</v>
      </c>
      <c r="D9" s="33">
        <f>C9*B9</f>
        <v>731.52</v>
      </c>
      <c r="E9" s="64"/>
      <c r="F9" s="17" t="e">
        <f t="shared" si="0"/>
        <v>#DIV/0!</v>
      </c>
      <c r="G9" s="84"/>
      <c r="H9" s="53" t="e">
        <f t="shared" si="1"/>
        <v>#DIV/0!</v>
      </c>
    </row>
    <row r="10" spans="1:8" ht="15.75" thickBot="1" x14ac:dyDescent="0.3">
      <c r="A10" s="20"/>
      <c r="B10" s="19"/>
      <c r="C10" s="35">
        <f>SUM(C6:C9)</f>
        <v>287.07</v>
      </c>
      <c r="D10" s="35">
        <f>SUM(D6:D9)</f>
        <v>20669.04</v>
      </c>
      <c r="E10" s="23"/>
      <c r="F10" s="36" t="e">
        <f>SUM(F6:F9)</f>
        <v>#DIV/0!</v>
      </c>
      <c r="G10" s="19"/>
      <c r="H10" s="50" t="e">
        <f>SUM(H6:H9)</f>
        <v>#DIV/0!</v>
      </c>
    </row>
    <row r="11" spans="1:8" ht="15" x14ac:dyDescent="0.25">
      <c r="A11" s="20"/>
      <c r="B11" s="19"/>
      <c r="C11" s="38"/>
      <c r="D11" s="38"/>
      <c r="E11" s="23"/>
      <c r="F11" s="39"/>
      <c r="G11" s="19"/>
      <c r="H11" s="83"/>
    </row>
    <row r="12" spans="1:8" ht="15.75" thickBot="1" x14ac:dyDescent="0.3">
      <c r="A12" s="20"/>
      <c r="B12" s="19"/>
      <c r="C12" s="38"/>
      <c r="D12" s="38"/>
      <c r="E12" s="23"/>
      <c r="F12" s="39"/>
      <c r="G12" s="19"/>
      <c r="H12" s="83"/>
    </row>
    <row r="13" spans="1:8" ht="15.75" thickBot="1" x14ac:dyDescent="0.3">
      <c r="A13" s="20"/>
      <c r="B13" s="19"/>
      <c r="C13" s="22"/>
      <c r="D13" s="22"/>
      <c r="E13" s="19"/>
      <c r="F13" s="21"/>
      <c r="G13" s="34" t="s">
        <v>31</v>
      </c>
      <c r="H13" s="78" t="e">
        <f>H10</f>
        <v>#DIV/0!</v>
      </c>
    </row>
    <row r="14" spans="1:8" ht="15.75" thickBot="1" x14ac:dyDescent="0.3">
      <c r="A14" s="20"/>
      <c r="B14" s="19"/>
      <c r="C14" s="22"/>
      <c r="D14" s="22"/>
      <c r="E14" s="19"/>
      <c r="F14" s="21"/>
      <c r="G14" s="34" t="s">
        <v>32</v>
      </c>
      <c r="H14" s="78" t="e">
        <f>H13*1.19</f>
        <v>#DIV/0!</v>
      </c>
    </row>
    <row r="15" spans="1:8" ht="15.75" thickBot="1" x14ac:dyDescent="0.3">
      <c r="A15" s="20"/>
      <c r="B15" s="19"/>
      <c r="C15" s="22"/>
      <c r="D15" s="22"/>
      <c r="E15" s="19"/>
      <c r="F15" s="21"/>
      <c r="G15" s="34" t="s">
        <v>33</v>
      </c>
      <c r="H15" s="78" t="e">
        <f>H13/72</f>
        <v>#DIV/0!</v>
      </c>
    </row>
    <row r="16" spans="1:8" ht="15.75" thickBot="1" x14ac:dyDescent="0.3">
      <c r="A16" s="20"/>
      <c r="B16" s="19"/>
      <c r="C16" s="22"/>
      <c r="D16" s="22"/>
      <c r="E16" s="19"/>
      <c r="F16" s="21"/>
      <c r="G16" s="34" t="s">
        <v>34</v>
      </c>
      <c r="H16" s="78" t="e">
        <f>H14/72</f>
        <v>#DIV/0!</v>
      </c>
    </row>
    <row r="17" spans="1:9" ht="15.75" thickBot="1" x14ac:dyDescent="0.3">
      <c r="A17" s="20"/>
      <c r="B17" s="19"/>
      <c r="C17" s="22"/>
      <c r="D17" s="22"/>
      <c r="E17" s="19"/>
      <c r="F17" s="21"/>
      <c r="G17" s="34" t="s">
        <v>35</v>
      </c>
      <c r="H17" s="92" t="e">
        <f>H15*192</f>
        <v>#DIV/0!</v>
      </c>
    </row>
    <row r="18" spans="1:9" ht="15.75" thickBot="1" x14ac:dyDescent="0.3">
      <c r="A18" s="20"/>
      <c r="B18" s="19"/>
      <c r="C18" s="22"/>
      <c r="D18" s="22"/>
      <c r="E18" s="19"/>
      <c r="F18" s="21"/>
      <c r="G18" s="34" t="s">
        <v>36</v>
      </c>
      <c r="H18" s="92" t="e">
        <f>H16*192</f>
        <v>#DIV/0!</v>
      </c>
    </row>
    <row r="19" spans="1:9" ht="15.75" thickBot="1" x14ac:dyDescent="0.3">
      <c r="A19" s="58"/>
      <c r="B19" s="59"/>
      <c r="C19" s="60"/>
      <c r="D19" s="60"/>
      <c r="E19" s="59"/>
      <c r="F19" s="61"/>
      <c r="G19" s="57" t="s">
        <v>20</v>
      </c>
      <c r="H19" s="63" t="e">
        <f>F10/B9</f>
        <v>#DIV/0!</v>
      </c>
      <c r="I19" s="37"/>
    </row>
    <row r="20" spans="1:9" ht="15.75" thickBot="1" x14ac:dyDescent="0.3">
      <c r="A20" s="55"/>
      <c r="B20" s="56"/>
      <c r="C20" s="56"/>
      <c r="D20" s="56"/>
      <c r="E20" s="56"/>
      <c r="F20" s="56"/>
      <c r="G20" s="57" t="s">
        <v>21</v>
      </c>
      <c r="H20" s="54" t="e">
        <f>H19/24</f>
        <v>#DIV/0!</v>
      </c>
      <c r="I20" s="37"/>
    </row>
    <row r="21" spans="1:9" ht="15" thickBot="1" x14ac:dyDescent="0.25"/>
    <row r="22" spans="1:9" ht="15" x14ac:dyDescent="0.25">
      <c r="B22" s="67" t="s">
        <v>28</v>
      </c>
      <c r="C22" s="68"/>
      <c r="D22" s="68"/>
      <c r="E22" s="73"/>
      <c r="F22" s="73"/>
      <c r="G22" s="74"/>
    </row>
    <row r="23" spans="1:9" ht="15" x14ac:dyDescent="0.25">
      <c r="B23" s="69" t="s">
        <v>29</v>
      </c>
      <c r="C23" s="70"/>
      <c r="D23" s="70"/>
      <c r="E23" s="37"/>
      <c r="F23" s="37"/>
      <c r="G23" s="75"/>
    </row>
    <row r="24" spans="1:9" ht="15" x14ac:dyDescent="0.25">
      <c r="B24" s="69" t="s">
        <v>37</v>
      </c>
      <c r="C24" s="70"/>
      <c r="D24" s="70"/>
      <c r="E24" s="37"/>
      <c r="F24" s="37"/>
      <c r="G24" s="75"/>
    </row>
    <row r="25" spans="1:9" ht="15.75" thickBot="1" x14ac:dyDescent="0.3">
      <c r="B25" s="71" t="s">
        <v>38</v>
      </c>
      <c r="C25" s="72"/>
      <c r="D25" s="72"/>
      <c r="E25" s="76"/>
      <c r="F25" s="76"/>
      <c r="G25" s="77"/>
    </row>
  </sheetData>
  <mergeCells count="4">
    <mergeCell ref="D4:D5"/>
    <mergeCell ref="E4:E5"/>
    <mergeCell ref="F4:F5"/>
    <mergeCell ref="G4:G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Monatsreinigung</vt:lpstr>
      <vt:lpstr>Reinigung Sitzungssaal</vt:lpstr>
      <vt:lpstr>Reinigung Trauzimmer</vt:lpstr>
    </vt:vector>
  </TitlesOfParts>
  <Company>Stadt Bocholt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kborkus</dc:creator>
  <cp:lastModifiedBy>Carina Bölting</cp:lastModifiedBy>
  <dcterms:created xsi:type="dcterms:W3CDTF">2019-10-31T09:28:29Z</dcterms:created>
  <dcterms:modified xsi:type="dcterms:W3CDTF">2026-06-10T08:58:23Z</dcterms:modified>
</cp:coreProperties>
</file>