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wageschweiler.sharepoint.com/teams/WAG/Freigegebene Dokumente/01 WA Projekte/03.1_Willi-Fährmann-Schule_Neubau/12 Vergabe/Brandschutz/Stufe 1/"/>
    </mc:Choice>
  </mc:AlternateContent>
  <xr:revisionPtr revIDLastSave="2666" documentId="8_{EA9B53C7-70A1-4F6B-94B9-45B5B4A9B677}" xr6:coauthVersionLast="47" xr6:coauthVersionMax="47" xr10:uidLastSave="{1B3BC213-FB75-46C5-A48D-E619407DF566}"/>
  <bookViews>
    <workbookView xWindow="28680" yWindow="45" windowWidth="29040" windowHeight="15720" tabRatio="826" firstSheet="1" activeTab="1" xr2:uid="{00000000-000D-0000-FFFF-FFFF00000000}"/>
  </bookViews>
  <sheets>
    <sheet name="Projektdaten" sheetId="43" state="hidden" r:id="rId1"/>
    <sheet name="Brandschutz" sheetId="54" r:id="rId2"/>
    <sheet name="Brandschutz - Bes. Leist." sheetId="55" state="hidden" r:id="rId3"/>
    <sheet name="Drop Down" sheetId="44" state="hidden" r:id="rId4"/>
  </sheets>
  <definedNames>
    <definedName name="_xlnm.Print_Area" localSheetId="1">Brandschutz!$A$1:$F$146</definedName>
    <definedName name="_xlnm.Print_Titles" localSheetId="1">Brandschutz!$99:$99</definedName>
    <definedName name="LP1__Bedarfsplan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54" l="1"/>
  <c r="F41" i="54"/>
  <c r="F40" i="54"/>
  <c r="C51" i="54" l="1"/>
  <c r="F83" i="54"/>
  <c r="B50" i="54"/>
  <c r="F116" i="54"/>
  <c r="F122" i="54"/>
  <c r="F110" i="54"/>
  <c r="F104" i="54"/>
  <c r="F131" i="54"/>
  <c r="F52" i="54"/>
  <c r="D23" i="54"/>
  <c r="C73" i="54" l="1"/>
  <c r="F35" i="54" l="1"/>
  <c r="F30" i="54" l="1"/>
  <c r="D145" i="54" l="1"/>
  <c r="F43" i="54"/>
  <c r="F42" i="54"/>
  <c r="F74" i="54" l="1"/>
  <c r="F61" i="54"/>
  <c r="F68" i="54" s="1"/>
  <c r="F90" i="54" l="1"/>
  <c r="F92" i="54" s="1"/>
  <c r="F70" i="54"/>
  <c r="F95" i="54" l="1"/>
  <c r="F96" i="54" s="1"/>
  <c r="F16" i="54" s="1"/>
  <c r="F144" i="54"/>
  <c r="F137" i="54"/>
  <c r="F134" i="54"/>
  <c r="B3" i="54"/>
  <c r="B2" i="54"/>
  <c r="B1" i="54"/>
  <c r="F15" i="54" l="1"/>
  <c r="F21" i="54"/>
  <c r="F14" i="54"/>
  <c r="F145" i="54"/>
  <c r="F18" i="54" l="1"/>
  <c r="F17" i="54"/>
  <c r="F23" i="54" l="1"/>
  <c r="F34" i="54" l="1"/>
  <c r="F33" i="54"/>
  <c r="F36" i="54"/>
  <c r="F37" i="54" s="1"/>
  <c r="F45" i="54" s="1"/>
  <c r="F46" i="54" s="1"/>
  <c r="F47" i="54" s="1"/>
</calcChain>
</file>

<file path=xl/sharedStrings.xml><?xml version="1.0" encoding="utf-8"?>
<sst xmlns="http://schemas.openxmlformats.org/spreadsheetml/2006/main" count="264" uniqueCount="194">
  <si>
    <t>Büroname (Bietereintrag) :</t>
  </si>
  <si>
    <t>EUR netto</t>
  </si>
  <si>
    <t>Vorgabe</t>
  </si>
  <si>
    <t>II</t>
  </si>
  <si>
    <t>Basissatz</t>
  </si>
  <si>
    <t xml:space="preserve">          Leistungsphase                                              </t>
  </si>
  <si>
    <t>Bieter</t>
  </si>
  <si>
    <t>Teil Honorar (EUR netto)</t>
  </si>
  <si>
    <t xml:space="preserve">Besondere Leistungen </t>
  </si>
  <si>
    <t>pauschal</t>
  </si>
  <si>
    <t>Gesamthonorarangebot EUR netto</t>
  </si>
  <si>
    <t xml:space="preserve"> </t>
  </si>
  <si>
    <t xml:space="preserve">Stundensätze                                                                                             </t>
  </si>
  <si>
    <t xml:space="preserve"> Stundenanzahl</t>
  </si>
  <si>
    <t>EUR/Std.</t>
  </si>
  <si>
    <t xml:space="preserve">Geschäftsführung/Büroleitung                                                                       </t>
  </si>
  <si>
    <t xml:space="preserve">Projektleitung                                                                                                        </t>
  </si>
  <si>
    <t xml:space="preserve">Projektmitarbeiter/Ingenieur                                                                         </t>
  </si>
  <si>
    <t xml:space="preserve">sonstige Mitarbeiter                                                                                            </t>
  </si>
  <si>
    <t>Gesamtsumme Bewertungshonorar EUR netto</t>
  </si>
  <si>
    <t>19% MWSt.</t>
  </si>
  <si>
    <t>Gesamtsumme Bewertungshonorar EUR brutto</t>
  </si>
  <si>
    <t>Spalte 1</t>
  </si>
  <si>
    <t>Spalte 2</t>
  </si>
  <si>
    <t>Spalte 3</t>
  </si>
  <si>
    <t xml:space="preserve">Angebot </t>
  </si>
  <si>
    <t>a)</t>
  </si>
  <si>
    <t>b)</t>
  </si>
  <si>
    <t>c)</t>
  </si>
  <si>
    <t>Summe LPH 1</t>
  </si>
  <si>
    <t>d)</t>
  </si>
  <si>
    <t>e)</t>
  </si>
  <si>
    <t>f)</t>
  </si>
  <si>
    <t>g)</t>
  </si>
  <si>
    <t>Summe LPH 2</t>
  </si>
  <si>
    <t>Summe LPH 3</t>
  </si>
  <si>
    <t>Summe LPH 4</t>
  </si>
  <si>
    <t>Summe LPH 5</t>
  </si>
  <si>
    <t>Summe LPH 6</t>
  </si>
  <si>
    <t>Summe LPH 7</t>
  </si>
  <si>
    <t>Summe LPH 8</t>
  </si>
  <si>
    <t>Besondere Leistungen:</t>
  </si>
  <si>
    <t>entfällt</t>
  </si>
  <si>
    <t>Kindergarten, Schule, Hochschulen 1,5</t>
  </si>
  <si>
    <t>AHO</t>
  </si>
  <si>
    <t>Summe Honorar</t>
  </si>
  <si>
    <t>Summe Honorar + Besondere Leistungen</t>
  </si>
  <si>
    <t>Nebenkosten</t>
  </si>
  <si>
    <t>Summe Honorar + Besondere Leistungen + Nebenkosten</t>
  </si>
  <si>
    <t>Nutzungseinheiten</t>
  </si>
  <si>
    <t>Projekt-Schwierigkeitsbeiwert Sp :</t>
  </si>
  <si>
    <t>Summe Sp</t>
  </si>
  <si>
    <t>mehr als eine Nutzung, je zusätzliche Nutzung</t>
  </si>
  <si>
    <t>Variantenauswertung, je zusätzliche Variante</t>
  </si>
  <si>
    <t>besondere Einsatzbedingungen der Feuerwehr</t>
  </si>
  <si>
    <t>Einsatz von Datenplattformen</t>
  </si>
  <si>
    <t>besondere Genehmigungsverfahren (z.B. BlmSchG)</t>
  </si>
  <si>
    <t>mehrstufige Verfahren (z.B. Teilausbau, HU-AFU Bau, ES-EW Bau)</t>
  </si>
  <si>
    <t>Teilfläche-Schwierigkeitsbeiwert St :</t>
  </si>
  <si>
    <t>Summe St</t>
  </si>
  <si>
    <t>unterirdisches Geschoss</t>
  </si>
  <si>
    <t>offene Geschossverbindungen</t>
  </si>
  <si>
    <t>Denkmalschutz</t>
  </si>
  <si>
    <t>ungeregelter Sonderbau</t>
  </si>
  <si>
    <t>überproportionaler Installationsgrad</t>
  </si>
  <si>
    <t xml:space="preserve">Schwierigkeitsbeiwert Si                                                                         </t>
  </si>
  <si>
    <t>(1,0+Summe Sp)*(1,0+Summe St) =</t>
  </si>
  <si>
    <t>Bruttogeschossfläche BGF = Ai</t>
  </si>
  <si>
    <t>Flächenäquivalent Aq</t>
  </si>
  <si>
    <t>Summe (Ai * ni * Si) =</t>
  </si>
  <si>
    <t>Grundhonorarangebot EUR netto</t>
  </si>
  <si>
    <t>Summe aller Flächenäquivalent Aq</t>
  </si>
  <si>
    <t>Aq =</t>
  </si>
  <si>
    <t>Honorar für Grundleistungen</t>
  </si>
  <si>
    <t xml:space="preserve">Erstellen einer Brandfallsteuertabelle
</t>
  </si>
  <si>
    <t xml:space="preserve">Mitwirken an der Koordination der Fachplanung an brandschutzrelevanten Schnittstellen
</t>
  </si>
  <si>
    <t>Prüfen, inwieweit zusätzliche genehmigungspflichtige Sachverhalte entstanden sind</t>
  </si>
  <si>
    <t>Zusammenstellung der Ergebnisse</t>
  </si>
  <si>
    <t>Mitwirken bei der Vorbereitung von behördlichen Prüfungen/Begehungen und Teilnahme daran</t>
  </si>
  <si>
    <t>LP1: Bestandserfassung vor Ort</t>
  </si>
  <si>
    <t>LP1: Auswerten von übergebenen Bauakten</t>
  </si>
  <si>
    <t>LP2: Ermitteln von Brandlasten vor Ort</t>
  </si>
  <si>
    <t>LP2: Auswerten von übergebenen Listen/Sicherheitsdatenblättern zu brennbaren Flüssigkeiten oder Gefahrstoffen</t>
  </si>
  <si>
    <t>LP2: Teilnehmen an Besprechungen, an denen der Brandschutz nicht gebündelt behandelt wird</t>
  </si>
  <si>
    <t>LP5: Prüfen von Ausführungsplänen und Montageplänen der Objekt- Fachplaner hinsichtlich des baulichen Brandschutzes</t>
  </si>
  <si>
    <t>LP5: Mitwirken bei dem Erstellen einer gewerkeübergreifenden Brandschutzmatrix</t>
  </si>
  <si>
    <t>LP6: Beraten der Objekt- und Fachplaner bei der Erstellung der brandschutztechnischen Teile der Leistungsverzeichnisse</t>
  </si>
  <si>
    <t>LP6: Prüfen von definierten brandschutztechnischen Teilleistungen im Leistungsverzeichnis</t>
  </si>
  <si>
    <t>LP7: Beraten der Objekt- und Fachplaner bei der Auswertung der brandschutzrelevanten Teile der Leistungsverzeichnisse</t>
  </si>
  <si>
    <t>LP8: Fachbauleitung Brandschutz als systematisch-stichprobenartige und ggf. zerstörende Kontrolle von baulichen Brandschutzmaßnahmen</t>
  </si>
  <si>
    <t>LP8: Mitwirken bei der fachtechnischen Abnahme von Sonderbauteilen, Anlagen und Einrichtungen zur Feststellung von Mängeln</t>
  </si>
  <si>
    <t>I</t>
  </si>
  <si>
    <t>Sp</t>
  </si>
  <si>
    <t>St</t>
  </si>
  <si>
    <t>Viertelsatz</t>
  </si>
  <si>
    <t>Mittelsatz</t>
  </si>
  <si>
    <t>III</t>
  </si>
  <si>
    <t>Industriebau mit Ebenen 0,8</t>
  </si>
  <si>
    <t>Dreiviertelsatz</t>
  </si>
  <si>
    <t>IV</t>
  </si>
  <si>
    <t>oberer Satz</t>
  </si>
  <si>
    <t>V</t>
  </si>
  <si>
    <t>Wohnen 1,0</t>
  </si>
  <si>
    <t>Messe und Ausstellung 1,0</t>
  </si>
  <si>
    <t>Büro/Verwaltung 1,0</t>
  </si>
  <si>
    <t>Sportstätten 1,0</t>
  </si>
  <si>
    <t>Verkauf 1,2</t>
  </si>
  <si>
    <t>Gaststätten 1,4</t>
  </si>
  <si>
    <t>Physikalische Labore 1,5</t>
  </si>
  <si>
    <t>Justizvollzugsanstalt 1,6</t>
  </si>
  <si>
    <t>Krankenhaus, Pflegeheim 1,8</t>
  </si>
  <si>
    <t>Abfertigungsgebäude von Verkehrsanlagen 2,0</t>
  </si>
  <si>
    <t>Kraftwerk 2,0</t>
  </si>
  <si>
    <t>Versammlungsstätten, Diskotheken 2,5</t>
  </si>
  <si>
    <t>Chemisch-biologische Labore 3,0</t>
  </si>
  <si>
    <t>Funktionsbereiche im Krankenhaus 3,0</t>
  </si>
  <si>
    <t>Tabelle: Nutzungsbeiwerte n</t>
  </si>
  <si>
    <t>Garage 0,7</t>
  </si>
  <si>
    <t>eingeschossiger Industriebau 0,6</t>
  </si>
  <si>
    <t>Technikflächen als Kalkulationseinheit 1,0</t>
  </si>
  <si>
    <t>Beherbergungsstätte 1,4</t>
  </si>
  <si>
    <t>Projekt-Schwierigkeitsbeiwerte Sp</t>
  </si>
  <si>
    <t>Teilfläche-Schwierigkeitsbeiwerte St</t>
  </si>
  <si>
    <t>besondere Dokumentationsstandards</t>
  </si>
  <si>
    <t>Verfahren mit bestehenden Gebäuden</t>
  </si>
  <si>
    <t>mehrstufige Verfahren</t>
  </si>
  <si>
    <t>besondere Genehmigungsverfahren</t>
  </si>
  <si>
    <t>offene Geschossverbindung</t>
  </si>
  <si>
    <t>besondere Bauweise</t>
  </si>
  <si>
    <t>1 Grundlagenermittlung</t>
  </si>
  <si>
    <t>2 Vorplanung</t>
  </si>
  <si>
    <t>3 Entwurfsplanung</t>
  </si>
  <si>
    <t>4 Genehmigungsplanung</t>
  </si>
  <si>
    <t>5 Ausführungsplanung</t>
  </si>
  <si>
    <t>6 Vorbereiten der Vergabe</t>
  </si>
  <si>
    <t>7 Mitwirken bei der Vergabe</t>
  </si>
  <si>
    <t>8 Objektüberwachung</t>
  </si>
  <si>
    <t>Leistungsbild: Brandschutz ( nach Leistungen für Brandschutz AHO Nr. 17  Stand Dezember 2022)</t>
  </si>
  <si>
    <t>LPH 1 Grundlagenermittlung</t>
  </si>
  <si>
    <t>Klären der Aufgabenstellung und des Planungsumfangs</t>
  </si>
  <si>
    <t>Klären, inwieweit besondere Fachplaner einzubeziehen sind und Festlegen der Aufgabenverteilung</t>
  </si>
  <si>
    <t>Zusammenstellen der Ergebnisse</t>
  </si>
  <si>
    <t>LPH 2 Vorplanung</t>
  </si>
  <si>
    <r>
      <t xml:space="preserve">Der Auftragnehmer hat im Rahmen der beauftragten Leistungsbilder Planungs- und Ingenieurleistungen (Grundleistungen und besondere Leistungen) zu erbringen, wenn und soweit diese durch den Auftraggeber nach Maßgabe dieses Vertrages beauftragt werden. In diesem Dokument ist festgelegt, welche Leistungen für das Bauvorhaben durch den Auftragnehmer zu erbringen sind, wenn und soweit diese durch den Auftraggeber beauftragt sind bzw. abgerufen werden. Maßgeblich für das Honorar für die beauftragten und abgerufenen Leistungen des Auftragnehmer sind die Feststellungen der Prozentsätze, Honorarzonen und der anrechenbaren Kosten des Bauvorhabens. </t>
    </r>
    <r>
      <rPr>
        <b/>
        <sz val="10"/>
        <rFont val="Aptos Narrow"/>
        <family val="2"/>
      </rPr>
      <t xml:space="preserve">Bietereinträge bitte in die </t>
    </r>
    <r>
      <rPr>
        <b/>
        <u/>
        <sz val="10"/>
        <rFont val="Aptos Narrow"/>
        <family val="2"/>
      </rPr>
      <t>gelb</t>
    </r>
    <r>
      <rPr>
        <b/>
        <sz val="10"/>
        <rFont val="Aptos Narrow"/>
        <family val="2"/>
      </rPr>
      <t xml:space="preserve"> hinterlegten Felder.</t>
    </r>
    <r>
      <rPr>
        <sz val="10"/>
        <rFont val="Aptos Narrow"/>
        <family val="2"/>
      </rPr>
      <t xml:space="preserve">
</t>
    </r>
  </si>
  <si>
    <t>Feststellen einschlägiger Rechtsgrundlagen und der wesentlichen materiell-rechtlichen Anforderungen aufgrund der Art, Nutzung, Bauweise, Größe, Nachbarschaft und des gestalterischen Konzeptes sowie von eventuell beanspruchten Abweichungen von bauordnungsrechtlichen Vorschriften</t>
  </si>
  <si>
    <t>Erarbeiten der Grundzüge des Brandschutzkonzeptes einschließlich der Möglichkeiten beim abwehrenden Brandschutz und der Grundlagen für anlagentechnische Maßnahmen</t>
  </si>
  <si>
    <t>Erstellen von Brandschutzskizzen zur Visualisierung der baulichen Maßnahmen und des anlagentechnischen Konzeptes</t>
  </si>
  <si>
    <t>Stichpunkthaftes Zusammenstellen der Vorplanungsergebnisse</t>
  </si>
  <si>
    <t>LP2: Qualitative Analyse der vorgesehenen Nutzung hinsichtlich besonderer Brand- und Explosionsgefahren; Feststellen des Erfordernisses eines Explosionsschutz-Dokumentes</t>
  </si>
  <si>
    <t>LP2: Feststellen des Bedarfs und Zielstellung eines Entrauchungskonzeptes für spezielle Fragestellungen</t>
  </si>
  <si>
    <t>LP2: Feststellen des Bedarfs und Zielstellung eines Evakuierungskonzeptes für spezielle Fragestellungen</t>
  </si>
  <si>
    <t>LP2: Ermitteln des erforderlichen Löschwasser-Rückhaltevolumens auf Basis von übergebenen Listen/Sicherheitsdatenblättern zu entsprechneden Wassergefährungsklassen</t>
  </si>
  <si>
    <t>LP2: Beraten zum objektspezifischen Bedarf des BIM im Brandschutz</t>
  </si>
  <si>
    <t>LPH 3 Entwurfsplanung</t>
  </si>
  <si>
    <t>Erarbeiten des Brandschutzkonzeptes ggf. unter Berücksichtigung der Wechselwirkung zwischen den baulichen und anlagentechnischen Maßnahmen</t>
  </si>
  <si>
    <t>Konkretisieren der objektspezifischen Brandschutzanforderung</t>
  </si>
  <si>
    <t>Mitwirken bei Abstimmungen mit Behörden, Prüfingenieuren und Prüfsachverständigen, Brandschutzdienststellen und/oder Feuerwehr</t>
  </si>
  <si>
    <t>Zusammenstellen wesentlicher Inhalte als Entwurf des textlichen Erläuterungsberichtes zum Stand der Entwurfsplanung</t>
  </si>
  <si>
    <t>LP3: Beraten bei der Festlegung von maßgebenen Szenarien für Evakuierungskonzepte</t>
  </si>
  <si>
    <t>LPH 4 Genehmigungsplanung</t>
  </si>
  <si>
    <t>LPH 5 Ausführungsplanung</t>
  </si>
  <si>
    <t>Erarbeiten des Erläuterungsberichtes gemäß den jeweils geltenden bauaufsichtlichen Verfahrensvorschriften mit Darstellung
- der Rechtsgrundlagen, die der Planung zu Grunde liegen,
- des Brandschutzkonzeptes mit den baulichen, anlagentechnischen und organisatorischen Maßnahmen,
- der Erfordernisse zur Wahrung der Belange des abwehrenden Brandschutzes</t>
  </si>
  <si>
    <t>Erstellen von Brandschutzplänen als Visualisierung der baulichen Brandschutzmaßnahmen
und des anlagentechnischen Konzeptes</t>
  </si>
  <si>
    <t xml:space="preserve">Begründen von Abweichungen, die den Brandschutz betreffen
</t>
  </si>
  <si>
    <t xml:space="preserve">Zusammenstellen der vorgenannten Unterlagen </t>
  </si>
  <si>
    <t>LP4: Überprüfen von Bauvorlagen der Objektplanung auf die zutreffende Umsetzung der Brandschutzplanung und auf Übereinstimmung mit dem Erläuterungsbericht</t>
  </si>
  <si>
    <t>LP4: Überprüfen der Bauvorlagen zur Lüftungsplanung auf die zutreffende Umsetzung der Brandschutzplanung und auf Übereinstimmung mit dem Erläuterungsbericht</t>
  </si>
  <si>
    <t>LP4: Fortschreiben des prinzipiell genehmigungsfähigen Brandschutzkonzeptes um die Ergebnisse der Vorprüfung der Bauaufsichtsbehörden oder Forderungen des Prüfsachverständigen/Prüfingenieurs</t>
  </si>
  <si>
    <t>LP3: Beraten bei der Festlegung von maßgebenden Brandszenarien für die Brandsimulation</t>
  </si>
  <si>
    <t xml:space="preserve">Prüfen der Baugenehmigung auf einen ggf. gebotenen Wiederspruch bezogen auf den Brandschutznachweis
</t>
  </si>
  <si>
    <t xml:space="preserve">Beraten bei Anfragen der Objekt- und Fachplaner hinsichtlich der integrierten brandschutztechnischen Fachleistung auf Basis des genehmigten Brandschutznachweises einschließlich der Auflagen aus der Genehmigung
</t>
  </si>
  <si>
    <t>Mitwirken beim Feststellen der Eignung vorgelegter Übereinstimmungserklärungen von geregelten Bauprodukten und Bauarten für die Einbausituation</t>
  </si>
  <si>
    <t xml:space="preserve">LP5: Mitwirken beim Feststellen der Eignung vorgelegter Verwendbarkeits- und Anwendbarkeitsnachweise von ungeregelten Bauprodukten und Bauarten für die Einbausituation </t>
  </si>
  <si>
    <t>LPH 6 Vorbereitung der Vergabe</t>
  </si>
  <si>
    <t>LPH 7 Mitwirkung bei der Vergabe</t>
  </si>
  <si>
    <t>LPH 8 Objektüberwachung - Bauüberwachung</t>
  </si>
  <si>
    <t>Prüfen der Ausführung des Objektes auf prinzipielle Übereinstimmung mit dem genehmigten Brandschutznachweis einschließlich der Auflagen aus der Genehmigung an bis zu drei Begehungseinheiten</t>
  </si>
  <si>
    <t>Einmalige Plausibilitätskontrolle der vorgelegten Nachweise für geregelte Bauprodukte und Bauarten sowie Erklärungen zum baulichen Brandschutz</t>
  </si>
  <si>
    <t>Prüfen der Sachverständigenbescheinigungen oder Sachkundigenbestätigungen hinsichtlich der Feststellung der Wirksamkeit und Betriebssicherheit für sicherheitstechnische Anlagen und Einrichtungen</t>
  </si>
  <si>
    <t xml:space="preserve">Erstellen eines Statusberichtes einschließlich Bewerten der Möglichkeiten für die Inbetriebnahme
</t>
  </si>
  <si>
    <t>LP8: Kontrolle der vorgelegten Nachweise für ungeregelte Bauprodukte und Bauarten sowie Erklärungen zum baulichen Brandschutz</t>
  </si>
  <si>
    <t>LP8: Mitwirken bei der Prüfung der Brandfallsteuertabelle oder gewerkeübergreifenden Brandfallmatrix</t>
  </si>
  <si>
    <t>LP8: Prüfen von Feuerwehrplänen</t>
  </si>
  <si>
    <t>LP8: Prüfen von Flucht- und Rettungsplänen</t>
  </si>
  <si>
    <t>Projektnummer: BV03</t>
  </si>
  <si>
    <t>Summe besondere Leistungen</t>
  </si>
  <si>
    <r>
      <t>m</t>
    </r>
    <r>
      <rPr>
        <b/>
        <sz val="10"/>
        <rFont val="Aptos Narrow"/>
        <family val="2"/>
      </rPr>
      <t>²</t>
    </r>
  </si>
  <si>
    <t>Nutzungsbeiwert ni</t>
  </si>
  <si>
    <t>Nutzungseinheit 1</t>
  </si>
  <si>
    <r>
      <t>2600+184*Aq</t>
    </r>
    <r>
      <rPr>
        <vertAlign val="superscript"/>
        <sz val="10"/>
        <rFont val="Aptos Narrow"/>
        <family val="2"/>
      </rPr>
      <t xml:space="preserve">0,61 </t>
    </r>
    <r>
      <rPr>
        <sz val="10"/>
        <rFont val="Aptos Narrow"/>
        <family val="2"/>
      </rPr>
      <t>=</t>
    </r>
  </si>
  <si>
    <t>Datum: 20.11.2025</t>
  </si>
  <si>
    <t xml:space="preserve"> Aula &amp; Mensa gemäß Versammlungsstättenverordnung NRW</t>
  </si>
  <si>
    <t>Leistungsbild: Brandschutz (Leistungen für den bauordnungsrechtlichen Brandschutz gemäß AHO Heft Nr. 17, 4. Auflage  Stand Dezember 2022)</t>
  </si>
  <si>
    <t xml:space="preserve">Projektname: 2025-0012 Planungsleistung Brandschutz Neubau Willi-Fährmann-Schule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</si>
</sst>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0.0%"/>
    <numFmt numFmtId="166" formatCode="0.0"/>
    <numFmt numFmtId="167" formatCode="#,##0.0"/>
    <numFmt numFmtId="168" formatCode="#,##0.00\ &quot;€&quot;"/>
  </numFmts>
  <fonts count="14" x14ac:knownFonts="1">
    <font>
      <sz val="10"/>
      <color theme="1"/>
      <name val="Arial"/>
      <family val="2"/>
    </font>
    <font>
      <b/>
      <sz val="10"/>
      <color theme="1"/>
      <name val="Arial"/>
      <family val="2"/>
    </font>
    <font>
      <sz val="10"/>
      <name val="Arial"/>
      <family val="2"/>
    </font>
    <font>
      <sz val="10"/>
      <name val="Aptos Narrow"/>
      <family val="2"/>
    </font>
    <font>
      <b/>
      <sz val="10"/>
      <name val="Aptos Narrow"/>
      <family val="2"/>
    </font>
    <font>
      <b/>
      <u/>
      <sz val="10"/>
      <name val="Aptos Narrow"/>
      <family val="2"/>
    </font>
    <font>
      <sz val="10"/>
      <color theme="1"/>
      <name val="Aptos Narrow"/>
      <family val="2"/>
    </font>
    <font>
      <b/>
      <sz val="12"/>
      <name val="Aptos Narrow"/>
      <family val="2"/>
    </font>
    <font>
      <b/>
      <sz val="8"/>
      <name val="Aptos Narrow"/>
      <family val="2"/>
    </font>
    <font>
      <b/>
      <sz val="10"/>
      <color theme="1"/>
      <name val="Aptos Narrow"/>
      <family val="2"/>
    </font>
    <font>
      <vertAlign val="superscript"/>
      <sz val="10"/>
      <name val="Aptos Narrow"/>
      <family val="2"/>
    </font>
    <font>
      <b/>
      <strike/>
      <sz val="10"/>
      <name val="Aptos Narrow"/>
      <family val="2"/>
    </font>
    <font>
      <sz val="10"/>
      <color theme="0" tint="-0.499984740745262"/>
      <name val="Aptos Narrow"/>
      <family val="2"/>
    </font>
    <font>
      <b/>
      <sz val="10"/>
      <color theme="0" tint="-0.499984740745262"/>
      <name val="Aptos Narrow"/>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right style="thin">
        <color theme="1" tint="0.499984740745262"/>
      </right>
      <top style="thin">
        <color indexed="64"/>
      </top>
      <bottom style="thin">
        <color indexed="64"/>
      </bottom>
      <diagonal/>
    </border>
    <border>
      <left style="thin">
        <color theme="1" tint="0.499984740745262"/>
      </left>
      <right/>
      <top style="thin">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indexed="64"/>
      </bottom>
      <diagonal/>
    </border>
    <border>
      <left/>
      <right style="thin">
        <color theme="1" tint="0.499984740745262"/>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indexed="64"/>
      </bottom>
      <diagonal/>
    </border>
    <border>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indexed="64"/>
      </top>
      <bottom/>
      <diagonal/>
    </border>
    <border>
      <left style="thin">
        <color theme="0" tint="-0.34998626667073579"/>
      </left>
      <right/>
      <top style="thin">
        <color indexed="64"/>
      </top>
      <bottom style="thin">
        <color theme="1" tint="0.499984740745262"/>
      </bottom>
      <diagonal/>
    </border>
    <border>
      <left style="thin">
        <color theme="0" tint="-0.34998626667073579"/>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auto="1"/>
      </right>
      <top style="thin">
        <color auto="1"/>
      </top>
      <bottom/>
      <diagonal/>
    </border>
    <border>
      <left style="thin">
        <color indexed="64"/>
      </left>
      <right/>
      <top style="thin">
        <color indexed="64"/>
      </top>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1" tint="0.499984740745262"/>
      </left>
      <right style="thin">
        <color indexed="64"/>
      </right>
      <top/>
      <bottom/>
      <diagonal/>
    </border>
  </borders>
  <cellStyleXfs count="1">
    <xf numFmtId="0" fontId="0" fillId="0" borderId="0"/>
  </cellStyleXfs>
  <cellXfs count="258">
    <xf numFmtId="0" fontId="0" fillId="0" borderId="0" xfId="0"/>
    <xf numFmtId="49" fontId="0" fillId="0" borderId="0" xfId="0" applyNumberFormat="1" applyAlignment="1">
      <alignment horizontal="left" vertical="center" wrapText="1"/>
    </xf>
    <xf numFmtId="0" fontId="0" fillId="0" borderId="0" xfId="0" applyAlignment="1">
      <alignment horizontal="center"/>
    </xf>
    <xf numFmtId="49" fontId="2" fillId="0" borderId="0" xfId="0" applyNumberFormat="1" applyFont="1" applyAlignment="1">
      <alignment horizontal="left" vertical="center" wrapText="1"/>
    </xf>
    <xf numFmtId="0" fontId="2" fillId="0" borderId="0" xfId="0" applyFont="1"/>
    <xf numFmtId="166" fontId="0" fillId="0" borderId="0" xfId="0" applyNumberFormat="1"/>
    <xf numFmtId="166" fontId="0" fillId="0" borderId="0" xfId="0" applyNumberFormat="1" applyAlignment="1">
      <alignment horizontal="center"/>
    </xf>
    <xf numFmtId="0" fontId="0" fillId="0" borderId="5" xfId="0" applyBorder="1" applyAlignment="1">
      <alignment horizontal="center"/>
    </xf>
    <xf numFmtId="0" fontId="0" fillId="0" borderId="5" xfId="0" applyBorder="1"/>
    <xf numFmtId="0" fontId="0" fillId="0" borderId="1" xfId="0" applyBorder="1"/>
    <xf numFmtId="166" fontId="0" fillId="0" borderId="5" xfId="0" applyNumberFormat="1" applyBorder="1" applyAlignment="1">
      <alignment horizontal="center"/>
    </xf>
    <xf numFmtId="0" fontId="1" fillId="0" borderId="0" xfId="0" applyFont="1"/>
    <xf numFmtId="49" fontId="1" fillId="0" borderId="0" xfId="0" applyNumberFormat="1" applyFont="1" applyAlignment="1">
      <alignment horizontal="left" vertical="center" wrapText="1"/>
    </xf>
    <xf numFmtId="0" fontId="3" fillId="0" borderId="0" xfId="0" applyFont="1" applyAlignment="1">
      <alignment vertical="top" wrapText="1"/>
    </xf>
    <xf numFmtId="0" fontId="4" fillId="2" borderId="5" xfId="0" applyFont="1" applyFill="1" applyBorder="1" applyAlignment="1">
      <alignment horizontal="center" vertical="top"/>
    </xf>
    <xf numFmtId="0" fontId="4" fillId="2" borderId="5" xfId="0" applyFont="1" applyFill="1" applyBorder="1" applyAlignment="1">
      <alignment horizontal="center" vertical="top" wrapText="1"/>
    </xf>
    <xf numFmtId="0" fontId="11" fillId="2" borderId="5"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3" fillId="3" borderId="5" xfId="0" applyFont="1" applyFill="1" applyBorder="1" applyAlignment="1">
      <alignment horizontal="center" vertical="top"/>
    </xf>
    <xf numFmtId="0" fontId="3" fillId="0" borderId="5" xfId="0" applyFont="1" applyBorder="1" applyAlignment="1">
      <alignment horizontal="center" vertical="top"/>
    </xf>
    <xf numFmtId="0" fontId="12" fillId="0" borderId="52" xfId="0" applyFont="1" applyBorder="1" applyAlignment="1">
      <alignment horizontal="center" vertical="top"/>
    </xf>
    <xf numFmtId="0" fontId="4" fillId="0" borderId="0" xfId="0" applyFont="1" applyAlignment="1">
      <alignment horizontal="left" vertical="top"/>
    </xf>
    <xf numFmtId="0" fontId="13" fillId="0" borderId="0" xfId="0" applyFont="1" applyAlignment="1">
      <alignment horizontal="left" vertical="top"/>
    </xf>
    <xf numFmtId="0" fontId="12" fillId="0" borderId="5" xfId="0" applyFont="1" applyBorder="1" applyAlignment="1">
      <alignment horizontal="center" vertical="top"/>
    </xf>
    <xf numFmtId="0" fontId="3" fillId="0" borderId="11" xfId="0" applyFont="1" applyBorder="1" applyAlignment="1">
      <alignment horizontal="center" vertical="top"/>
    </xf>
    <xf numFmtId="0" fontId="3" fillId="0" borderId="8" xfId="0" applyFont="1" applyBorder="1" applyAlignment="1">
      <alignment horizontal="center" vertical="top"/>
    </xf>
    <xf numFmtId="0" fontId="3" fillId="0" borderId="10" xfId="0" applyFont="1" applyBorder="1" applyAlignment="1">
      <alignment horizontal="center" vertical="top"/>
    </xf>
    <xf numFmtId="0" fontId="3" fillId="0" borderId="3" xfId="0" applyFont="1" applyBorder="1" applyAlignment="1">
      <alignment horizontal="center" vertical="top"/>
    </xf>
    <xf numFmtId="0" fontId="3" fillId="2" borderId="2" xfId="0" applyFont="1" applyFill="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wrapText="1"/>
    </xf>
    <xf numFmtId="0" fontId="3" fillId="0" borderId="0" xfId="0" applyFont="1" applyAlignment="1">
      <alignment horizontal="center" vertical="top"/>
    </xf>
    <xf numFmtId="0" fontId="3" fillId="2" borderId="1" xfId="0" applyFont="1" applyFill="1" applyBorder="1" applyAlignment="1">
      <alignment vertical="top"/>
    </xf>
    <xf numFmtId="0" fontId="3" fillId="2" borderId="38" xfId="0" applyFont="1" applyFill="1" applyBorder="1" applyAlignment="1">
      <alignment horizontal="center" vertical="top"/>
    </xf>
    <xf numFmtId="0" fontId="3" fillId="2" borderId="5" xfId="0" applyFont="1" applyFill="1" applyBorder="1" applyAlignment="1">
      <alignment horizontal="center" vertical="top"/>
    </xf>
    <xf numFmtId="0" fontId="3" fillId="0" borderId="50" xfId="0" applyFont="1" applyBorder="1" applyAlignment="1">
      <alignment vertical="top"/>
    </xf>
    <xf numFmtId="0" fontId="3" fillId="0" borderId="6" xfId="0" applyFont="1" applyBorder="1" applyAlignment="1">
      <alignment horizontal="center" vertical="top" wrapText="1"/>
    </xf>
    <xf numFmtId="0" fontId="3" fillId="0" borderId="51" xfId="0" applyFont="1" applyBorder="1" applyAlignment="1">
      <alignment vertical="top"/>
    </xf>
    <xf numFmtId="0" fontId="3" fillId="0" borderId="48" xfId="0" applyFont="1" applyBorder="1" applyAlignment="1">
      <alignment horizontal="center" vertical="top" wrapText="1"/>
    </xf>
    <xf numFmtId="0" fontId="3" fillId="2" borderId="28" xfId="0" applyFont="1" applyFill="1" applyBorder="1" applyAlignment="1">
      <alignment horizontal="center" vertical="top"/>
    </xf>
    <xf numFmtId="0" fontId="3" fillId="2" borderId="24" xfId="0" applyFont="1" applyFill="1" applyBorder="1" applyAlignment="1">
      <alignment horizontal="center" vertical="top"/>
    </xf>
    <xf numFmtId="0" fontId="3" fillId="0" borderId="25" xfId="0" applyFont="1" applyBorder="1" applyAlignment="1">
      <alignment vertical="top"/>
    </xf>
    <xf numFmtId="1" fontId="3" fillId="0" borderId="26" xfId="0" applyNumberFormat="1" applyFont="1" applyBorder="1" applyAlignment="1">
      <alignment horizontal="center" vertical="top"/>
    </xf>
    <xf numFmtId="9" fontId="3" fillId="0" borderId="26" xfId="0" applyNumberFormat="1" applyFont="1" applyBorder="1" applyAlignment="1">
      <alignment horizontal="center" vertical="top"/>
    </xf>
    <xf numFmtId="0" fontId="3" fillId="0" borderId="26" xfId="0" applyFont="1" applyBorder="1" applyAlignment="1">
      <alignment horizontal="center" vertical="top"/>
    </xf>
    <xf numFmtId="0" fontId="3" fillId="0" borderId="15" xfId="0" applyFont="1" applyBorder="1" applyAlignment="1">
      <alignment vertical="top"/>
    </xf>
    <xf numFmtId="1" fontId="3" fillId="0" borderId="16" xfId="0" applyNumberFormat="1" applyFont="1" applyBorder="1" applyAlignment="1">
      <alignment horizontal="center" vertical="top"/>
    </xf>
    <xf numFmtId="9" fontId="3" fillId="0" borderId="16" xfId="0" applyNumberFormat="1" applyFont="1" applyBorder="1" applyAlignment="1">
      <alignment horizontal="center" vertical="top"/>
    </xf>
    <xf numFmtId="0" fontId="3" fillId="0" borderId="16" xfId="0" applyFont="1" applyBorder="1" applyAlignment="1">
      <alignment horizontal="center" vertical="top"/>
    </xf>
    <xf numFmtId="10" fontId="3" fillId="3" borderId="16" xfId="0" applyNumberFormat="1" applyFont="1" applyFill="1" applyBorder="1" applyAlignment="1">
      <alignment horizontal="center" vertical="top"/>
    </xf>
    <xf numFmtId="1" fontId="3" fillId="0" borderId="21" xfId="0" applyNumberFormat="1" applyFont="1" applyBorder="1" applyAlignment="1">
      <alignment horizontal="center" vertical="top"/>
    </xf>
    <xf numFmtId="9" fontId="3" fillId="0" borderId="21" xfId="0" applyNumberFormat="1" applyFont="1" applyBorder="1" applyAlignment="1">
      <alignment horizontal="center" vertical="top"/>
    </xf>
    <xf numFmtId="10" fontId="3" fillId="0" borderId="21" xfId="0" applyNumberFormat="1" applyFont="1" applyBorder="1" applyAlignment="1">
      <alignment horizontal="center" vertical="top"/>
    </xf>
    <xf numFmtId="0" fontId="3" fillId="0" borderId="21" xfId="0" applyFont="1" applyBorder="1" applyAlignment="1">
      <alignment horizontal="center" vertical="top"/>
    </xf>
    <xf numFmtId="0" fontId="3" fillId="0" borderId="28" xfId="0" applyFont="1" applyBorder="1" applyAlignment="1">
      <alignment horizontal="center" vertical="top"/>
    </xf>
    <xf numFmtId="0" fontId="3" fillId="0" borderId="38" xfId="0" applyFont="1" applyBorder="1" applyAlignment="1">
      <alignment horizontal="center" vertical="top"/>
    </xf>
    <xf numFmtId="0" fontId="4" fillId="0" borderId="0" xfId="0" applyFont="1" applyAlignment="1">
      <alignment horizontal="center" vertical="top" wrapText="1"/>
    </xf>
    <xf numFmtId="164" fontId="3" fillId="0" borderId="0" xfId="0" applyNumberFormat="1" applyFont="1" applyAlignment="1">
      <alignment horizontal="center" vertical="top"/>
    </xf>
    <xf numFmtId="0" fontId="4" fillId="2" borderId="2" xfId="0" applyFont="1" applyFill="1" applyBorder="1" applyAlignment="1">
      <alignment horizontal="center" vertical="top" wrapText="1"/>
    </xf>
    <xf numFmtId="0" fontId="3" fillId="2" borderId="2" xfId="0" applyFont="1" applyFill="1" applyBorder="1" applyAlignment="1">
      <alignment horizontal="center" vertical="top"/>
    </xf>
    <xf numFmtId="164" fontId="3" fillId="2" borderId="5" xfId="0" applyNumberFormat="1" applyFont="1" applyFill="1" applyBorder="1" applyAlignment="1">
      <alignment horizontal="center" vertical="top"/>
    </xf>
    <xf numFmtId="0" fontId="3" fillId="0" borderId="12" xfId="0" applyFont="1" applyBorder="1" applyAlignment="1">
      <alignment vertical="top"/>
    </xf>
    <xf numFmtId="0" fontId="3" fillId="0" borderId="13" xfId="0" applyFont="1" applyBorder="1" applyAlignment="1">
      <alignment horizontal="center" vertical="top"/>
    </xf>
    <xf numFmtId="0" fontId="3" fillId="0" borderId="18" xfId="0" applyFont="1" applyBorder="1" applyAlignment="1">
      <alignment vertical="top"/>
    </xf>
    <xf numFmtId="0" fontId="3" fillId="0" borderId="19" xfId="0" applyFont="1" applyBorder="1" applyAlignment="1">
      <alignment horizontal="center" vertical="top"/>
    </xf>
    <xf numFmtId="164" fontId="3" fillId="2" borderId="4" xfId="0" applyNumberFormat="1" applyFont="1" applyFill="1" applyBorder="1" applyAlignment="1">
      <alignment horizontal="center" vertical="top"/>
    </xf>
    <xf numFmtId="0" fontId="3" fillId="0" borderId="30" xfId="0" applyFont="1" applyBorder="1" applyAlignment="1">
      <alignment horizontal="left" vertical="top" wrapText="1"/>
    </xf>
    <xf numFmtId="0" fontId="3" fillId="0" borderId="33" xfId="0" applyFont="1" applyBorder="1" applyAlignment="1">
      <alignment horizontal="left" vertical="top" wrapText="1"/>
    </xf>
    <xf numFmtId="164" fontId="3" fillId="0" borderId="17" xfId="0" applyNumberFormat="1" applyFont="1" applyBorder="1" applyAlignment="1">
      <alignment horizontal="center" vertical="top"/>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5" xfId="0" applyFont="1" applyBorder="1" applyAlignment="1">
      <alignmen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3" fillId="0" borderId="4" xfId="0" applyFont="1" applyBorder="1" applyAlignment="1">
      <alignment horizontal="center" vertical="top"/>
    </xf>
    <xf numFmtId="0" fontId="4" fillId="0" borderId="0" xfId="0" applyFont="1" applyAlignment="1">
      <alignment horizontal="left" vertical="top" wrapText="1"/>
    </xf>
    <xf numFmtId="164" fontId="4" fillId="0" borderId="0" xfId="0" applyNumberFormat="1" applyFont="1" applyAlignment="1">
      <alignment horizontal="center" vertical="top"/>
    </xf>
    <xf numFmtId="0" fontId="3" fillId="2" borderId="5" xfId="0" applyFont="1" applyFill="1" applyBorder="1" applyAlignment="1">
      <alignment vertical="top"/>
    </xf>
    <xf numFmtId="0" fontId="4" fillId="2" borderId="5" xfId="0" applyFont="1" applyFill="1" applyBorder="1" applyAlignment="1">
      <alignment horizontal="left" vertical="top" wrapText="1"/>
    </xf>
    <xf numFmtId="0" fontId="8" fillId="2" borderId="5" xfId="0" applyFont="1" applyFill="1" applyBorder="1" applyAlignment="1">
      <alignment horizontal="center" vertical="top" wrapText="1"/>
    </xf>
    <xf numFmtId="164" fontId="4" fillId="2" borderId="5" xfId="0" applyNumberFormat="1" applyFont="1" applyFill="1" applyBorder="1" applyAlignment="1">
      <alignment horizontal="center" vertical="top"/>
    </xf>
    <xf numFmtId="0" fontId="3" fillId="0" borderId="13" xfId="0" applyFont="1" applyBorder="1" applyAlignment="1">
      <alignment horizontal="left" vertical="top" wrapText="1"/>
    </xf>
    <xf numFmtId="0" fontId="3" fillId="5" borderId="13" xfId="0" applyFont="1" applyFill="1" applyBorder="1" applyAlignment="1">
      <alignment horizontal="center" vertical="top" wrapText="1"/>
    </xf>
    <xf numFmtId="0" fontId="3" fillId="0" borderId="16" xfId="0" applyFont="1" applyBorder="1" applyAlignment="1">
      <alignment horizontal="left" vertical="top" wrapText="1"/>
    </xf>
    <xf numFmtId="0" fontId="3" fillId="5" borderId="16" xfId="0" applyFont="1" applyFill="1" applyBorder="1" applyAlignment="1">
      <alignment horizontal="center" vertical="top" wrapText="1"/>
    </xf>
    <xf numFmtId="0" fontId="3" fillId="0" borderId="19" xfId="0" applyFont="1" applyBorder="1" applyAlignment="1">
      <alignment horizontal="left" vertical="top" wrapText="1"/>
    </xf>
    <xf numFmtId="0" fontId="3" fillId="5" borderId="19" xfId="0" applyFont="1" applyFill="1" applyBorder="1" applyAlignment="1">
      <alignment horizontal="center" vertical="top" wrapText="1"/>
    </xf>
    <xf numFmtId="0" fontId="4" fillId="2" borderId="2" xfId="0" applyFont="1" applyFill="1" applyBorder="1" applyAlignment="1">
      <alignment horizontal="right" vertical="top" wrapText="1"/>
    </xf>
    <xf numFmtId="0" fontId="3" fillId="0" borderId="2" xfId="0" applyFont="1" applyBorder="1" applyAlignment="1">
      <alignment vertical="top"/>
    </xf>
    <xf numFmtId="0" fontId="4" fillId="0" borderId="2" xfId="0" applyFont="1" applyBorder="1" applyAlignment="1">
      <alignment horizontal="right" vertical="top" wrapText="1"/>
    </xf>
    <xf numFmtId="0" fontId="9" fillId="0" borderId="2" xfId="0" applyFont="1" applyBorder="1" applyAlignment="1">
      <alignment horizontal="right" vertical="top"/>
    </xf>
    <xf numFmtId="0" fontId="3" fillId="0" borderId="2" xfId="0" applyFont="1" applyBorder="1" applyAlignment="1">
      <alignment horizontal="center" vertical="top"/>
    </xf>
    <xf numFmtId="164" fontId="4" fillId="0" borderId="2" xfId="0" applyNumberFormat="1" applyFont="1" applyBorder="1" applyAlignment="1">
      <alignment horizontal="center" vertical="top"/>
    </xf>
    <xf numFmtId="0" fontId="3" fillId="2" borderId="2" xfId="0" applyFont="1" applyFill="1" applyBorder="1" applyAlignment="1">
      <alignment vertical="top"/>
    </xf>
    <xf numFmtId="0" fontId="9" fillId="2" borderId="2" xfId="0" applyFont="1" applyFill="1" applyBorder="1" applyAlignment="1">
      <alignment horizontal="right" vertical="top"/>
    </xf>
    <xf numFmtId="164" fontId="4" fillId="2" borderId="4" xfId="0" applyNumberFormat="1" applyFont="1" applyFill="1" applyBorder="1" applyAlignment="1">
      <alignment horizontal="center" vertical="top"/>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3" fillId="2" borderId="4" xfId="0" applyFont="1" applyFill="1" applyBorder="1" applyAlignment="1">
      <alignment horizontal="center" vertical="top"/>
    </xf>
    <xf numFmtId="0" fontId="3" fillId="0" borderId="29" xfId="0" applyFont="1" applyBorder="1" applyAlignment="1">
      <alignment vertical="top" wrapText="1"/>
    </xf>
    <xf numFmtId="0" fontId="3" fillId="5" borderId="13" xfId="0" applyFont="1" applyFill="1" applyBorder="1" applyAlignment="1">
      <alignment horizontal="center" vertical="top"/>
    </xf>
    <xf numFmtId="167" fontId="3" fillId="5" borderId="14" xfId="0" applyNumberFormat="1" applyFont="1" applyFill="1" applyBorder="1" applyAlignment="1">
      <alignment horizontal="center" vertical="top"/>
    </xf>
    <xf numFmtId="0" fontId="3" fillId="0" borderId="36" xfId="0" applyFont="1" applyBorder="1" applyAlignment="1">
      <alignment vertical="top" wrapText="1"/>
    </xf>
    <xf numFmtId="0" fontId="3" fillId="5" borderId="26" xfId="0" applyFont="1" applyFill="1" applyBorder="1" applyAlignment="1">
      <alignment horizontal="center" vertical="top"/>
    </xf>
    <xf numFmtId="167" fontId="3" fillId="0" borderId="27" xfId="0" applyNumberFormat="1" applyFont="1" applyBorder="1" applyAlignment="1">
      <alignment horizontal="center" vertical="top"/>
    </xf>
    <xf numFmtId="0" fontId="3" fillId="0" borderId="36" xfId="0" applyFont="1" applyBorder="1" applyAlignment="1">
      <alignment horizontal="right" vertical="top" wrapText="1"/>
    </xf>
    <xf numFmtId="0" fontId="3" fillId="0" borderId="30"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8" xfId="0" applyFont="1" applyBorder="1" applyAlignment="1">
      <alignment vertical="top" wrapText="1"/>
    </xf>
    <xf numFmtId="0" fontId="3" fillId="0" borderId="2" xfId="0" applyFont="1" applyBorder="1" applyAlignment="1">
      <alignment horizontal="right" vertical="top" wrapText="1"/>
    </xf>
    <xf numFmtId="2" fontId="3" fillId="0" borderId="5" xfId="0" applyNumberFormat="1" applyFont="1" applyBorder="1" applyAlignment="1">
      <alignment horizontal="center" vertical="top"/>
    </xf>
    <xf numFmtId="0" fontId="3" fillId="0" borderId="2" xfId="0" applyFont="1" applyBorder="1" applyAlignment="1">
      <alignment vertical="top" wrapText="1"/>
    </xf>
    <xf numFmtId="0" fontId="6" fillId="0" borderId="2" xfId="0" applyFont="1" applyBorder="1" applyAlignment="1">
      <alignment horizontal="right" vertical="top"/>
    </xf>
    <xf numFmtId="0" fontId="3" fillId="2" borderId="2" xfId="0" applyFont="1" applyFill="1" applyBorder="1" applyAlignment="1">
      <alignment horizontal="right" vertical="top" wrapText="1"/>
    </xf>
    <xf numFmtId="0" fontId="6" fillId="2" borderId="2" xfId="0" applyFont="1" applyFill="1" applyBorder="1" applyAlignment="1">
      <alignment horizontal="right" vertical="top"/>
    </xf>
    <xf numFmtId="168" fontId="3" fillId="2" borderId="24" xfId="0" applyNumberFormat="1" applyFont="1" applyFill="1" applyBorder="1" applyAlignment="1">
      <alignment horizontal="center" vertical="top"/>
    </xf>
    <xf numFmtId="167" fontId="3" fillId="5" borderId="27" xfId="0" applyNumberFormat="1" applyFont="1" applyFill="1" applyBorder="1" applyAlignment="1">
      <alignment horizontal="center" vertical="top"/>
    </xf>
    <xf numFmtId="0" fontId="3" fillId="0" borderId="1" xfId="0" applyFont="1" applyBorder="1" applyAlignment="1">
      <alignment vertical="top" wrapText="1"/>
    </xf>
    <xf numFmtId="0" fontId="3" fillId="0" borderId="6" xfId="0" applyFont="1" applyBorder="1" applyAlignment="1">
      <alignment vertical="top"/>
    </xf>
    <xf numFmtId="0" fontId="3" fillId="0" borderId="6" xfId="0" applyFont="1" applyBorder="1" applyAlignment="1">
      <alignment vertical="top" wrapText="1"/>
    </xf>
    <xf numFmtId="0" fontId="3" fillId="0" borderId="6" xfId="0" applyFont="1" applyBorder="1" applyAlignment="1">
      <alignment horizontal="right" vertical="top" wrapText="1"/>
    </xf>
    <xf numFmtId="0" fontId="6" fillId="0" borderId="6" xfId="0" applyFont="1" applyBorder="1" applyAlignment="1">
      <alignment horizontal="right" vertical="top"/>
    </xf>
    <xf numFmtId="0" fontId="3" fillId="0" borderId="6" xfId="0" applyFont="1" applyBorder="1" applyAlignment="1">
      <alignment horizontal="center" vertical="top"/>
    </xf>
    <xf numFmtId="0" fontId="6" fillId="0" borderId="4" xfId="0" applyFont="1" applyBorder="1" applyAlignment="1">
      <alignment horizontal="right" vertical="top"/>
    </xf>
    <xf numFmtId="168" fontId="3" fillId="0" borderId="5" xfId="0" applyNumberFormat="1" applyFont="1" applyBorder="1" applyAlignment="1">
      <alignment horizontal="center" vertical="top"/>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10" fontId="4" fillId="2" borderId="5" xfId="0" applyNumberFormat="1" applyFont="1" applyFill="1" applyBorder="1" applyAlignment="1">
      <alignment horizontal="center" vertical="top" wrapText="1"/>
    </xf>
    <xf numFmtId="10" fontId="4" fillId="0" borderId="5" xfId="0" applyNumberFormat="1" applyFont="1" applyBorder="1" applyAlignment="1">
      <alignment horizontal="center" vertical="top"/>
    </xf>
    <xf numFmtId="10" fontId="4" fillId="0" borderId="0" xfId="0" applyNumberFormat="1" applyFont="1" applyAlignment="1">
      <alignment horizontal="center" vertical="top"/>
    </xf>
    <xf numFmtId="0" fontId="5" fillId="2" borderId="6" xfId="0" applyFont="1" applyFill="1" applyBorder="1" applyAlignment="1">
      <alignment horizontal="left" vertical="top" wrapText="1"/>
    </xf>
    <xf numFmtId="10" fontId="3" fillId="2" borderId="5" xfId="0" applyNumberFormat="1" applyFont="1" applyFill="1" applyBorder="1" applyAlignment="1">
      <alignment horizontal="center" vertical="top" wrapText="1"/>
    </xf>
    <xf numFmtId="10" fontId="3" fillId="0" borderId="2" xfId="0" applyNumberFormat="1" applyFont="1" applyBorder="1" applyAlignment="1">
      <alignment horizontal="center" vertical="top" wrapText="1"/>
    </xf>
    <xf numFmtId="10" fontId="3" fillId="0" borderId="0" xfId="0" applyNumberFormat="1" applyFont="1" applyAlignment="1">
      <alignment horizontal="center" vertical="top" wrapText="1"/>
    </xf>
    <xf numFmtId="10" fontId="4" fillId="2" borderId="1" xfId="0" applyNumberFormat="1" applyFont="1" applyFill="1" applyBorder="1" applyAlignment="1">
      <alignment vertical="top" wrapText="1"/>
    </xf>
    <xf numFmtId="10" fontId="4" fillId="2" borderId="2" xfId="0" applyNumberFormat="1" applyFont="1" applyFill="1" applyBorder="1" applyAlignment="1">
      <alignment vertical="top" wrapText="1"/>
    </xf>
    <xf numFmtId="10" fontId="4" fillId="2" borderId="5" xfId="0" applyNumberFormat="1" applyFont="1" applyFill="1" applyBorder="1" applyAlignment="1">
      <alignment vertical="top" wrapText="1"/>
    </xf>
    <xf numFmtId="10" fontId="4" fillId="3" borderId="1" xfId="0" applyNumberFormat="1" applyFont="1" applyFill="1" applyBorder="1" applyAlignment="1">
      <alignment horizontal="center" vertical="top" wrapText="1"/>
    </xf>
    <xf numFmtId="10" fontId="4" fillId="3" borderId="2" xfId="0" applyNumberFormat="1" applyFont="1" applyFill="1" applyBorder="1" applyAlignment="1">
      <alignment horizontal="center" vertical="top" wrapText="1"/>
    </xf>
    <xf numFmtId="10" fontId="4" fillId="3" borderId="5" xfId="0" applyNumberFormat="1" applyFont="1" applyFill="1" applyBorder="1" applyAlignment="1">
      <alignment horizontal="center" vertical="top" wrapText="1"/>
    </xf>
    <xf numFmtId="10" fontId="4" fillId="3" borderId="0" xfId="0" applyNumberFormat="1" applyFont="1" applyFill="1" applyAlignment="1">
      <alignment horizontal="center" vertical="top"/>
    </xf>
    <xf numFmtId="0" fontId="3" fillId="3" borderId="0" xfId="0" applyFont="1" applyFill="1" applyAlignment="1">
      <alignment vertical="top"/>
    </xf>
    <xf numFmtId="10" fontId="12" fillId="0" borderId="5" xfId="0" applyNumberFormat="1" applyFont="1" applyBorder="1" applyAlignment="1">
      <alignment horizontal="center" vertical="top"/>
    </xf>
    <xf numFmtId="10" fontId="12" fillId="0" borderId="2" xfId="0" applyNumberFormat="1" applyFont="1" applyBorder="1" applyAlignment="1">
      <alignment horizontal="center" vertical="top"/>
    </xf>
    <xf numFmtId="10" fontId="3" fillId="0" borderId="0" xfId="0" applyNumberFormat="1" applyFont="1" applyAlignment="1">
      <alignment horizontal="center" vertical="top"/>
    </xf>
    <xf numFmtId="10" fontId="4" fillId="0" borderId="3" xfId="0" applyNumberFormat="1" applyFont="1" applyBorder="1" applyAlignment="1">
      <alignment horizontal="center" vertical="top"/>
    </xf>
    <xf numFmtId="10" fontId="12" fillId="0" borderId="0" xfId="0" applyNumberFormat="1" applyFont="1" applyAlignment="1">
      <alignment horizontal="center" vertical="top"/>
    </xf>
    <xf numFmtId="10" fontId="4" fillId="3" borderId="52" xfId="0" applyNumberFormat="1" applyFont="1" applyFill="1" applyBorder="1" applyAlignment="1">
      <alignment horizontal="center" vertical="top"/>
    </xf>
    <xf numFmtId="10" fontId="3" fillId="3" borderId="0" xfId="0" applyNumberFormat="1" applyFont="1" applyFill="1" applyAlignment="1">
      <alignment horizontal="center" vertical="top"/>
    </xf>
    <xf numFmtId="10" fontId="3" fillId="3" borderId="5" xfId="0" applyNumberFormat="1" applyFont="1" applyFill="1" applyBorder="1" applyAlignment="1">
      <alignment horizontal="center" vertical="top" wrapText="1"/>
    </xf>
    <xf numFmtId="10" fontId="3" fillId="3" borderId="0" xfId="0" applyNumberFormat="1" applyFont="1" applyFill="1" applyAlignment="1">
      <alignment horizontal="center" vertical="top" wrapText="1"/>
    </xf>
    <xf numFmtId="10" fontId="12" fillId="3" borderId="5" xfId="0" applyNumberFormat="1" applyFont="1" applyFill="1" applyBorder="1" applyAlignment="1">
      <alignment horizontal="center" vertical="top"/>
    </xf>
    <xf numFmtId="10" fontId="12" fillId="3" borderId="0" xfId="0" applyNumberFormat="1" applyFont="1" applyFill="1" applyAlignment="1">
      <alignment horizontal="center" vertical="top"/>
    </xf>
    <xf numFmtId="0" fontId="12" fillId="0" borderId="3" xfId="0" applyFont="1" applyBorder="1" applyAlignment="1">
      <alignment horizontal="center" vertical="top"/>
    </xf>
    <xf numFmtId="10" fontId="4" fillId="3" borderId="5" xfId="0" applyNumberFormat="1" applyFont="1" applyFill="1" applyBorder="1" applyAlignment="1">
      <alignment horizontal="center" vertical="top"/>
    </xf>
    <xf numFmtId="10" fontId="12" fillId="0" borderId="3" xfId="0" applyNumberFormat="1" applyFont="1" applyBorder="1" applyAlignment="1">
      <alignment horizontal="center" vertical="top"/>
    </xf>
    <xf numFmtId="10" fontId="4" fillId="2" borderId="5" xfId="0" applyNumberFormat="1" applyFont="1" applyFill="1" applyBorder="1" applyAlignment="1">
      <alignment horizontal="center" vertical="top"/>
    </xf>
    <xf numFmtId="10" fontId="3" fillId="0" borderId="11" xfId="0" applyNumberFormat="1" applyFont="1" applyBorder="1" applyAlignment="1">
      <alignment horizontal="center" vertical="top"/>
    </xf>
    <xf numFmtId="10" fontId="3" fillId="0" borderId="8" xfId="0" applyNumberFormat="1" applyFont="1" applyBorder="1" applyAlignment="1">
      <alignment horizontal="center" vertical="top"/>
    </xf>
    <xf numFmtId="10" fontId="4" fillId="0" borderId="10" xfId="0" applyNumberFormat="1" applyFont="1" applyBorder="1" applyAlignment="1">
      <alignment horizontal="center" vertical="top"/>
    </xf>
    <xf numFmtId="10" fontId="3" fillId="0" borderId="5" xfId="0" applyNumberFormat="1" applyFont="1" applyBorder="1" applyAlignment="1">
      <alignment horizontal="center" vertical="top"/>
    </xf>
    <xf numFmtId="10" fontId="3" fillId="0" borderId="0" xfId="0" quotePrefix="1" applyNumberFormat="1" applyFont="1" applyAlignment="1">
      <alignment horizontal="center" vertical="top"/>
    </xf>
    <xf numFmtId="10" fontId="3" fillId="0" borderId="11" xfId="0" applyNumberFormat="1" applyFont="1" applyBorder="1" applyAlignment="1">
      <alignment horizontal="center" vertical="top" wrapText="1"/>
    </xf>
    <xf numFmtId="10" fontId="3" fillId="0" borderId="0" xfId="0" quotePrefix="1" applyNumberFormat="1" applyFont="1" applyAlignment="1">
      <alignment horizontal="center" vertical="top" wrapText="1"/>
    </xf>
    <xf numFmtId="0" fontId="6" fillId="0" borderId="0" xfId="0" applyFont="1"/>
    <xf numFmtId="0" fontId="3" fillId="2" borderId="7" xfId="0" applyFont="1" applyFill="1" applyBorder="1" applyAlignment="1">
      <alignment vertical="top" wrapText="1"/>
    </xf>
    <xf numFmtId="168" fontId="3" fillId="0" borderId="27" xfId="0" applyNumberFormat="1" applyFont="1" applyBorder="1" applyAlignment="1">
      <alignment horizontal="center" vertical="top"/>
    </xf>
    <xf numFmtId="168" fontId="3" fillId="0" borderId="58" xfId="0" applyNumberFormat="1" applyFont="1" applyBorder="1" applyAlignment="1">
      <alignment horizontal="center" vertical="top"/>
    </xf>
    <xf numFmtId="0" fontId="4" fillId="0" borderId="5" xfId="0" applyFont="1" applyBorder="1" applyAlignment="1">
      <alignment horizontal="center" vertical="top" wrapText="1"/>
    </xf>
    <xf numFmtId="9" fontId="4" fillId="0" borderId="5" xfId="0" applyNumberFormat="1" applyFont="1" applyBorder="1" applyAlignment="1">
      <alignment horizontal="center" vertical="top"/>
    </xf>
    <xf numFmtId="0" fontId="4" fillId="0" borderId="5" xfId="0" applyFont="1" applyBorder="1" applyAlignment="1">
      <alignment horizontal="center" vertical="top"/>
    </xf>
    <xf numFmtId="168" fontId="4" fillId="0" borderId="5" xfId="0" applyNumberFormat="1" applyFont="1" applyBorder="1" applyAlignment="1">
      <alignment horizontal="center" vertical="top"/>
    </xf>
    <xf numFmtId="168" fontId="3" fillId="0" borderId="17" xfId="0" applyNumberFormat="1" applyFont="1" applyBorder="1" applyAlignment="1">
      <alignment horizontal="center" vertical="top"/>
    </xf>
    <xf numFmtId="168" fontId="3" fillId="0" borderId="20" xfId="0" applyNumberFormat="1" applyFont="1" applyBorder="1" applyAlignment="1">
      <alignment horizontal="center" vertical="top"/>
    </xf>
    <xf numFmtId="168" fontId="4" fillId="2" borderId="5" xfId="0" applyNumberFormat="1" applyFont="1" applyFill="1" applyBorder="1" applyAlignment="1">
      <alignment horizontal="center" vertical="top"/>
    </xf>
    <xf numFmtId="10" fontId="3" fillId="4" borderId="26" xfId="0" applyNumberFormat="1" applyFont="1" applyFill="1" applyBorder="1" applyAlignment="1" applyProtection="1">
      <alignment horizontal="center" vertical="top"/>
      <protection locked="0"/>
    </xf>
    <xf numFmtId="10" fontId="3" fillId="4" borderId="16" xfId="0" applyNumberFormat="1" applyFont="1" applyFill="1" applyBorder="1" applyAlignment="1" applyProtection="1">
      <alignment horizontal="center" vertical="top"/>
      <protection locked="0"/>
    </xf>
    <xf numFmtId="165" fontId="3" fillId="4" borderId="16" xfId="0" applyNumberFormat="1" applyFont="1" applyFill="1" applyBorder="1" applyAlignment="1" applyProtection="1">
      <alignment horizontal="center" vertical="top"/>
      <protection locked="0"/>
    </xf>
    <xf numFmtId="164" fontId="3" fillId="4" borderId="13" xfId="0" applyNumberFormat="1" applyFont="1" applyFill="1" applyBorder="1" applyAlignment="1" applyProtection="1">
      <alignment horizontal="center" vertical="top"/>
      <protection locked="0"/>
    </xf>
    <xf numFmtId="164" fontId="3" fillId="4" borderId="16" xfId="0" applyNumberFormat="1" applyFont="1" applyFill="1" applyBorder="1" applyAlignment="1" applyProtection="1">
      <alignment horizontal="center" vertical="top"/>
      <protection locked="0"/>
    </xf>
    <xf numFmtId="164" fontId="3" fillId="4" borderId="19" xfId="0" applyNumberFormat="1" applyFont="1" applyFill="1" applyBorder="1" applyAlignment="1" applyProtection="1">
      <alignment horizontal="center" vertical="top"/>
      <protection locked="0"/>
    </xf>
    <xf numFmtId="167" fontId="3" fillId="4" borderId="27" xfId="0" applyNumberFormat="1" applyFont="1" applyFill="1" applyBorder="1" applyAlignment="1" applyProtection="1">
      <alignment horizontal="center" vertical="top"/>
      <protection locked="0"/>
    </xf>
    <xf numFmtId="10" fontId="4" fillId="4" borderId="5" xfId="0" applyNumberFormat="1" applyFont="1" applyFill="1" applyBorder="1" applyAlignment="1" applyProtection="1">
      <alignment horizontal="center" vertical="top" wrapText="1"/>
      <protection locked="0"/>
    </xf>
    <xf numFmtId="10" fontId="12" fillId="4" borderId="5" xfId="0" applyNumberFormat="1" applyFont="1" applyFill="1" applyBorder="1" applyAlignment="1" applyProtection="1">
      <alignment horizontal="center" vertical="top"/>
      <protection locked="0"/>
    </xf>
    <xf numFmtId="10" fontId="3" fillId="4" borderId="4" xfId="0" applyNumberFormat="1" applyFont="1" applyFill="1" applyBorder="1" applyAlignment="1" applyProtection="1">
      <alignment horizontal="center" vertical="top" wrapText="1"/>
      <protection locked="0"/>
    </xf>
    <xf numFmtId="10" fontId="3" fillId="4" borderId="5" xfId="0" applyNumberFormat="1" applyFont="1" applyFill="1" applyBorder="1" applyAlignment="1" applyProtection="1">
      <alignment horizontal="center" vertical="top"/>
      <protection locked="0"/>
    </xf>
    <xf numFmtId="167" fontId="3" fillId="3" borderId="27" xfId="0" applyNumberFormat="1" applyFont="1" applyFill="1" applyBorder="1" applyAlignment="1">
      <alignment horizontal="center" vertical="top"/>
    </xf>
    <xf numFmtId="168" fontId="3" fillId="0" borderId="14" xfId="0" applyNumberFormat="1" applyFont="1" applyBorder="1" applyAlignment="1">
      <alignment horizontal="center" vertical="top"/>
    </xf>
    <xf numFmtId="4" fontId="6" fillId="3" borderId="22" xfId="0" applyNumberFormat="1" applyFont="1" applyFill="1" applyBorder="1" applyAlignment="1">
      <alignment horizontal="center" vertical="top"/>
    </xf>
    <xf numFmtId="4" fontId="3" fillId="3" borderId="22" xfId="0" applyNumberFormat="1" applyFont="1" applyFill="1" applyBorder="1" applyAlignment="1">
      <alignment horizontal="center" vertical="top"/>
    </xf>
    <xf numFmtId="0" fontId="3" fillId="0" borderId="9" xfId="0" applyFont="1" applyBorder="1" applyAlignment="1">
      <alignment horizontal="left" vertical="top" wrapText="1"/>
    </xf>
    <xf numFmtId="0" fontId="3" fillId="0" borderId="55" xfId="0" applyFont="1" applyBorder="1" applyAlignment="1">
      <alignment horizontal="left" vertical="top" wrapText="1"/>
    </xf>
    <xf numFmtId="0" fontId="4" fillId="0" borderId="56" xfId="0" applyFont="1" applyBorder="1" applyAlignment="1">
      <alignment horizontal="left" vertical="top"/>
    </xf>
    <xf numFmtId="0" fontId="4" fillId="0" borderId="57" xfId="0" applyFont="1" applyBorder="1" applyAlignment="1">
      <alignment horizontal="left" vertical="top"/>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3" fillId="3" borderId="5" xfId="0" applyFont="1" applyFill="1" applyBorder="1" applyAlignment="1">
      <alignment horizontal="left" vertical="top" wrapText="1"/>
    </xf>
    <xf numFmtId="0" fontId="3" fillId="0" borderId="46" xfId="0" applyFont="1" applyBorder="1" applyAlignment="1">
      <alignment horizontal="left" vertical="top" wrapText="1"/>
    </xf>
    <xf numFmtId="0" fontId="3" fillId="0" borderId="45" xfId="0" applyFont="1" applyBorder="1" applyAlignment="1">
      <alignment horizontal="left" vertical="top"/>
    </xf>
    <xf numFmtId="0" fontId="3" fillId="3"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5" borderId="31" xfId="0" applyFont="1" applyFill="1" applyBorder="1" applyAlignment="1">
      <alignment horizontal="left" vertical="top" wrapText="1"/>
    </xf>
    <xf numFmtId="0" fontId="6" fillId="0" borderId="34" xfId="0" applyFont="1" applyBorder="1" applyAlignment="1">
      <alignment horizontal="left" vertical="top" wrapText="1"/>
    </xf>
    <xf numFmtId="0" fontId="3" fillId="5" borderId="46" xfId="0" applyFont="1" applyFill="1" applyBorder="1" applyAlignment="1">
      <alignment horizontal="left" vertical="top"/>
    </xf>
    <xf numFmtId="0" fontId="6" fillId="5" borderId="6" xfId="0" applyFont="1" applyFill="1" applyBorder="1" applyAlignment="1">
      <alignment horizontal="left" vertical="top"/>
    </xf>
    <xf numFmtId="0" fontId="6" fillId="5" borderId="45" xfId="0" applyFont="1" applyFill="1" applyBorder="1" applyAlignment="1">
      <alignment horizontal="left" vertical="top"/>
    </xf>
    <xf numFmtId="0" fontId="3" fillId="5" borderId="47" xfId="0" applyFont="1" applyFill="1" applyBorder="1" applyAlignment="1">
      <alignment horizontal="left" vertical="top"/>
    </xf>
    <xf numFmtId="0" fontId="6" fillId="5" borderId="48" xfId="0" applyFont="1" applyFill="1" applyBorder="1" applyAlignment="1">
      <alignment horizontal="left" vertical="top"/>
    </xf>
    <xf numFmtId="0" fontId="6" fillId="5" borderId="49" xfId="0" applyFont="1" applyFill="1" applyBorder="1" applyAlignment="1">
      <alignment horizontal="left" vertical="top"/>
    </xf>
    <xf numFmtId="0" fontId="3" fillId="0" borderId="41" xfId="0" applyFont="1" applyBorder="1" applyAlignment="1">
      <alignment horizontal="left" vertical="top"/>
    </xf>
    <xf numFmtId="0" fontId="6" fillId="0" borderId="32" xfId="0" applyFont="1" applyBorder="1" applyAlignment="1">
      <alignment horizontal="left" vertical="top"/>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9" fillId="2" borderId="4" xfId="0" applyFont="1" applyFill="1" applyBorder="1" applyAlignment="1">
      <alignment horizontal="right" vertical="top"/>
    </xf>
    <xf numFmtId="0" fontId="4" fillId="2" borderId="1" xfId="0" applyFont="1" applyFill="1" applyBorder="1" applyAlignment="1">
      <alignment horizontal="right" vertical="top"/>
    </xf>
    <xf numFmtId="0" fontId="4" fillId="2" borderId="2" xfId="0" applyFont="1" applyFill="1" applyBorder="1" applyAlignment="1">
      <alignment horizontal="right" vertical="top"/>
    </xf>
    <xf numFmtId="0" fontId="4" fillId="0" borderId="5" xfId="0" applyFont="1" applyBorder="1" applyAlignment="1">
      <alignment horizontal="left" vertical="top" wrapText="1"/>
    </xf>
    <xf numFmtId="0" fontId="3" fillId="4" borderId="1" xfId="0" applyFont="1" applyFill="1" applyBorder="1" applyAlignment="1" applyProtection="1">
      <alignment vertical="top" wrapText="1"/>
      <protection locked="0"/>
    </xf>
    <xf numFmtId="0" fontId="6" fillId="4" borderId="2" xfId="0" applyFont="1" applyFill="1" applyBorder="1" applyAlignment="1" applyProtection="1">
      <alignment vertical="top" wrapText="1"/>
      <protection locked="0"/>
    </xf>
    <xf numFmtId="0" fontId="6" fillId="4" borderId="4" xfId="0" applyFont="1" applyFill="1" applyBorder="1" applyAlignment="1" applyProtection="1">
      <alignment vertical="top" wrapText="1"/>
      <protection locked="0"/>
    </xf>
    <xf numFmtId="0" fontId="3" fillId="2" borderId="23" xfId="0" applyFont="1" applyFill="1" applyBorder="1" applyAlignment="1">
      <alignment horizontal="center" vertical="top" wrapText="1"/>
    </xf>
    <xf numFmtId="0" fontId="6" fillId="2" borderId="38" xfId="0" applyFont="1" applyFill="1" applyBorder="1" applyAlignment="1">
      <alignment vertical="top" wrapText="1"/>
    </xf>
    <xf numFmtId="0" fontId="3" fillId="5" borderId="39" xfId="0" applyFont="1" applyFill="1" applyBorder="1" applyAlignment="1">
      <alignment horizontal="left" vertical="top" wrapText="1"/>
    </xf>
    <xf numFmtId="0" fontId="6" fillId="0" borderId="40" xfId="0" applyFont="1" applyBorder="1" applyAlignment="1">
      <alignment horizontal="left" vertical="top" wrapText="1"/>
    </xf>
    <xf numFmtId="0" fontId="3" fillId="5" borderId="30" xfId="0" applyFont="1" applyFill="1" applyBorder="1" applyAlignment="1">
      <alignment horizontal="left" vertical="top" wrapText="1"/>
    </xf>
    <xf numFmtId="0" fontId="6" fillId="0" borderId="33" xfId="0" applyFont="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8" xfId="0" applyFont="1" applyFill="1" applyBorder="1" applyAlignment="1">
      <alignment horizontal="left" vertical="top" wrapText="1"/>
    </xf>
    <xf numFmtId="0" fontId="3" fillId="0" borderId="30" xfId="0" applyFont="1" applyBorder="1" applyAlignment="1">
      <alignment horizontal="center" vertical="top"/>
    </xf>
    <xf numFmtId="0" fontId="6" fillId="0" borderId="33" xfId="0" applyFont="1" applyBorder="1" applyAlignment="1">
      <alignment horizontal="center" vertical="top"/>
    </xf>
    <xf numFmtId="0" fontId="3" fillId="0" borderId="33" xfId="0" applyFont="1" applyBorder="1" applyAlignment="1">
      <alignment horizontal="center" vertical="top"/>
    </xf>
    <xf numFmtId="0" fontId="3" fillId="0" borderId="30" xfId="0" applyFont="1" applyBorder="1" applyAlignment="1">
      <alignment horizontal="right" vertical="top"/>
    </xf>
    <xf numFmtId="0" fontId="6" fillId="0" borderId="33" xfId="0" applyFont="1" applyBorder="1" applyAlignment="1">
      <alignment horizontal="right" vertical="top"/>
    </xf>
    <xf numFmtId="0" fontId="3" fillId="0" borderId="35" xfId="0" applyFont="1" applyBorder="1" applyAlignment="1">
      <alignment horizontal="right" vertical="top" wrapText="1"/>
    </xf>
    <xf numFmtId="0" fontId="3" fillId="0" borderId="2" xfId="0" applyFont="1" applyBorder="1" applyAlignment="1">
      <alignment horizontal="right" vertical="top" wrapText="1"/>
    </xf>
    <xf numFmtId="0" fontId="6" fillId="0" borderId="28" xfId="0" applyFont="1" applyBorder="1" applyAlignment="1">
      <alignment horizontal="right" vertical="top"/>
    </xf>
    <xf numFmtId="10" fontId="4" fillId="2" borderId="1" xfId="0" applyNumberFormat="1" applyFont="1" applyFill="1" applyBorder="1" applyAlignment="1">
      <alignment horizontal="center" vertical="top" wrapText="1"/>
    </xf>
    <xf numFmtId="10" fontId="4" fillId="2" borderId="2" xfId="0" applyNumberFormat="1" applyFont="1" applyFill="1" applyBorder="1" applyAlignment="1">
      <alignment horizontal="center" vertical="top" wrapText="1"/>
    </xf>
    <xf numFmtId="10" fontId="4" fillId="2" borderId="4" xfId="0" applyNumberFormat="1" applyFont="1" applyFill="1" applyBorder="1" applyAlignment="1">
      <alignment horizontal="center" vertical="top" wrapText="1"/>
    </xf>
    <xf numFmtId="0" fontId="6" fillId="0" borderId="2" xfId="0" applyFont="1" applyBorder="1" applyAlignment="1">
      <alignment horizontal="right" vertical="top"/>
    </xf>
    <xf numFmtId="0" fontId="3" fillId="0" borderId="4" xfId="0" applyFont="1" applyBorder="1" applyAlignment="1">
      <alignment horizontal="right" vertical="top" wrapText="1"/>
    </xf>
    <xf numFmtId="0" fontId="6" fillId="0" borderId="5" xfId="0" applyFont="1" applyBorder="1" applyAlignment="1">
      <alignment horizontal="right" vertical="top"/>
    </xf>
    <xf numFmtId="0" fontId="3" fillId="0" borderId="42" xfId="0" applyFont="1" applyBorder="1" applyAlignment="1">
      <alignment horizontal="left" vertical="top"/>
    </xf>
    <xf numFmtId="0" fontId="6" fillId="0" borderId="37" xfId="0" applyFont="1" applyBorder="1" applyAlignment="1">
      <alignment horizontal="left" vertical="top"/>
    </xf>
    <xf numFmtId="0" fontId="1" fillId="0" borderId="5" xfId="0" applyFont="1" applyBorder="1" applyAlignment="1">
      <alignment horizontal="center"/>
    </xf>
  </cellXfs>
  <cellStyles count="1">
    <cellStyle name="Standard" xfId="0" builtinId="0"/>
  </cellStyles>
  <dxfs count="17">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9F9F9F"/>
      <color rgb="FF6DD9FF"/>
      <color rgb="FF85DFFF"/>
      <color rgb="FF53D2FF"/>
      <color rgb="FF869AFE"/>
      <color rgb="FFFFD44B"/>
      <color rgb="FFFFCF37"/>
      <color rgb="FF7289FE"/>
      <color rgb="FF90A2FE"/>
      <color rgb="FF4B7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5"/>
  <sheetViews>
    <sheetView zoomScale="120" zoomScaleNormal="120" workbookViewId="0">
      <selection activeCell="A2" sqref="A2"/>
    </sheetView>
  </sheetViews>
  <sheetFormatPr baseColWidth="10" defaultColWidth="11.42578125" defaultRowHeight="12.75" x14ac:dyDescent="0.2"/>
  <cols>
    <col min="1" max="1" width="61" customWidth="1"/>
  </cols>
  <sheetData>
    <row r="1" spans="1:1" ht="13.5" x14ac:dyDescent="0.25">
      <c r="A1" s="168" t="s">
        <v>184</v>
      </c>
    </row>
    <row r="2" spans="1:1" ht="13.5" x14ac:dyDescent="0.25">
      <c r="A2" s="168" t="s">
        <v>193</v>
      </c>
    </row>
    <row r="3" spans="1:1" ht="13.5" x14ac:dyDescent="0.25">
      <c r="A3" s="168" t="s">
        <v>190</v>
      </c>
    </row>
    <row r="5" spans="1:1" ht="13.5" x14ac:dyDescent="0.25">
      <c r="A5" s="168"/>
    </row>
  </sheetData>
  <sheetProtection algorithmName="SHA-512" hashValue="BrrnrXx4SJkOGqpVrHTnOBQSTkqIjRJLmGjWNd4DmqFaswkzxz23k77KO6gVP9SoxRebSC0pUDqOw4+LgrLtrA==" saltValue="eDX6wgkdJJqAPS4ZxLKWVQ=="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G168"/>
  <sheetViews>
    <sheetView tabSelected="1" topLeftCell="A139" zoomScale="115" zoomScaleNormal="115" zoomScaleSheetLayoutView="75" zoomScalePageLayoutView="24" workbookViewId="0">
      <selection activeCell="F84" sqref="F84"/>
    </sheetView>
  </sheetViews>
  <sheetFormatPr baseColWidth="10" defaultColWidth="15.28515625" defaultRowHeight="13.5" outlineLevelCol="1" x14ac:dyDescent="0.2"/>
  <cols>
    <col min="1" max="1" width="3.42578125" style="32" customWidth="1"/>
    <col min="2" max="2" width="67" style="32" customWidth="1"/>
    <col min="3" max="3" width="10" style="32" customWidth="1"/>
    <col min="4" max="4" width="23.140625" style="34" customWidth="1"/>
    <col min="5" max="5" width="1.85546875" style="34" hidden="1" customWidth="1"/>
    <col min="6" max="6" width="15.7109375" style="34" customWidth="1" outlineLevel="1"/>
    <col min="7" max="7" width="1.85546875" style="34" customWidth="1"/>
    <col min="8" max="8" width="1.5703125" style="32" customWidth="1"/>
    <col min="9" max="16384" width="15.28515625" style="32"/>
  </cols>
  <sheetData>
    <row r="1" spans="1:7" x14ac:dyDescent="0.2">
      <c r="B1" s="33" t="str">
        <f>Projektdaten!A1</f>
        <v>Projektnummer: BV03</v>
      </c>
      <c r="C1" s="33"/>
    </row>
    <row r="2" spans="1:7" ht="27.6" customHeight="1" x14ac:dyDescent="0.2">
      <c r="B2" s="33" t="str">
        <f>Projektdaten!A2</f>
        <v xml:space="preserve">Projektname: 2025-0012 Planungsleistung Brandschutz Neubau Willi-Fährmann-Schule </v>
      </c>
      <c r="C2" s="33"/>
    </row>
    <row r="3" spans="1:7" x14ac:dyDescent="0.2">
      <c r="B3" s="33" t="str">
        <f>Projektdaten!A3</f>
        <v>Datum: 20.11.2025</v>
      </c>
      <c r="C3" s="33"/>
    </row>
    <row r="4" spans="1:7" x14ac:dyDescent="0.2">
      <c r="B4" s="33"/>
      <c r="C4" s="33"/>
    </row>
    <row r="5" spans="1:7" ht="125.25" customHeight="1" x14ac:dyDescent="0.2">
      <c r="A5" s="13"/>
      <c r="B5" s="13" t="s">
        <v>143</v>
      </c>
      <c r="C5" s="13"/>
      <c r="D5" s="13"/>
      <c r="E5" s="13"/>
      <c r="F5" s="13"/>
      <c r="G5" s="13"/>
    </row>
    <row r="6" spans="1:7" ht="12.75" customHeight="1" x14ac:dyDescent="0.2">
      <c r="A6" s="229" t="s">
        <v>0</v>
      </c>
      <c r="B6" s="230"/>
      <c r="C6" s="230"/>
      <c r="D6" s="230"/>
      <c r="E6" s="230"/>
      <c r="F6" s="231"/>
      <c r="G6" s="13"/>
    </row>
    <row r="7" spans="1:7" ht="12.75" customHeight="1" x14ac:dyDescent="0.2">
      <c r="A7" s="13"/>
      <c r="B7" s="13"/>
      <c r="C7" s="13"/>
      <c r="D7" s="13"/>
      <c r="E7" s="13"/>
      <c r="F7" s="13"/>
      <c r="G7" s="13"/>
    </row>
    <row r="8" spans="1:7" ht="31.9" customHeight="1" x14ac:dyDescent="0.2">
      <c r="A8" s="35">
        <v>1</v>
      </c>
      <c r="B8" s="238" t="s">
        <v>192</v>
      </c>
      <c r="C8" s="239"/>
      <c r="D8" s="240"/>
      <c r="E8" s="36"/>
      <c r="F8" s="37"/>
    </row>
    <row r="9" spans="1:7" x14ac:dyDescent="0.2">
      <c r="A9" s="38">
        <v>2</v>
      </c>
      <c r="B9" s="39" t="s">
        <v>188</v>
      </c>
      <c r="C9" s="169" t="s">
        <v>2</v>
      </c>
      <c r="D9" s="215" t="s">
        <v>43</v>
      </c>
      <c r="E9" s="216"/>
      <c r="F9" s="217"/>
    </row>
    <row r="10" spans="1:7" x14ac:dyDescent="0.2">
      <c r="A10" s="40">
        <v>3</v>
      </c>
      <c r="B10" s="41" t="s">
        <v>191</v>
      </c>
      <c r="C10" s="169" t="s">
        <v>2</v>
      </c>
      <c r="D10" s="218" t="s">
        <v>43</v>
      </c>
      <c r="E10" s="219"/>
      <c r="F10" s="220"/>
    </row>
    <row r="11" spans="1:7" x14ac:dyDescent="0.2">
      <c r="B11" s="33"/>
      <c r="C11" s="33"/>
    </row>
    <row r="12" spans="1:7" x14ac:dyDescent="0.2">
      <c r="B12" s="33"/>
      <c r="C12" s="33"/>
    </row>
    <row r="13" spans="1:7" x14ac:dyDescent="0.2">
      <c r="A13" s="232" t="s">
        <v>5</v>
      </c>
      <c r="B13" s="233"/>
      <c r="C13" s="37" t="s">
        <v>44</v>
      </c>
      <c r="D13" s="37" t="s">
        <v>6</v>
      </c>
      <c r="E13" s="42"/>
      <c r="F13" s="43" t="s">
        <v>1</v>
      </c>
    </row>
    <row r="14" spans="1:7" x14ac:dyDescent="0.2">
      <c r="A14" s="44">
        <v>4</v>
      </c>
      <c r="B14" s="45" t="s">
        <v>129</v>
      </c>
      <c r="C14" s="46">
        <v>0.01</v>
      </c>
      <c r="D14" s="179"/>
      <c r="E14" s="47"/>
      <c r="F14" s="170">
        <f>F96*D14</f>
        <v>0</v>
      </c>
    </row>
    <row r="15" spans="1:7" x14ac:dyDescent="0.2">
      <c r="A15" s="48">
        <v>5</v>
      </c>
      <c r="B15" s="49" t="s">
        <v>130</v>
      </c>
      <c r="C15" s="50">
        <v>0.15</v>
      </c>
      <c r="D15" s="180"/>
      <c r="E15" s="51"/>
      <c r="F15" s="170">
        <f>F96*D15</f>
        <v>0</v>
      </c>
    </row>
    <row r="16" spans="1:7" x14ac:dyDescent="0.2">
      <c r="A16" s="48">
        <v>6</v>
      </c>
      <c r="B16" s="49" t="s">
        <v>131</v>
      </c>
      <c r="C16" s="50">
        <v>0.19</v>
      </c>
      <c r="D16" s="180"/>
      <c r="E16" s="51"/>
      <c r="F16" s="170">
        <f>F96*D16</f>
        <v>0</v>
      </c>
    </row>
    <row r="17" spans="1:6" x14ac:dyDescent="0.2">
      <c r="A17" s="48">
        <v>7</v>
      </c>
      <c r="B17" s="49" t="s">
        <v>132</v>
      </c>
      <c r="C17" s="50">
        <v>0.15</v>
      </c>
      <c r="D17" s="180"/>
      <c r="E17" s="51"/>
      <c r="F17" s="170">
        <f>F96*D17</f>
        <v>0</v>
      </c>
    </row>
    <row r="18" spans="1:6" x14ac:dyDescent="0.2">
      <c r="A18" s="48">
        <v>8</v>
      </c>
      <c r="B18" s="49" t="s">
        <v>133</v>
      </c>
      <c r="C18" s="50">
        <v>0.18</v>
      </c>
      <c r="D18" s="180"/>
      <c r="E18" s="51"/>
      <c r="F18" s="170">
        <f>F96*D18</f>
        <v>0</v>
      </c>
    </row>
    <row r="19" spans="1:6" x14ac:dyDescent="0.2">
      <c r="A19" s="48">
        <v>9</v>
      </c>
      <c r="B19" s="49" t="s">
        <v>134</v>
      </c>
      <c r="C19" s="50">
        <v>0</v>
      </c>
      <c r="D19" s="52"/>
      <c r="E19" s="51"/>
      <c r="F19" s="170"/>
    </row>
    <row r="20" spans="1:6" x14ac:dyDescent="0.2">
      <c r="A20" s="48">
        <v>10</v>
      </c>
      <c r="B20" s="49" t="s">
        <v>135</v>
      </c>
      <c r="C20" s="50">
        <v>0</v>
      </c>
      <c r="D20" s="52"/>
      <c r="E20" s="51"/>
      <c r="F20" s="170"/>
    </row>
    <row r="21" spans="1:6" x14ac:dyDescent="0.2">
      <c r="A21" s="48">
        <v>11</v>
      </c>
      <c r="B21" s="49" t="s">
        <v>136</v>
      </c>
      <c r="C21" s="50">
        <v>0.32</v>
      </c>
      <c r="D21" s="180"/>
      <c r="E21" s="51"/>
      <c r="F21" s="170">
        <f>F96*D21</f>
        <v>0</v>
      </c>
    </row>
    <row r="22" spans="1:6" x14ac:dyDescent="0.2">
      <c r="A22" s="48">
        <v>12</v>
      </c>
      <c r="B22" s="53"/>
      <c r="C22" s="54"/>
      <c r="D22" s="55"/>
      <c r="E22" s="56"/>
      <c r="F22" s="171"/>
    </row>
    <row r="23" spans="1:6" x14ac:dyDescent="0.2">
      <c r="A23" s="48">
        <v>13</v>
      </c>
      <c r="B23" s="172" t="s">
        <v>7</v>
      </c>
      <c r="C23" s="173">
        <v>1</v>
      </c>
      <c r="D23" s="132">
        <f>SUM(D21,D18,D17,D16,D15,D14)</f>
        <v>0</v>
      </c>
      <c r="E23" s="174"/>
      <c r="F23" s="175">
        <f>SUM(F14:F22)</f>
        <v>0</v>
      </c>
    </row>
    <row r="24" spans="1:6" x14ac:dyDescent="0.2">
      <c r="B24" s="59"/>
      <c r="C24" s="59"/>
      <c r="F24" s="60"/>
    </row>
    <row r="25" spans="1:6" x14ac:dyDescent="0.2">
      <c r="A25" s="35"/>
      <c r="B25" s="61" t="s">
        <v>8</v>
      </c>
      <c r="C25" s="61"/>
      <c r="D25" s="62"/>
      <c r="E25" s="62"/>
      <c r="F25" s="63" t="s">
        <v>1</v>
      </c>
    </row>
    <row r="26" spans="1:6" ht="55.5" customHeight="1" x14ac:dyDescent="0.2">
      <c r="A26" s="64">
        <v>14</v>
      </c>
      <c r="B26" s="234"/>
      <c r="C26" s="235"/>
      <c r="D26" s="65" t="s">
        <v>9</v>
      </c>
      <c r="E26" s="65"/>
      <c r="F26" s="191"/>
    </row>
    <row r="27" spans="1:6" ht="57.75" customHeight="1" x14ac:dyDescent="0.2">
      <c r="A27" s="48">
        <v>15</v>
      </c>
      <c r="B27" s="236"/>
      <c r="C27" s="237"/>
      <c r="D27" s="51" t="s">
        <v>9</v>
      </c>
      <c r="E27" s="51"/>
      <c r="F27" s="176"/>
    </row>
    <row r="28" spans="1:6" ht="59.25" customHeight="1" x14ac:dyDescent="0.2">
      <c r="A28" s="48">
        <v>16</v>
      </c>
      <c r="B28" s="236"/>
      <c r="C28" s="237"/>
      <c r="D28" s="51" t="s">
        <v>9</v>
      </c>
      <c r="E28" s="51"/>
      <c r="F28" s="176"/>
    </row>
    <row r="29" spans="1:6" ht="64.5" customHeight="1" x14ac:dyDescent="0.2">
      <c r="A29" s="66">
        <v>17</v>
      </c>
      <c r="B29" s="213"/>
      <c r="C29" s="214"/>
      <c r="D29" s="67" t="s">
        <v>9</v>
      </c>
      <c r="E29" s="67"/>
      <c r="F29" s="177"/>
    </row>
    <row r="30" spans="1:6" x14ac:dyDescent="0.2">
      <c r="A30" s="74">
        <v>18</v>
      </c>
      <c r="B30" s="228" t="s">
        <v>185</v>
      </c>
      <c r="C30" s="228"/>
      <c r="D30" s="20"/>
      <c r="E30" s="20"/>
      <c r="F30" s="175">
        <f>SUM(F26:F29)</f>
        <v>0</v>
      </c>
    </row>
    <row r="31" spans="1:6" x14ac:dyDescent="0.2">
      <c r="B31" s="59"/>
      <c r="C31" s="59"/>
      <c r="F31" s="60"/>
    </row>
    <row r="32" spans="1:6" x14ac:dyDescent="0.2">
      <c r="A32" s="35"/>
      <c r="B32" s="61" t="s">
        <v>10</v>
      </c>
      <c r="C32" s="61"/>
      <c r="D32" s="62"/>
      <c r="E32" s="62"/>
      <c r="F32" s="68"/>
    </row>
    <row r="33" spans="1:6" x14ac:dyDescent="0.2">
      <c r="A33" s="48">
        <v>19</v>
      </c>
      <c r="B33" s="69" t="s">
        <v>45</v>
      </c>
      <c r="C33" s="70"/>
      <c r="D33" s="51"/>
      <c r="E33" s="51"/>
      <c r="F33" s="176">
        <f>F23</f>
        <v>0</v>
      </c>
    </row>
    <row r="34" spans="1:6" x14ac:dyDescent="0.2">
      <c r="A34" s="48">
        <v>20</v>
      </c>
      <c r="B34" s="69" t="s">
        <v>46</v>
      </c>
      <c r="C34" s="70"/>
      <c r="D34" s="51"/>
      <c r="E34" s="51"/>
      <c r="F34" s="176">
        <f>F23+F30</f>
        <v>0</v>
      </c>
    </row>
    <row r="35" spans="1:6" x14ac:dyDescent="0.2">
      <c r="A35" s="48">
        <v>21</v>
      </c>
      <c r="B35" s="69" t="s">
        <v>47</v>
      </c>
      <c r="C35" s="70"/>
      <c r="D35" s="181"/>
      <c r="E35" s="51"/>
      <c r="F35" s="176">
        <f>D35</f>
        <v>0</v>
      </c>
    </row>
    <row r="36" spans="1:6" x14ac:dyDescent="0.2">
      <c r="A36" s="66">
        <v>22</v>
      </c>
      <c r="B36" s="72" t="s">
        <v>48</v>
      </c>
      <c r="C36" s="73"/>
      <c r="D36" s="67" t="s">
        <v>11</v>
      </c>
      <c r="E36" s="67"/>
      <c r="F36" s="177">
        <f>F34+F35</f>
        <v>0</v>
      </c>
    </row>
    <row r="37" spans="1:6" ht="13.5" customHeight="1" x14ac:dyDescent="0.2">
      <c r="A37" s="74">
        <v>23</v>
      </c>
      <c r="B37" s="75" t="s">
        <v>10</v>
      </c>
      <c r="C37" s="76"/>
      <c r="D37" s="77"/>
      <c r="E37" s="20"/>
      <c r="F37" s="175">
        <f>F36</f>
        <v>0</v>
      </c>
    </row>
    <row r="38" spans="1:6" ht="13.5" customHeight="1" x14ac:dyDescent="0.2">
      <c r="B38" s="78"/>
      <c r="C38" s="78"/>
      <c r="F38" s="79"/>
    </row>
    <row r="39" spans="1:6" ht="27.75" customHeight="1" x14ac:dyDescent="0.2">
      <c r="A39" s="80">
        <v>24</v>
      </c>
      <c r="B39" s="81" t="s">
        <v>12</v>
      </c>
      <c r="C39" s="82" t="s">
        <v>13</v>
      </c>
      <c r="D39" s="14" t="s">
        <v>14</v>
      </c>
      <c r="E39" s="14"/>
      <c r="F39" s="83" t="s">
        <v>1</v>
      </c>
    </row>
    <row r="40" spans="1:6" ht="13.5" customHeight="1" x14ac:dyDescent="0.2">
      <c r="A40" s="64">
        <v>25</v>
      </c>
      <c r="B40" s="84" t="s">
        <v>15</v>
      </c>
      <c r="C40" s="85">
        <v>1</v>
      </c>
      <c r="D40" s="182"/>
      <c r="E40" s="65"/>
      <c r="F40" s="176">
        <f>C40*D40</f>
        <v>0</v>
      </c>
    </row>
    <row r="41" spans="1:6" ht="13.5" customHeight="1" x14ac:dyDescent="0.2">
      <c r="A41" s="48">
        <v>26</v>
      </c>
      <c r="B41" s="86" t="s">
        <v>16</v>
      </c>
      <c r="C41" s="87">
        <v>1</v>
      </c>
      <c r="D41" s="183"/>
      <c r="E41" s="51"/>
      <c r="F41" s="176">
        <f>C41*D41</f>
        <v>0</v>
      </c>
    </row>
    <row r="42" spans="1:6" ht="13.5" customHeight="1" x14ac:dyDescent="0.2">
      <c r="A42" s="48">
        <v>27</v>
      </c>
      <c r="B42" s="86" t="s">
        <v>17</v>
      </c>
      <c r="C42" s="87">
        <v>1</v>
      </c>
      <c r="D42" s="183"/>
      <c r="E42" s="51"/>
      <c r="F42" s="176">
        <f>C42*D42</f>
        <v>0</v>
      </c>
    </row>
    <row r="43" spans="1:6" ht="13.5" customHeight="1" x14ac:dyDescent="0.2">
      <c r="A43" s="66">
        <v>28</v>
      </c>
      <c r="B43" s="88" t="s">
        <v>18</v>
      </c>
      <c r="C43" s="89">
        <v>1</v>
      </c>
      <c r="D43" s="184"/>
      <c r="E43" s="67"/>
      <c r="F43" s="177">
        <f>C43*D43</f>
        <v>0</v>
      </c>
    </row>
    <row r="44" spans="1:6" ht="13.5" customHeight="1" x14ac:dyDescent="0.2">
      <c r="B44" s="30"/>
      <c r="C44" s="30"/>
      <c r="D44" s="60"/>
      <c r="F44" s="60"/>
    </row>
    <row r="45" spans="1:6" ht="13.5" customHeight="1" x14ac:dyDescent="0.2">
      <c r="A45" s="80">
        <v>29</v>
      </c>
      <c r="B45" s="223" t="s">
        <v>19</v>
      </c>
      <c r="C45" s="224"/>
      <c r="D45" s="225"/>
      <c r="E45" s="37"/>
      <c r="F45" s="178">
        <f>ROUND(F37,2)</f>
        <v>0</v>
      </c>
    </row>
    <row r="46" spans="1:6" ht="13.5" customHeight="1" x14ac:dyDescent="0.2">
      <c r="A46" s="80">
        <v>30</v>
      </c>
      <c r="B46" s="226" t="s">
        <v>20</v>
      </c>
      <c r="C46" s="227"/>
      <c r="D46" s="225"/>
      <c r="E46" s="37"/>
      <c r="F46" s="178">
        <f>F45*0.19</f>
        <v>0</v>
      </c>
    </row>
    <row r="47" spans="1:6" ht="13.5" customHeight="1" x14ac:dyDescent="0.2">
      <c r="A47" s="80">
        <v>31</v>
      </c>
      <c r="B47" s="223" t="s">
        <v>21</v>
      </c>
      <c r="C47" s="224"/>
      <c r="D47" s="225"/>
      <c r="E47" s="37"/>
      <c r="F47" s="178">
        <f>ROUND(F45+F46,2)</f>
        <v>0</v>
      </c>
    </row>
    <row r="48" spans="1:6" ht="13.5" customHeight="1" x14ac:dyDescent="0.2">
      <c r="A48" s="91"/>
      <c r="B48" s="92"/>
      <c r="C48" s="92"/>
      <c r="D48" s="93"/>
      <c r="E48" s="94"/>
      <c r="F48" s="95"/>
    </row>
    <row r="49" spans="1:6" ht="13.5" customHeight="1" x14ac:dyDescent="0.2">
      <c r="A49" s="96"/>
      <c r="B49" s="61" t="s">
        <v>49</v>
      </c>
      <c r="C49" s="90"/>
      <c r="D49" s="97"/>
      <c r="E49" s="62"/>
      <c r="F49" s="98"/>
    </row>
    <row r="50" spans="1:6" x14ac:dyDescent="0.2">
      <c r="A50" s="35"/>
      <c r="B50" s="99" t="str">
        <f>B9</f>
        <v>Nutzungseinheit 1</v>
      </c>
      <c r="C50" s="100"/>
      <c r="D50" s="62"/>
      <c r="E50" s="62"/>
      <c r="F50" s="101"/>
    </row>
    <row r="51" spans="1:6" x14ac:dyDescent="0.2">
      <c r="A51" s="64">
        <v>1</v>
      </c>
      <c r="B51" s="102" t="s">
        <v>187</v>
      </c>
      <c r="C51" s="221" t="str">
        <f>D9</f>
        <v>Kindergarten, Schule, Hochschulen 1,5</v>
      </c>
      <c r="D51" s="222"/>
      <c r="E51" s="103"/>
      <c r="F51" s="104">
        <v>1.5</v>
      </c>
    </row>
    <row r="52" spans="1:6" x14ac:dyDescent="0.2">
      <c r="A52" s="44">
        <v>2</v>
      </c>
      <c r="B52" s="105" t="s">
        <v>50</v>
      </c>
      <c r="C52" s="244" t="s">
        <v>51</v>
      </c>
      <c r="D52" s="245"/>
      <c r="E52" s="106"/>
      <c r="F52" s="107">
        <f>SUM(F53:F60)</f>
        <v>0</v>
      </c>
    </row>
    <row r="53" spans="1:6" x14ac:dyDescent="0.2">
      <c r="A53" s="44">
        <v>3</v>
      </c>
      <c r="B53" s="108" t="s">
        <v>52</v>
      </c>
      <c r="C53" s="241">
        <v>0.1</v>
      </c>
      <c r="D53" s="242"/>
      <c r="E53" s="106"/>
      <c r="F53" s="185"/>
    </row>
    <row r="54" spans="1:6" x14ac:dyDescent="0.2">
      <c r="A54" s="64">
        <v>4</v>
      </c>
      <c r="B54" s="108" t="s">
        <v>53</v>
      </c>
      <c r="C54" s="241">
        <v>0.1</v>
      </c>
      <c r="D54" s="242"/>
      <c r="E54" s="106"/>
      <c r="F54" s="190"/>
    </row>
    <row r="55" spans="1:6" x14ac:dyDescent="0.2">
      <c r="A55" s="44">
        <v>5</v>
      </c>
      <c r="B55" s="108" t="s">
        <v>54</v>
      </c>
      <c r="C55" s="241">
        <v>0.1</v>
      </c>
      <c r="D55" s="242"/>
      <c r="E55" s="106"/>
      <c r="F55" s="190"/>
    </row>
    <row r="56" spans="1:6" x14ac:dyDescent="0.2">
      <c r="A56" s="64">
        <v>6</v>
      </c>
      <c r="B56" s="108" t="s">
        <v>123</v>
      </c>
      <c r="C56" s="241">
        <v>0.2</v>
      </c>
      <c r="D56" s="242"/>
      <c r="E56" s="106"/>
      <c r="F56" s="190"/>
    </row>
    <row r="57" spans="1:6" x14ac:dyDescent="0.2">
      <c r="A57" s="44">
        <v>7</v>
      </c>
      <c r="B57" s="108" t="s">
        <v>55</v>
      </c>
      <c r="C57" s="241">
        <v>0.1</v>
      </c>
      <c r="D57" s="242"/>
      <c r="E57" s="106"/>
      <c r="F57" s="190"/>
    </row>
    <row r="58" spans="1:6" x14ac:dyDescent="0.2">
      <c r="A58" s="44">
        <v>8</v>
      </c>
      <c r="B58" s="108" t="s">
        <v>124</v>
      </c>
      <c r="C58" s="241">
        <v>0.6</v>
      </c>
      <c r="D58" s="242"/>
      <c r="E58" s="106"/>
      <c r="F58" s="190"/>
    </row>
    <row r="59" spans="1:6" x14ac:dyDescent="0.2">
      <c r="A59" s="64">
        <v>9</v>
      </c>
      <c r="B59" s="108" t="s">
        <v>56</v>
      </c>
      <c r="C59" s="241">
        <v>0.2</v>
      </c>
      <c r="D59" s="242"/>
      <c r="E59" s="106"/>
      <c r="F59" s="190"/>
    </row>
    <row r="60" spans="1:6" x14ac:dyDescent="0.2">
      <c r="A60" s="44">
        <v>10</v>
      </c>
      <c r="B60" s="108" t="s">
        <v>57</v>
      </c>
      <c r="C60" s="241">
        <v>0.3</v>
      </c>
      <c r="D60" s="243"/>
      <c r="E60" s="106"/>
      <c r="F60" s="190"/>
    </row>
    <row r="61" spans="1:6" x14ac:dyDescent="0.2">
      <c r="A61" s="64">
        <v>11</v>
      </c>
      <c r="B61" s="105" t="s">
        <v>58</v>
      </c>
      <c r="C61" s="244" t="s">
        <v>59</v>
      </c>
      <c r="D61" s="245"/>
      <c r="E61" s="106"/>
      <c r="F61" s="107">
        <f>SUM(F62:F67)</f>
        <v>0</v>
      </c>
    </row>
    <row r="62" spans="1:6" x14ac:dyDescent="0.2">
      <c r="A62" s="44">
        <v>12</v>
      </c>
      <c r="B62" s="108" t="s">
        <v>60</v>
      </c>
      <c r="C62" s="241">
        <v>0.1</v>
      </c>
      <c r="D62" s="242"/>
      <c r="E62" s="106"/>
      <c r="F62" s="190"/>
    </row>
    <row r="63" spans="1:6" x14ac:dyDescent="0.2">
      <c r="A63" s="44">
        <v>13</v>
      </c>
      <c r="B63" s="108" t="s">
        <v>61</v>
      </c>
      <c r="C63" s="241">
        <v>0.2</v>
      </c>
      <c r="D63" s="242"/>
      <c r="E63" s="106"/>
      <c r="F63" s="185"/>
    </row>
    <row r="64" spans="1:6" x14ac:dyDescent="0.2">
      <c r="A64" s="64">
        <v>14</v>
      </c>
      <c r="B64" s="108" t="s">
        <v>62</v>
      </c>
      <c r="C64" s="241">
        <v>0.3</v>
      </c>
      <c r="D64" s="242"/>
      <c r="E64" s="106"/>
      <c r="F64" s="190"/>
    </row>
    <row r="65" spans="1:6" x14ac:dyDescent="0.2">
      <c r="A65" s="44">
        <v>15</v>
      </c>
      <c r="B65" s="108" t="s">
        <v>63</v>
      </c>
      <c r="C65" s="241">
        <v>0.2</v>
      </c>
      <c r="D65" s="242"/>
      <c r="E65" s="106"/>
      <c r="F65" s="185"/>
    </row>
    <row r="66" spans="1:6" x14ac:dyDescent="0.2">
      <c r="A66" s="64">
        <v>16</v>
      </c>
      <c r="B66" s="108" t="s">
        <v>64</v>
      </c>
      <c r="C66" s="241">
        <v>0.1</v>
      </c>
      <c r="D66" s="242"/>
      <c r="E66" s="106"/>
      <c r="F66" s="190"/>
    </row>
    <row r="67" spans="1:6" x14ac:dyDescent="0.2">
      <c r="A67" s="44">
        <v>17</v>
      </c>
      <c r="B67" s="108" t="s">
        <v>128</v>
      </c>
      <c r="C67" s="241">
        <v>0.3</v>
      </c>
      <c r="D67" s="242"/>
      <c r="E67" s="106"/>
      <c r="F67" s="185"/>
    </row>
    <row r="68" spans="1:6" x14ac:dyDescent="0.2">
      <c r="A68" s="44">
        <v>18</v>
      </c>
      <c r="B68" s="109" t="s">
        <v>65</v>
      </c>
      <c r="C68" s="246" t="s">
        <v>66</v>
      </c>
      <c r="D68" s="245"/>
      <c r="E68" s="51"/>
      <c r="F68" s="71">
        <f>(1+F52)*(1+F61)</f>
        <v>1</v>
      </c>
    </row>
    <row r="69" spans="1:6" x14ac:dyDescent="0.2">
      <c r="A69" s="64">
        <v>19</v>
      </c>
      <c r="B69" s="110" t="s">
        <v>67</v>
      </c>
      <c r="C69" s="111"/>
      <c r="D69" s="56" t="s">
        <v>186</v>
      </c>
      <c r="E69" s="56"/>
      <c r="F69" s="193">
        <v>3763.01</v>
      </c>
    </row>
    <row r="70" spans="1:6" x14ac:dyDescent="0.2">
      <c r="A70" s="44">
        <v>20</v>
      </c>
      <c r="B70" s="112" t="s">
        <v>68</v>
      </c>
      <c r="C70" s="247" t="s">
        <v>69</v>
      </c>
      <c r="D70" s="248"/>
      <c r="E70" s="58"/>
      <c r="F70" s="114">
        <f>F69*F51*F68</f>
        <v>5644.5150000000003</v>
      </c>
    </row>
    <row r="71" spans="1:6" x14ac:dyDescent="0.2">
      <c r="A71" s="91"/>
      <c r="B71" s="115"/>
      <c r="C71" s="113"/>
      <c r="D71" s="116"/>
      <c r="F71" s="57"/>
    </row>
    <row r="72" spans="1:6" x14ac:dyDescent="0.2">
      <c r="A72" s="35"/>
      <c r="B72" s="99" t="str">
        <f>B10</f>
        <v xml:space="preserve"> Aula &amp; Mensa gemäß Versammlungsstättenverordnung NRW</v>
      </c>
      <c r="C72" s="117"/>
      <c r="D72" s="118"/>
      <c r="E72" s="42"/>
      <c r="F72" s="119"/>
    </row>
    <row r="73" spans="1:6" x14ac:dyDescent="0.2">
      <c r="A73" s="44">
        <v>1</v>
      </c>
      <c r="B73" s="105" t="s">
        <v>187</v>
      </c>
      <c r="C73" s="255" t="str">
        <f>D10</f>
        <v>Kindergarten, Schule, Hochschulen 1,5</v>
      </c>
      <c r="D73" s="256"/>
      <c r="E73" s="106"/>
      <c r="F73" s="120">
        <v>1.5</v>
      </c>
    </row>
    <row r="74" spans="1:6" x14ac:dyDescent="0.2">
      <c r="A74" s="44">
        <v>2</v>
      </c>
      <c r="B74" s="105" t="s">
        <v>50</v>
      </c>
      <c r="C74" s="244" t="s">
        <v>51</v>
      </c>
      <c r="D74" s="245"/>
      <c r="E74" s="106"/>
      <c r="F74" s="107">
        <f>SUM(F75:F82)</f>
        <v>0</v>
      </c>
    </row>
    <row r="75" spans="1:6" x14ac:dyDescent="0.2">
      <c r="A75" s="44">
        <v>3</v>
      </c>
      <c r="B75" s="108" t="s">
        <v>52</v>
      </c>
      <c r="C75" s="241">
        <v>0.1</v>
      </c>
      <c r="D75" s="242"/>
      <c r="E75" s="106"/>
      <c r="F75" s="185"/>
    </row>
    <row r="76" spans="1:6" x14ac:dyDescent="0.2">
      <c r="A76" s="44">
        <v>4</v>
      </c>
      <c r="B76" s="108" t="s">
        <v>53</v>
      </c>
      <c r="C76" s="241">
        <v>0.1</v>
      </c>
      <c r="D76" s="242"/>
      <c r="E76" s="106"/>
      <c r="F76" s="190"/>
    </row>
    <row r="77" spans="1:6" x14ac:dyDescent="0.2">
      <c r="A77" s="44">
        <v>5</v>
      </c>
      <c r="B77" s="108" t="s">
        <v>54</v>
      </c>
      <c r="C77" s="241">
        <v>0.1</v>
      </c>
      <c r="D77" s="242"/>
      <c r="E77" s="106"/>
      <c r="F77" s="190"/>
    </row>
    <row r="78" spans="1:6" x14ac:dyDescent="0.2">
      <c r="A78" s="44">
        <v>6</v>
      </c>
      <c r="B78" s="108" t="s">
        <v>123</v>
      </c>
      <c r="C78" s="241">
        <v>0.2</v>
      </c>
      <c r="D78" s="242"/>
      <c r="E78" s="106"/>
      <c r="F78" s="190"/>
    </row>
    <row r="79" spans="1:6" x14ac:dyDescent="0.2">
      <c r="A79" s="44">
        <v>7</v>
      </c>
      <c r="B79" s="108" t="s">
        <v>55</v>
      </c>
      <c r="C79" s="241">
        <v>0.1</v>
      </c>
      <c r="D79" s="242"/>
      <c r="E79" s="106"/>
      <c r="F79" s="190"/>
    </row>
    <row r="80" spans="1:6" x14ac:dyDescent="0.2">
      <c r="A80" s="44">
        <v>8</v>
      </c>
      <c r="B80" s="108" t="s">
        <v>124</v>
      </c>
      <c r="C80" s="241">
        <v>0.6</v>
      </c>
      <c r="D80" s="242"/>
      <c r="E80" s="106"/>
      <c r="F80" s="190"/>
    </row>
    <row r="81" spans="1:6" x14ac:dyDescent="0.2">
      <c r="A81" s="44">
        <v>9</v>
      </c>
      <c r="B81" s="108" t="s">
        <v>56</v>
      </c>
      <c r="C81" s="241">
        <v>0.2</v>
      </c>
      <c r="D81" s="242"/>
      <c r="E81" s="106"/>
      <c r="F81" s="190"/>
    </row>
    <row r="82" spans="1:6" x14ac:dyDescent="0.2">
      <c r="A82" s="44">
        <v>10</v>
      </c>
      <c r="B82" s="108" t="s">
        <v>57</v>
      </c>
      <c r="C82" s="241">
        <v>0.3</v>
      </c>
      <c r="D82" s="243"/>
      <c r="E82" s="106"/>
      <c r="F82" s="190"/>
    </row>
    <row r="83" spans="1:6" x14ac:dyDescent="0.2">
      <c r="A83" s="44">
        <v>11</v>
      </c>
      <c r="B83" s="105" t="s">
        <v>58</v>
      </c>
      <c r="C83" s="244" t="s">
        <v>59</v>
      </c>
      <c r="D83" s="245"/>
      <c r="E83" s="106"/>
      <c r="F83" s="107">
        <f>SUM(F84:F89)</f>
        <v>0</v>
      </c>
    </row>
    <row r="84" spans="1:6" x14ac:dyDescent="0.2">
      <c r="A84" s="44">
        <v>12</v>
      </c>
      <c r="B84" s="108" t="s">
        <v>60</v>
      </c>
      <c r="C84" s="241">
        <v>0.1</v>
      </c>
      <c r="D84" s="242"/>
      <c r="E84" s="106"/>
      <c r="F84" s="190"/>
    </row>
    <row r="85" spans="1:6" x14ac:dyDescent="0.2">
      <c r="A85" s="44">
        <v>13</v>
      </c>
      <c r="B85" s="108" t="s">
        <v>61</v>
      </c>
      <c r="C85" s="241">
        <v>0.2</v>
      </c>
      <c r="D85" s="242"/>
      <c r="E85" s="106"/>
      <c r="F85" s="185"/>
    </row>
    <row r="86" spans="1:6" x14ac:dyDescent="0.2">
      <c r="A86" s="44">
        <v>14</v>
      </c>
      <c r="B86" s="108" t="s">
        <v>62</v>
      </c>
      <c r="C86" s="241">
        <v>0.3</v>
      </c>
      <c r="D86" s="242"/>
      <c r="E86" s="106"/>
      <c r="F86" s="190"/>
    </row>
    <row r="87" spans="1:6" x14ac:dyDescent="0.2">
      <c r="A87" s="44">
        <v>15</v>
      </c>
      <c r="B87" s="108" t="s">
        <v>63</v>
      </c>
      <c r="C87" s="241">
        <v>0.2</v>
      </c>
      <c r="D87" s="242"/>
      <c r="E87" s="106"/>
      <c r="F87" s="185"/>
    </row>
    <row r="88" spans="1:6" x14ac:dyDescent="0.2">
      <c r="A88" s="44">
        <v>16</v>
      </c>
      <c r="B88" s="108" t="s">
        <v>64</v>
      </c>
      <c r="C88" s="241">
        <v>0.1</v>
      </c>
      <c r="D88" s="242"/>
      <c r="E88" s="106"/>
      <c r="F88" s="190"/>
    </row>
    <row r="89" spans="1:6" x14ac:dyDescent="0.2">
      <c r="A89" s="44">
        <v>17</v>
      </c>
      <c r="B89" s="108" t="s">
        <v>128</v>
      </c>
      <c r="C89" s="241">
        <v>0.3</v>
      </c>
      <c r="D89" s="242"/>
      <c r="E89" s="106"/>
      <c r="F89" s="185"/>
    </row>
    <row r="90" spans="1:6" x14ac:dyDescent="0.2">
      <c r="A90" s="44">
        <v>18</v>
      </c>
      <c r="B90" s="109" t="s">
        <v>65</v>
      </c>
      <c r="C90" s="246" t="s">
        <v>66</v>
      </c>
      <c r="D90" s="245"/>
      <c r="E90" s="51"/>
      <c r="F90" s="71">
        <f>(1+F74)*(1+F83)</f>
        <v>1</v>
      </c>
    </row>
    <row r="91" spans="1:6" x14ac:dyDescent="0.2">
      <c r="A91" s="44">
        <v>19</v>
      </c>
      <c r="B91" s="110" t="s">
        <v>67</v>
      </c>
      <c r="C91" s="111"/>
      <c r="D91" s="56" t="s">
        <v>186</v>
      </c>
      <c r="E91" s="56"/>
      <c r="F91" s="192">
        <v>1219.02</v>
      </c>
    </row>
    <row r="92" spans="1:6" x14ac:dyDescent="0.2">
      <c r="A92" s="44">
        <v>20</v>
      </c>
      <c r="B92" s="121" t="s">
        <v>68</v>
      </c>
      <c r="C92" s="247" t="s">
        <v>69</v>
      </c>
      <c r="D92" s="252"/>
      <c r="E92" s="94"/>
      <c r="F92" s="114">
        <f>F91*F73*F90</f>
        <v>1828.53</v>
      </c>
    </row>
    <row r="93" spans="1:6" x14ac:dyDescent="0.2">
      <c r="A93" s="122"/>
      <c r="B93" s="123"/>
      <c r="C93" s="124"/>
      <c r="D93" s="125"/>
      <c r="E93" s="126"/>
      <c r="F93" s="126"/>
    </row>
    <row r="94" spans="1:6" x14ac:dyDescent="0.2">
      <c r="A94" s="35"/>
      <c r="B94" s="61" t="s">
        <v>70</v>
      </c>
      <c r="C94" s="61"/>
      <c r="D94" s="62"/>
      <c r="E94" s="62"/>
      <c r="F94" s="68"/>
    </row>
    <row r="95" spans="1:6" x14ac:dyDescent="0.2">
      <c r="A95" s="74">
        <v>21</v>
      </c>
      <c r="B95" s="121" t="s">
        <v>71</v>
      </c>
      <c r="C95" s="113"/>
      <c r="D95" s="127" t="s">
        <v>72</v>
      </c>
      <c r="E95" s="20"/>
      <c r="F95" s="114">
        <f>F92+F70</f>
        <v>7473.0450000000001</v>
      </c>
    </row>
    <row r="96" spans="1:6" x14ac:dyDescent="0.2">
      <c r="A96" s="74">
        <v>22</v>
      </c>
      <c r="B96" s="121" t="s">
        <v>73</v>
      </c>
      <c r="C96" s="253" t="s">
        <v>189</v>
      </c>
      <c r="D96" s="254"/>
      <c r="E96" s="20"/>
      <c r="F96" s="128">
        <f>2600+184*POWER(F95,0.61)</f>
        <v>45027.882499789972</v>
      </c>
    </row>
    <row r="98" spans="1:7" s="34" customFormat="1" x14ac:dyDescent="0.2">
      <c r="A98" s="14"/>
      <c r="B98" s="129" t="s">
        <v>22</v>
      </c>
      <c r="C98" s="130"/>
      <c r="D98" s="131" t="s">
        <v>23</v>
      </c>
      <c r="E98" s="132"/>
      <c r="F98" s="131" t="s">
        <v>24</v>
      </c>
      <c r="G98" s="133"/>
    </row>
    <row r="99" spans="1:7" s="13" customFormat="1" ht="42.75" customHeight="1" x14ac:dyDescent="0.2">
      <c r="A99" s="15"/>
      <c r="B99" s="134" t="s">
        <v>137</v>
      </c>
      <c r="C99" s="134"/>
      <c r="D99" s="135"/>
      <c r="E99" s="136"/>
      <c r="F99" s="135" t="s">
        <v>25</v>
      </c>
      <c r="G99" s="137"/>
    </row>
    <row r="100" spans="1:7" x14ac:dyDescent="0.2">
      <c r="A100" s="16"/>
      <c r="B100" s="17" t="s">
        <v>138</v>
      </c>
      <c r="C100" s="18"/>
      <c r="D100" s="138"/>
      <c r="E100" s="139"/>
      <c r="F100" s="140"/>
      <c r="G100" s="133"/>
    </row>
    <row r="101" spans="1:7" s="145" customFormat="1" ht="17.25" customHeight="1" x14ac:dyDescent="0.2">
      <c r="A101" s="19" t="s">
        <v>26</v>
      </c>
      <c r="B101" s="209" t="s">
        <v>139</v>
      </c>
      <c r="C101" s="210"/>
      <c r="D101" s="141"/>
      <c r="E101" s="142"/>
      <c r="F101" s="186"/>
      <c r="G101" s="144"/>
    </row>
    <row r="102" spans="1:7" s="145" customFormat="1" ht="25.5" customHeight="1" x14ac:dyDescent="0.2">
      <c r="A102" s="19" t="s">
        <v>27</v>
      </c>
      <c r="B102" s="209" t="s">
        <v>140</v>
      </c>
      <c r="C102" s="210"/>
      <c r="D102" s="141"/>
      <c r="E102" s="142"/>
      <c r="F102" s="186"/>
      <c r="G102" s="144"/>
    </row>
    <row r="103" spans="1:7" x14ac:dyDescent="0.2">
      <c r="A103" s="20" t="s">
        <v>28</v>
      </c>
      <c r="B103" s="211" t="s">
        <v>141</v>
      </c>
      <c r="C103" s="212"/>
      <c r="D103" s="146"/>
      <c r="E103" s="147"/>
      <c r="F103" s="187"/>
      <c r="G103" s="148"/>
    </row>
    <row r="104" spans="1:7" x14ac:dyDescent="0.2">
      <c r="A104" s="21"/>
      <c r="B104" s="22" t="s">
        <v>29</v>
      </c>
      <c r="C104" s="23"/>
      <c r="D104" s="149">
        <v>0.01</v>
      </c>
      <c r="E104" s="150"/>
      <c r="F104" s="151">
        <f>SUM(F101:F103)</f>
        <v>0</v>
      </c>
      <c r="G104" s="144"/>
    </row>
    <row r="105" spans="1:7" x14ac:dyDescent="0.2">
      <c r="A105" s="14"/>
      <c r="B105" s="17" t="s">
        <v>142</v>
      </c>
      <c r="C105" s="17"/>
      <c r="D105" s="249"/>
      <c r="E105" s="250"/>
      <c r="F105" s="251"/>
      <c r="G105" s="133"/>
    </row>
    <row r="106" spans="1:7" ht="61.5" customHeight="1" x14ac:dyDescent="0.2">
      <c r="A106" s="19" t="s">
        <v>26</v>
      </c>
      <c r="B106" s="206" t="s">
        <v>144</v>
      </c>
      <c r="C106" s="206"/>
      <c r="D106" s="143"/>
      <c r="E106" s="143"/>
      <c r="F106" s="186"/>
      <c r="G106" s="133"/>
    </row>
    <row r="107" spans="1:7" ht="37.5" customHeight="1" x14ac:dyDescent="0.2">
      <c r="A107" s="19" t="s">
        <v>27</v>
      </c>
      <c r="B107" s="206" t="s">
        <v>145</v>
      </c>
      <c r="C107" s="206"/>
      <c r="D107" s="143"/>
      <c r="E107" s="143"/>
      <c r="F107" s="186"/>
      <c r="G107" s="133"/>
    </row>
    <row r="108" spans="1:7" ht="32.25" customHeight="1" x14ac:dyDescent="0.2">
      <c r="A108" s="19" t="s">
        <v>28</v>
      </c>
      <c r="B108" s="206" t="s">
        <v>146</v>
      </c>
      <c r="C108" s="206"/>
      <c r="D108" s="143"/>
      <c r="E108" s="143"/>
      <c r="F108" s="186"/>
      <c r="G108" s="133"/>
    </row>
    <row r="109" spans="1:7" x14ac:dyDescent="0.2">
      <c r="A109" s="20" t="s">
        <v>30</v>
      </c>
      <c r="B109" s="200" t="s">
        <v>147</v>
      </c>
      <c r="C109" s="200"/>
      <c r="D109" s="146"/>
      <c r="E109" s="146"/>
      <c r="F109" s="187"/>
      <c r="G109" s="152"/>
    </row>
    <row r="110" spans="1:7" x14ac:dyDescent="0.2">
      <c r="A110" s="24"/>
      <c r="B110" s="204" t="s">
        <v>34</v>
      </c>
      <c r="C110" s="205"/>
      <c r="D110" s="149">
        <v>0.15</v>
      </c>
      <c r="E110" s="150"/>
      <c r="F110" s="151">
        <f>SUM(F106:F109)</f>
        <v>0</v>
      </c>
      <c r="G110" s="144"/>
    </row>
    <row r="111" spans="1:7" x14ac:dyDescent="0.2">
      <c r="A111" s="14"/>
      <c r="B111" s="17" t="s">
        <v>153</v>
      </c>
      <c r="C111" s="17"/>
      <c r="D111" s="249"/>
      <c r="E111" s="250"/>
      <c r="F111" s="251"/>
      <c r="G111" s="133"/>
    </row>
    <row r="112" spans="1:7" ht="30" customHeight="1" x14ac:dyDescent="0.2">
      <c r="A112" s="19" t="s">
        <v>26</v>
      </c>
      <c r="B112" s="206" t="s">
        <v>154</v>
      </c>
      <c r="C112" s="206"/>
      <c r="D112" s="153"/>
      <c r="E112" s="154"/>
      <c r="F112" s="188"/>
      <c r="G112" s="133"/>
    </row>
    <row r="113" spans="1:7" x14ac:dyDescent="0.2">
      <c r="A113" s="19" t="s">
        <v>27</v>
      </c>
      <c r="B113" s="206" t="s">
        <v>155</v>
      </c>
      <c r="C113" s="206"/>
      <c r="D113" s="153"/>
      <c r="E113" s="154"/>
      <c r="F113" s="188"/>
      <c r="G113" s="133"/>
    </row>
    <row r="114" spans="1:7" ht="33.75" customHeight="1" x14ac:dyDescent="0.2">
      <c r="A114" s="19" t="s">
        <v>28</v>
      </c>
      <c r="B114" s="206" t="s">
        <v>156</v>
      </c>
      <c r="C114" s="206"/>
      <c r="D114" s="153"/>
      <c r="E114" s="154"/>
      <c r="F114" s="188"/>
      <c r="G114" s="133"/>
    </row>
    <row r="115" spans="1:7" ht="30" customHeight="1" x14ac:dyDescent="0.2">
      <c r="A115" s="19" t="s">
        <v>30</v>
      </c>
      <c r="B115" s="206" t="s">
        <v>157</v>
      </c>
      <c r="C115" s="206"/>
      <c r="D115" s="155"/>
      <c r="E115" s="156"/>
      <c r="F115" s="187"/>
      <c r="G115" s="152"/>
    </row>
    <row r="116" spans="1:7" x14ac:dyDescent="0.2">
      <c r="A116" s="157"/>
      <c r="B116" s="204" t="s">
        <v>35</v>
      </c>
      <c r="C116" s="205"/>
      <c r="D116" s="149">
        <v>0.19</v>
      </c>
      <c r="E116" s="148"/>
      <c r="F116" s="158">
        <f>SUM(F112:F115)</f>
        <v>0</v>
      </c>
      <c r="G116" s="144"/>
    </row>
    <row r="117" spans="1:7" x14ac:dyDescent="0.2">
      <c r="A117" s="14"/>
      <c r="B117" s="17" t="s">
        <v>159</v>
      </c>
      <c r="C117" s="17"/>
      <c r="D117" s="249"/>
      <c r="E117" s="250"/>
      <c r="F117" s="251"/>
      <c r="G117" s="133"/>
    </row>
    <row r="118" spans="1:7" ht="94.5" customHeight="1" x14ac:dyDescent="0.2">
      <c r="A118" s="28" t="s">
        <v>26</v>
      </c>
      <c r="B118" s="207" t="s">
        <v>161</v>
      </c>
      <c r="C118" s="208"/>
      <c r="D118" s="159"/>
      <c r="E118" s="150"/>
      <c r="F118" s="187"/>
      <c r="G118" s="152"/>
    </row>
    <row r="119" spans="1:7" ht="33.75" customHeight="1" x14ac:dyDescent="0.2">
      <c r="A119" s="20" t="s">
        <v>27</v>
      </c>
      <c r="B119" s="200" t="s">
        <v>162</v>
      </c>
      <c r="C119" s="201"/>
      <c r="D119" s="146"/>
      <c r="E119" s="150"/>
      <c r="F119" s="187"/>
      <c r="G119" s="152"/>
    </row>
    <row r="120" spans="1:7" ht="24.75" customHeight="1" x14ac:dyDescent="0.2">
      <c r="A120" s="20" t="s">
        <v>28</v>
      </c>
      <c r="B120" s="200" t="s">
        <v>163</v>
      </c>
      <c r="C120" s="201"/>
      <c r="D120" s="146"/>
      <c r="E120" s="150"/>
      <c r="F120" s="187"/>
      <c r="G120" s="152"/>
    </row>
    <row r="121" spans="1:7" x14ac:dyDescent="0.2">
      <c r="A121" s="20" t="s">
        <v>30</v>
      </c>
      <c r="B121" s="202" t="s">
        <v>164</v>
      </c>
      <c r="C121" s="203"/>
      <c r="D121" s="146"/>
      <c r="E121" s="150"/>
      <c r="F121" s="187"/>
      <c r="G121" s="152"/>
    </row>
    <row r="122" spans="1:7" x14ac:dyDescent="0.2">
      <c r="A122" s="24"/>
      <c r="B122" s="204" t="s">
        <v>36</v>
      </c>
      <c r="C122" s="205"/>
      <c r="D122" s="149">
        <v>0.15</v>
      </c>
      <c r="E122" s="148"/>
      <c r="F122" s="158">
        <f>SUM(F118:F121)</f>
        <v>0</v>
      </c>
      <c r="G122" s="144"/>
    </row>
    <row r="123" spans="1:7" x14ac:dyDescent="0.2">
      <c r="A123" s="14"/>
      <c r="B123" s="17" t="s">
        <v>160</v>
      </c>
      <c r="C123" s="17"/>
      <c r="D123" s="101"/>
      <c r="E123" s="133"/>
      <c r="F123" s="160"/>
      <c r="G123" s="133"/>
    </row>
    <row r="124" spans="1:7" ht="29.25" customHeight="1" x14ac:dyDescent="0.2">
      <c r="A124" s="25" t="s">
        <v>26</v>
      </c>
      <c r="B124" s="198" t="s">
        <v>169</v>
      </c>
      <c r="C124" s="199"/>
      <c r="D124" s="161"/>
      <c r="E124" s="148"/>
      <c r="F124" s="189"/>
      <c r="G124" s="148"/>
    </row>
    <row r="125" spans="1:7" ht="45" customHeight="1" x14ac:dyDescent="0.2">
      <c r="A125" s="26" t="s">
        <v>27</v>
      </c>
      <c r="B125" s="194" t="s">
        <v>170</v>
      </c>
      <c r="C125" s="195"/>
      <c r="D125" s="162"/>
      <c r="E125" s="148"/>
      <c r="F125" s="189"/>
      <c r="G125" s="148"/>
    </row>
    <row r="126" spans="1:7" ht="19.5" customHeight="1" x14ac:dyDescent="0.2">
      <c r="A126" s="26" t="s">
        <v>28</v>
      </c>
      <c r="B126" s="194" t="s">
        <v>74</v>
      </c>
      <c r="C126" s="195"/>
      <c r="D126" s="162"/>
      <c r="E126" s="148"/>
      <c r="F126" s="189"/>
      <c r="G126" s="148"/>
    </row>
    <row r="127" spans="1:7" ht="20.25" customHeight="1" x14ac:dyDescent="0.2">
      <c r="A127" s="26" t="s">
        <v>30</v>
      </c>
      <c r="B127" s="194" t="s">
        <v>75</v>
      </c>
      <c r="C127" s="195"/>
      <c r="D127" s="162"/>
      <c r="E127" s="148"/>
      <c r="F127" s="189"/>
      <c r="G127" s="148"/>
    </row>
    <row r="128" spans="1:7" ht="27" customHeight="1" x14ac:dyDescent="0.2">
      <c r="A128" s="26" t="s">
        <v>31</v>
      </c>
      <c r="B128" s="194" t="s">
        <v>171</v>
      </c>
      <c r="C128" s="195"/>
      <c r="D128" s="162"/>
      <c r="E128" s="148"/>
      <c r="F128" s="189"/>
      <c r="G128" s="148"/>
    </row>
    <row r="129" spans="1:7" x14ac:dyDescent="0.2">
      <c r="A129" s="26" t="s">
        <v>32</v>
      </c>
      <c r="B129" s="194" t="s">
        <v>76</v>
      </c>
      <c r="C129" s="195"/>
      <c r="D129" s="162"/>
      <c r="E129" s="148"/>
      <c r="F129" s="189"/>
      <c r="G129" s="148"/>
    </row>
    <row r="130" spans="1:7" x14ac:dyDescent="0.2">
      <c r="A130" s="26" t="s">
        <v>33</v>
      </c>
      <c r="B130" s="194" t="s">
        <v>77</v>
      </c>
      <c r="C130" s="195"/>
      <c r="D130" s="162"/>
      <c r="E130" s="148"/>
      <c r="F130" s="189"/>
      <c r="G130" s="148"/>
    </row>
    <row r="131" spans="1:7" x14ac:dyDescent="0.2">
      <c r="A131" s="27"/>
      <c r="B131" s="196" t="s">
        <v>37</v>
      </c>
      <c r="C131" s="197"/>
      <c r="D131" s="163">
        <v>0.18</v>
      </c>
      <c r="E131" s="148"/>
      <c r="F131" s="158">
        <f>SUM(F124:F130)</f>
        <v>0</v>
      </c>
      <c r="G131" s="144"/>
    </row>
    <row r="132" spans="1:7" x14ac:dyDescent="0.2">
      <c r="A132" s="14"/>
      <c r="B132" s="17" t="s">
        <v>173</v>
      </c>
      <c r="C132" s="17"/>
      <c r="D132" s="101"/>
      <c r="E132" s="133"/>
      <c r="F132" s="160"/>
      <c r="G132" s="133"/>
    </row>
    <row r="133" spans="1:7" x14ac:dyDescent="0.2">
      <c r="A133" s="25" t="s">
        <v>26</v>
      </c>
      <c r="B133" s="198"/>
      <c r="C133" s="199"/>
      <c r="D133" s="161"/>
      <c r="E133" s="148"/>
      <c r="F133" s="164"/>
      <c r="G133" s="148"/>
    </row>
    <row r="134" spans="1:7" x14ac:dyDescent="0.2">
      <c r="A134" s="27"/>
      <c r="B134" s="196" t="s">
        <v>38</v>
      </c>
      <c r="C134" s="197"/>
      <c r="D134" s="163">
        <v>0</v>
      </c>
      <c r="E134" s="165"/>
      <c r="F134" s="158">
        <f>SUM(F133:F133)</f>
        <v>0</v>
      </c>
      <c r="G134" s="144"/>
    </row>
    <row r="135" spans="1:7" x14ac:dyDescent="0.2">
      <c r="A135" s="14"/>
      <c r="B135" s="17" t="s">
        <v>174</v>
      </c>
      <c r="C135" s="17"/>
      <c r="D135" s="101"/>
      <c r="E135" s="133"/>
      <c r="F135" s="160"/>
      <c r="G135" s="133"/>
    </row>
    <row r="136" spans="1:7" x14ac:dyDescent="0.2">
      <c r="A136" s="25" t="s">
        <v>26</v>
      </c>
      <c r="B136" s="198"/>
      <c r="C136" s="199"/>
      <c r="D136" s="161"/>
      <c r="E136" s="148"/>
      <c r="F136" s="164"/>
      <c r="G136" s="148"/>
    </row>
    <row r="137" spans="1:7" x14ac:dyDescent="0.2">
      <c r="A137" s="28"/>
      <c r="B137" s="196" t="s">
        <v>39</v>
      </c>
      <c r="C137" s="197"/>
      <c r="D137" s="149">
        <v>0</v>
      </c>
      <c r="E137" s="148"/>
      <c r="F137" s="158">
        <f>SUM(F136:F136)</f>
        <v>0</v>
      </c>
      <c r="G137" s="144"/>
    </row>
    <row r="138" spans="1:7" x14ac:dyDescent="0.2">
      <c r="A138" s="14"/>
      <c r="B138" s="17" t="s">
        <v>175</v>
      </c>
      <c r="C138" s="17"/>
      <c r="D138" s="101"/>
      <c r="E138" s="133"/>
      <c r="F138" s="160"/>
      <c r="G138" s="133"/>
    </row>
    <row r="139" spans="1:7" ht="44.25" customHeight="1" x14ac:dyDescent="0.2">
      <c r="A139" s="25" t="s">
        <v>26</v>
      </c>
      <c r="B139" s="198" t="s">
        <v>176</v>
      </c>
      <c r="C139" s="199"/>
      <c r="D139" s="166"/>
      <c r="E139" s="148"/>
      <c r="F139" s="189"/>
      <c r="G139" s="148"/>
    </row>
    <row r="140" spans="1:7" ht="35.25" customHeight="1" x14ac:dyDescent="0.2">
      <c r="A140" s="26" t="s">
        <v>27</v>
      </c>
      <c r="B140" s="194" t="s">
        <v>177</v>
      </c>
      <c r="C140" s="195"/>
      <c r="D140" s="162"/>
      <c r="E140" s="167"/>
      <c r="F140" s="189"/>
      <c r="G140" s="167"/>
    </row>
    <row r="141" spans="1:7" ht="48.75" customHeight="1" x14ac:dyDescent="0.2">
      <c r="A141" s="26" t="s">
        <v>28</v>
      </c>
      <c r="B141" s="194" t="s">
        <v>178</v>
      </c>
      <c r="C141" s="195"/>
      <c r="D141" s="162"/>
      <c r="E141" s="165"/>
      <c r="F141" s="189"/>
      <c r="G141" s="165"/>
    </row>
    <row r="142" spans="1:7" ht="27" customHeight="1" x14ac:dyDescent="0.2">
      <c r="A142" s="26" t="s">
        <v>30</v>
      </c>
      <c r="B142" s="194" t="s">
        <v>78</v>
      </c>
      <c r="C142" s="195"/>
      <c r="D142" s="162"/>
      <c r="E142" s="148"/>
      <c r="F142" s="189"/>
      <c r="G142" s="148"/>
    </row>
    <row r="143" spans="1:7" ht="27" customHeight="1" x14ac:dyDescent="0.2">
      <c r="A143" s="26" t="s">
        <v>31</v>
      </c>
      <c r="B143" s="194" t="s">
        <v>179</v>
      </c>
      <c r="C143" s="195"/>
      <c r="D143" s="162"/>
      <c r="E143" s="148"/>
      <c r="F143" s="189"/>
      <c r="G143" s="148"/>
    </row>
    <row r="144" spans="1:7" x14ac:dyDescent="0.2">
      <c r="A144" s="27"/>
      <c r="B144" s="196" t="s">
        <v>40</v>
      </c>
      <c r="C144" s="197"/>
      <c r="D144" s="163">
        <v>0.32</v>
      </c>
      <c r="E144" s="148"/>
      <c r="F144" s="158">
        <f>SUM(F139:F143)</f>
        <v>0</v>
      </c>
      <c r="G144" s="144"/>
    </row>
    <row r="145" spans="1:7" x14ac:dyDescent="0.2">
      <c r="A145" s="14"/>
      <c r="B145" s="29"/>
      <c r="C145" s="29"/>
      <c r="D145" s="160">
        <f>SUM(D144+D137+D134+D131+D122+D116+D104+D110)</f>
        <v>1</v>
      </c>
      <c r="E145" s="133"/>
      <c r="F145" s="160">
        <f>SUM(F144+F137+F134+F131+F122+F116+F104+F110)</f>
        <v>0</v>
      </c>
      <c r="G145" s="133"/>
    </row>
    <row r="146" spans="1:7" s="13" customFormat="1" x14ac:dyDescent="0.2">
      <c r="B146" s="30"/>
      <c r="C146" s="30"/>
      <c r="D146" s="31"/>
      <c r="E146" s="31"/>
      <c r="F146" s="31"/>
      <c r="G146" s="31"/>
    </row>
    <row r="164" s="32" customFormat="1" x14ac:dyDescent="0.2"/>
    <row r="165" s="32" customFormat="1" x14ac:dyDescent="0.2"/>
    <row r="166" s="32" customFormat="1" x14ac:dyDescent="0.2"/>
    <row r="167" s="32" customFormat="1" x14ac:dyDescent="0.2"/>
    <row r="168" s="32" customFormat="1" x14ac:dyDescent="0.2"/>
  </sheetData>
  <sheetProtection algorithmName="SHA-512" hashValue="FGSFa6nrCSbxmlrHvSDHwt/jhiCRf0TIRlaZdgxQigqfHLH+kktaqIuCA+QV7JbN/UTU/HRTMhDUYCusT4HnzQ==" saltValue="bSx7hd7+lTeotN3DWYGGgQ==" spinCount="100000" sheet="1" objects="1" scenarios="1"/>
  <mergeCells count="91">
    <mergeCell ref="D117:F117"/>
    <mergeCell ref="C90:D90"/>
    <mergeCell ref="C92:D92"/>
    <mergeCell ref="C96:D96"/>
    <mergeCell ref="C66:D66"/>
    <mergeCell ref="C67:D67"/>
    <mergeCell ref="D105:F105"/>
    <mergeCell ref="D111:F111"/>
    <mergeCell ref="C89:D89"/>
    <mergeCell ref="C80:D80"/>
    <mergeCell ref="C81:D81"/>
    <mergeCell ref="C83:D83"/>
    <mergeCell ref="C84:D84"/>
    <mergeCell ref="C85:D85"/>
    <mergeCell ref="C73:D73"/>
    <mergeCell ref="C88:D88"/>
    <mergeCell ref="C52:D52"/>
    <mergeCell ref="C53:D53"/>
    <mergeCell ref="C54:D54"/>
    <mergeCell ref="C55:D55"/>
    <mergeCell ref="C70:D70"/>
    <mergeCell ref="C56:D56"/>
    <mergeCell ref="C57:D57"/>
    <mergeCell ref="C63:D63"/>
    <mergeCell ref="C61:D61"/>
    <mergeCell ref="C58:D58"/>
    <mergeCell ref="C59:D59"/>
    <mergeCell ref="C62:D62"/>
    <mergeCell ref="C60:D60"/>
    <mergeCell ref="C86:D86"/>
    <mergeCell ref="C87:D87"/>
    <mergeCell ref="C82:D82"/>
    <mergeCell ref="C74:D74"/>
    <mergeCell ref="C64:D64"/>
    <mergeCell ref="C65:D65"/>
    <mergeCell ref="C68:D68"/>
    <mergeCell ref="C75:D75"/>
    <mergeCell ref="C76:D76"/>
    <mergeCell ref="C77:D77"/>
    <mergeCell ref="C78:D78"/>
    <mergeCell ref="C79:D79"/>
    <mergeCell ref="A6:F6"/>
    <mergeCell ref="A13:B13"/>
    <mergeCell ref="B26:C26"/>
    <mergeCell ref="B27:C27"/>
    <mergeCell ref="B28:C28"/>
    <mergeCell ref="B8:D8"/>
    <mergeCell ref="B29:C29"/>
    <mergeCell ref="D9:F9"/>
    <mergeCell ref="D10:F10"/>
    <mergeCell ref="C51:D51"/>
    <mergeCell ref="B45:D45"/>
    <mergeCell ref="B46:D46"/>
    <mergeCell ref="B47:D47"/>
    <mergeCell ref="B30:C30"/>
    <mergeCell ref="B101:C101"/>
    <mergeCell ref="B102:C102"/>
    <mergeCell ref="B103:C103"/>
    <mergeCell ref="B106:C106"/>
    <mergeCell ref="B107:C107"/>
    <mergeCell ref="B108:C108"/>
    <mergeCell ref="B109:C109"/>
    <mergeCell ref="B110:C110"/>
    <mergeCell ref="B112:C112"/>
    <mergeCell ref="B113:C113"/>
    <mergeCell ref="B120:C120"/>
    <mergeCell ref="B121:C121"/>
    <mergeCell ref="B122:C122"/>
    <mergeCell ref="B114:C114"/>
    <mergeCell ref="B115:C115"/>
    <mergeCell ref="B116:C116"/>
    <mergeCell ref="B118:C118"/>
    <mergeCell ref="B119:C119"/>
    <mergeCell ref="B124:C124"/>
    <mergeCell ref="B125:C125"/>
    <mergeCell ref="B126:C126"/>
    <mergeCell ref="B127:C127"/>
    <mergeCell ref="B128:C128"/>
    <mergeCell ref="B129:C129"/>
    <mergeCell ref="B130:C130"/>
    <mergeCell ref="B133:C133"/>
    <mergeCell ref="B134:C134"/>
    <mergeCell ref="B136:C136"/>
    <mergeCell ref="B143:C143"/>
    <mergeCell ref="B144:C144"/>
    <mergeCell ref="B131:C131"/>
    <mergeCell ref="B137:C137"/>
    <mergeCell ref="B139:C139"/>
    <mergeCell ref="B140:C140"/>
    <mergeCell ref="B141:C141"/>
    <mergeCell ref="B142:C142"/>
  </mergeCells>
  <conditionalFormatting sqref="B100:C100 B101:B103 B117:C117 B122">
    <cfRule type="expression" dxfId="16" priority="25">
      <formula>#REF!="-"</formula>
    </cfRule>
  </conditionalFormatting>
  <conditionalFormatting sqref="B105:C105 B106:B109 B132:C132 B133 B135:C135 B136 B138:C138 B139:B143">
    <cfRule type="expression" dxfId="15" priority="33">
      <formula>#REF!="-"</formula>
    </cfRule>
  </conditionalFormatting>
  <conditionalFormatting sqref="B111:C111 B112:B115">
    <cfRule type="expression" dxfId="14" priority="29">
      <formula>#REF!="-"</formula>
    </cfRule>
  </conditionalFormatting>
  <conditionalFormatting sqref="B123:C123 B124:B130">
    <cfRule type="expression" dxfId="13" priority="7">
      <formula>#REF!="-"</formula>
    </cfRule>
  </conditionalFormatting>
  <conditionalFormatting sqref="D103 D109:D110 D136:D137 D139:D144">
    <cfRule type="expression" dxfId="12" priority="32">
      <formula>#REF!="-"</formula>
    </cfRule>
  </conditionalFormatting>
  <conditionalFormatting sqref="D115:D116">
    <cfRule type="expression" dxfId="11" priority="28">
      <formula>#REF!="-"</formula>
    </cfRule>
  </conditionalFormatting>
  <conditionalFormatting sqref="D118:D122">
    <cfRule type="expression" dxfId="10" priority="26">
      <formula>#REF!="-"</formula>
    </cfRule>
  </conditionalFormatting>
  <conditionalFormatting sqref="D124:D131">
    <cfRule type="expression" dxfId="9" priority="6">
      <formula>#REF!="-"</formula>
    </cfRule>
  </conditionalFormatting>
  <conditionalFormatting sqref="D133:D134">
    <cfRule type="expression" dxfId="8" priority="30">
      <formula>#REF!="-"</formula>
    </cfRule>
  </conditionalFormatting>
  <conditionalFormatting sqref="F103">
    <cfRule type="containsText" dxfId="7" priority="1" operator="containsText" text="entfällt">
      <formula>NOT(ISERROR(SEARCH("entfällt",F103)))</formula>
    </cfRule>
  </conditionalFormatting>
  <conditionalFormatting sqref="F109">
    <cfRule type="containsText" dxfId="6" priority="2" operator="containsText" text="entfällt">
      <formula>NOT(ISERROR(SEARCH("entfällt",F109)))</formula>
    </cfRule>
  </conditionalFormatting>
  <conditionalFormatting sqref="F115">
    <cfRule type="containsText" dxfId="5" priority="3" operator="containsText" text="entfällt">
      <formula>NOT(ISERROR(SEARCH("entfällt",F115)))</formula>
    </cfRule>
  </conditionalFormatting>
  <conditionalFormatting sqref="F118:F121">
    <cfRule type="containsText" dxfId="4" priority="4" operator="containsText" text="entfällt">
      <formula>NOT(ISERROR(SEARCH("entfällt",F118)))</formula>
    </cfRule>
  </conditionalFormatting>
  <conditionalFormatting sqref="F124:F130">
    <cfRule type="containsText" dxfId="3" priority="5" operator="containsText" text="entfällt">
      <formula>NOT(ISERROR(SEARCH("entfällt",F124)))</formula>
    </cfRule>
  </conditionalFormatting>
  <conditionalFormatting sqref="F133">
    <cfRule type="containsText" dxfId="2" priority="19" operator="containsText" text="entfällt">
      <formula>NOT(ISERROR(SEARCH("entfällt",F133)))</formula>
    </cfRule>
  </conditionalFormatting>
  <conditionalFormatting sqref="F136">
    <cfRule type="containsText" dxfId="1" priority="18" operator="containsText" text="entfällt">
      <formula>NOT(ISERROR(SEARCH("entfällt",F136)))</formula>
    </cfRule>
  </conditionalFormatting>
  <conditionalFormatting sqref="F139:F143">
    <cfRule type="containsText" dxfId="0" priority="17" operator="containsText" text="entfällt">
      <formula>NOT(ISERROR(SEARCH("entfällt",F139)))</formula>
    </cfRule>
  </conditionalFormatting>
  <pageMargins left="0.70866141732283472" right="0.39370078740157483" top="1.3779527559055118" bottom="0.78740157480314965" header="0.31496062992125984" footer="0.31496062992125984"/>
  <pageSetup paperSize="9" scale="77" fitToHeight="0" orientation="portrait" r:id="rId1"/>
  <headerFooter differentFirst="1">
    <oddHeader>&amp;L&amp;"Arial,Fett"&amp;14Anlage 2 
Splittingtabelle Brandschutz  &amp;R&amp;G</oddHeader>
    <oddFooter>&amp;LDatum: __________        Unterschrift: _______________       Stempel:&amp;C                                                                 &amp;P-1 von &amp;N-1 &amp;RAbl. Nr. 00.00.00</oddFooter>
    <firstHeader>&amp;L&amp;"Arial,Fett"&amp;14Anlage 4
Vorläufige Honorarberechnung&amp;R&amp;G</firstHeader>
    <firstFooter>&amp;LDatum: __________               Unterschrift: _______________                             Stempel:</firstFooter>
  </headerFooter>
  <rowBreaks count="3" manualBreakCount="3">
    <brk id="47" max="5" man="1"/>
    <brk id="97" max="5" man="1"/>
    <brk id="122" max="5" man="1"/>
  </row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100-000001000000}">
          <x14:formula1>
            <xm:f>'Drop Down'!$M$2:$M$23</xm:f>
          </x14:formula1>
          <xm:sqref>D9:F10</xm:sqref>
        </x14:dataValidation>
        <x14:dataValidation type="list" allowBlank="1" showInputMessage="1" showErrorMessage="1" xr:uid="{00000000-0002-0000-1100-000002000000}">
          <x14:formula1>
            <xm:f>'Drop Down'!$N$2:$N$23</xm:f>
          </x14:formula1>
          <xm:sqref>F73 F51</xm:sqref>
        </x14:dataValidation>
        <x14:dataValidation type="list" allowBlank="1" showInputMessage="1" showErrorMessage="1" xr:uid="{00000000-0002-0000-1100-000004000000}">
          <x14:formula1>
            <xm:f>'Drop Down'!$R$2:$R$11</xm:f>
          </x14:formula1>
          <xm:sqref>F84:F89 F62:F67</xm:sqref>
        </x14:dataValidation>
        <x14:dataValidation type="list" allowBlank="1" showInputMessage="1" showErrorMessage="1" xr:uid="{00000000-0002-0000-1100-000003000000}">
          <x14:formula1>
            <xm:f>'Drop Down'!$Q$2:$Q$11</xm:f>
          </x14:formula1>
          <xm:sqref>F53:F60 F75:F82</xm:sqref>
        </x14:dataValidation>
        <x14:dataValidation type="list" allowBlank="1" showInputMessage="1" showErrorMessage="1" xr:uid="{00000000-0002-0000-1100-000000000000}">
          <x14:formula1>
            <xm:f>'Brandschutz - Bes. Leist.'!$A$1:$A$44</xm:f>
          </x14:formula1>
          <xm:sqref>B26:C29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7994B"/>
  </sheetPr>
  <dimension ref="A1:A41"/>
  <sheetViews>
    <sheetView topLeftCell="A10" workbookViewId="0">
      <selection activeCell="A42" sqref="A42"/>
    </sheetView>
  </sheetViews>
  <sheetFormatPr baseColWidth="10" defaultColWidth="11.42578125" defaultRowHeight="12.75" x14ac:dyDescent="0.2"/>
  <cols>
    <col min="1" max="1" width="101.85546875" style="1" customWidth="1"/>
    <col min="2" max="16384" width="11.42578125" style="1"/>
  </cols>
  <sheetData>
    <row r="1" spans="1:1" x14ac:dyDescent="0.2">
      <c r="A1" s="12" t="s">
        <v>41</v>
      </c>
    </row>
    <row r="3" spans="1:1" x14ac:dyDescent="0.2">
      <c r="A3" s="1" t="s">
        <v>79</v>
      </c>
    </row>
    <row r="4" spans="1:1" x14ac:dyDescent="0.2">
      <c r="A4" s="1" t="s">
        <v>80</v>
      </c>
    </row>
    <row r="6" spans="1:1" ht="33.75" customHeight="1" x14ac:dyDescent="0.2">
      <c r="A6" s="1" t="s">
        <v>148</v>
      </c>
    </row>
    <row r="7" spans="1:1" ht="30" customHeight="1" x14ac:dyDescent="0.2">
      <c r="A7" s="1" t="s">
        <v>151</v>
      </c>
    </row>
    <row r="8" spans="1:1" x14ac:dyDescent="0.2">
      <c r="A8" s="1" t="s">
        <v>149</v>
      </c>
    </row>
    <row r="9" spans="1:1" x14ac:dyDescent="0.2">
      <c r="A9" s="1" t="s">
        <v>150</v>
      </c>
    </row>
    <row r="10" spans="1:1" x14ac:dyDescent="0.2">
      <c r="A10" s="1" t="s">
        <v>152</v>
      </c>
    </row>
    <row r="11" spans="1:1" x14ac:dyDescent="0.2">
      <c r="A11" s="1" t="s">
        <v>81</v>
      </c>
    </row>
    <row r="12" spans="1:1" x14ac:dyDescent="0.2">
      <c r="A12" s="1" t="s">
        <v>82</v>
      </c>
    </row>
    <row r="13" spans="1:1" x14ac:dyDescent="0.2">
      <c r="A13" s="1" t="s">
        <v>83</v>
      </c>
    </row>
    <row r="15" spans="1:1" x14ac:dyDescent="0.2">
      <c r="A15" s="1" t="s">
        <v>168</v>
      </c>
    </row>
    <row r="16" spans="1:1" x14ac:dyDescent="0.2">
      <c r="A16" s="1" t="s">
        <v>158</v>
      </c>
    </row>
    <row r="18" spans="1:1" ht="25.5" x14ac:dyDescent="0.2">
      <c r="A18" s="1" t="s">
        <v>165</v>
      </c>
    </row>
    <row r="19" spans="1:1" ht="25.5" x14ac:dyDescent="0.2">
      <c r="A19" s="1" t="s">
        <v>166</v>
      </c>
    </row>
    <row r="20" spans="1:1" ht="25.5" x14ac:dyDescent="0.2">
      <c r="A20" s="1" t="s">
        <v>167</v>
      </c>
    </row>
    <row r="22" spans="1:1" ht="25.5" x14ac:dyDescent="0.2">
      <c r="A22" s="1" t="s">
        <v>84</v>
      </c>
    </row>
    <row r="23" spans="1:1" ht="25.5" x14ac:dyDescent="0.2">
      <c r="A23" s="1" t="s">
        <v>172</v>
      </c>
    </row>
    <row r="24" spans="1:1" x14ac:dyDescent="0.2">
      <c r="A24" s="1" t="s">
        <v>85</v>
      </c>
    </row>
    <row r="26" spans="1:1" ht="25.5" x14ac:dyDescent="0.2">
      <c r="A26" s="3" t="s">
        <v>86</v>
      </c>
    </row>
    <row r="27" spans="1:1" ht="19.5" customHeight="1" x14ac:dyDescent="0.2">
      <c r="A27" s="3" t="s">
        <v>87</v>
      </c>
    </row>
    <row r="28" spans="1:1" x14ac:dyDescent="0.2">
      <c r="A28" s="3"/>
    </row>
    <row r="29" spans="1:1" ht="20.25" customHeight="1" x14ac:dyDescent="0.2">
      <c r="A29" s="3" t="s">
        <v>88</v>
      </c>
    </row>
    <row r="30" spans="1:1" x14ac:dyDescent="0.2">
      <c r="A30" s="3"/>
    </row>
    <row r="31" spans="1:1" ht="25.5" x14ac:dyDescent="0.2">
      <c r="A31" s="3" t="s">
        <v>89</v>
      </c>
    </row>
    <row r="32" spans="1:1" ht="25.5" x14ac:dyDescent="0.2">
      <c r="A32" s="3" t="s">
        <v>180</v>
      </c>
    </row>
    <row r="33" spans="1:1" ht="25.5" x14ac:dyDescent="0.2">
      <c r="A33" s="3" t="s">
        <v>90</v>
      </c>
    </row>
    <row r="34" spans="1:1" x14ac:dyDescent="0.2">
      <c r="A34" s="3" t="s">
        <v>181</v>
      </c>
    </row>
    <row r="35" spans="1:1" x14ac:dyDescent="0.2">
      <c r="A35" s="3" t="s">
        <v>182</v>
      </c>
    </row>
    <row r="36" spans="1:1" x14ac:dyDescent="0.2">
      <c r="A36" s="3" t="s">
        <v>183</v>
      </c>
    </row>
    <row r="37" spans="1:1" x14ac:dyDescent="0.2">
      <c r="A37" s="4"/>
    </row>
    <row r="38" spans="1:1" x14ac:dyDescent="0.2">
      <c r="A38" s="4"/>
    </row>
    <row r="39" spans="1:1" x14ac:dyDescent="0.2">
      <c r="A39" s="4"/>
    </row>
    <row r="40" spans="1:1" x14ac:dyDescent="0.2">
      <c r="A40" s="4"/>
    </row>
    <row r="41" spans="1:1" x14ac:dyDescent="0.2">
      <c r="A41" s="4"/>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21"/>
  <sheetViews>
    <sheetView topLeftCell="H1" workbookViewId="0">
      <selection activeCell="P19" sqref="P19:R22"/>
    </sheetView>
  </sheetViews>
  <sheetFormatPr baseColWidth="10" defaultColWidth="11.42578125" defaultRowHeight="12.75" x14ac:dyDescent="0.2"/>
  <cols>
    <col min="6" max="6" width="13" customWidth="1"/>
    <col min="13" max="13" width="41.28515625" customWidth="1"/>
    <col min="16" max="16" width="40.28515625" bestFit="1" customWidth="1"/>
    <col min="17" max="17" width="29.5703125" bestFit="1" customWidth="1"/>
    <col min="18" max="18" width="31" bestFit="1" customWidth="1"/>
    <col min="19" max="19" width="30.140625" bestFit="1" customWidth="1"/>
  </cols>
  <sheetData>
    <row r="1" spans="1:19" x14ac:dyDescent="0.2">
      <c r="M1" s="11" t="s">
        <v>116</v>
      </c>
      <c r="P1" s="257" t="s">
        <v>121</v>
      </c>
      <c r="Q1" s="257"/>
      <c r="R1" s="257" t="s">
        <v>122</v>
      </c>
      <c r="S1" s="257"/>
    </row>
    <row r="2" spans="1:19" x14ac:dyDescent="0.2">
      <c r="A2" t="s">
        <v>42</v>
      </c>
      <c r="F2" t="s">
        <v>4</v>
      </c>
      <c r="I2" s="2" t="s">
        <v>91</v>
      </c>
      <c r="K2" s="2" t="s">
        <v>91</v>
      </c>
      <c r="M2" t="s">
        <v>117</v>
      </c>
      <c r="N2" s="5">
        <v>0.7</v>
      </c>
      <c r="O2" s="5"/>
      <c r="P2" s="9"/>
      <c r="Q2" s="7" t="s">
        <v>92</v>
      </c>
      <c r="R2" s="10" t="s">
        <v>93</v>
      </c>
      <c r="S2" s="8"/>
    </row>
    <row r="3" spans="1:19" x14ac:dyDescent="0.2">
      <c r="F3" t="s">
        <v>94</v>
      </c>
      <c r="I3" s="2" t="s">
        <v>3</v>
      </c>
      <c r="K3" s="2" t="s">
        <v>3</v>
      </c>
      <c r="M3" t="s">
        <v>118</v>
      </c>
      <c r="N3" s="5">
        <v>0.6</v>
      </c>
      <c r="O3" s="5"/>
      <c r="P3" s="8" t="s">
        <v>52</v>
      </c>
      <c r="Q3" s="7">
        <v>0.1</v>
      </c>
      <c r="R3" s="10">
        <v>0.1</v>
      </c>
      <c r="S3" s="8" t="s">
        <v>60</v>
      </c>
    </row>
    <row r="4" spans="1:19" x14ac:dyDescent="0.2">
      <c r="F4" t="s">
        <v>95</v>
      </c>
      <c r="I4" s="2" t="s">
        <v>96</v>
      </c>
      <c r="K4" s="2" t="s">
        <v>96</v>
      </c>
      <c r="M4" t="s">
        <v>97</v>
      </c>
      <c r="N4" s="5">
        <v>0.8</v>
      </c>
      <c r="O4" s="5"/>
      <c r="P4" s="8" t="s">
        <v>53</v>
      </c>
      <c r="Q4" s="7">
        <v>0.1</v>
      </c>
      <c r="R4" s="10">
        <v>0.2</v>
      </c>
      <c r="S4" s="8" t="s">
        <v>127</v>
      </c>
    </row>
    <row r="5" spans="1:19" x14ac:dyDescent="0.2">
      <c r="F5" t="s">
        <v>98</v>
      </c>
      <c r="I5" s="2"/>
      <c r="K5" s="2" t="s">
        <v>99</v>
      </c>
      <c r="M5" t="s">
        <v>119</v>
      </c>
      <c r="N5" s="5">
        <v>1</v>
      </c>
      <c r="O5" s="5"/>
      <c r="P5" s="8" t="s">
        <v>54</v>
      </c>
      <c r="Q5" s="7">
        <v>0.1</v>
      </c>
      <c r="R5" s="10">
        <v>0.3</v>
      </c>
      <c r="S5" s="8" t="s">
        <v>62</v>
      </c>
    </row>
    <row r="6" spans="1:19" x14ac:dyDescent="0.2">
      <c r="F6" t="s">
        <v>100</v>
      </c>
      <c r="I6" s="2"/>
      <c r="K6" s="2" t="s">
        <v>101</v>
      </c>
      <c r="M6" t="s">
        <v>102</v>
      </c>
      <c r="N6" s="5">
        <v>1</v>
      </c>
      <c r="O6" s="5"/>
      <c r="P6" s="8" t="s">
        <v>123</v>
      </c>
      <c r="Q6" s="7">
        <v>0.2</v>
      </c>
      <c r="R6" s="10">
        <v>0.2</v>
      </c>
      <c r="S6" s="8" t="s">
        <v>63</v>
      </c>
    </row>
    <row r="7" spans="1:19" x14ac:dyDescent="0.2">
      <c r="M7" t="s">
        <v>103</v>
      </c>
      <c r="N7" s="5">
        <v>1</v>
      </c>
      <c r="O7" s="5"/>
      <c r="P7" s="8" t="s">
        <v>55</v>
      </c>
      <c r="Q7" s="7">
        <v>0.1</v>
      </c>
      <c r="R7" s="10">
        <v>0.1</v>
      </c>
      <c r="S7" s="8" t="s">
        <v>64</v>
      </c>
    </row>
    <row r="8" spans="1:19" x14ac:dyDescent="0.2">
      <c r="M8" t="s">
        <v>104</v>
      </c>
      <c r="N8" s="5">
        <v>1</v>
      </c>
      <c r="O8" s="5"/>
      <c r="P8" s="8" t="s">
        <v>124</v>
      </c>
      <c r="Q8" s="7">
        <v>0.6</v>
      </c>
      <c r="R8" s="10">
        <v>0.3</v>
      </c>
      <c r="S8" s="8" t="s">
        <v>128</v>
      </c>
    </row>
    <row r="9" spans="1:19" x14ac:dyDescent="0.2">
      <c r="M9" t="s">
        <v>105</v>
      </c>
      <c r="N9" s="5">
        <v>1</v>
      </c>
      <c r="O9" s="5"/>
      <c r="P9" s="8" t="s">
        <v>126</v>
      </c>
      <c r="Q9" s="7">
        <v>0.2</v>
      </c>
      <c r="R9" s="6"/>
    </row>
    <row r="10" spans="1:19" x14ac:dyDescent="0.2">
      <c r="M10" t="s">
        <v>106</v>
      </c>
      <c r="N10" s="5">
        <v>1.2</v>
      </c>
      <c r="O10" s="5"/>
      <c r="P10" s="8" t="s">
        <v>125</v>
      </c>
      <c r="Q10" s="7">
        <v>0.3</v>
      </c>
      <c r="R10" s="5"/>
    </row>
    <row r="11" spans="1:19" x14ac:dyDescent="0.2">
      <c r="M11" t="s">
        <v>107</v>
      </c>
      <c r="N11" s="5">
        <v>1.4</v>
      </c>
      <c r="O11" s="5"/>
      <c r="R11" s="5"/>
    </row>
    <row r="12" spans="1:19" x14ac:dyDescent="0.2">
      <c r="M12" t="s">
        <v>120</v>
      </c>
      <c r="N12" s="5">
        <v>1.4</v>
      </c>
      <c r="O12" s="5"/>
      <c r="R12" s="5"/>
    </row>
    <row r="13" spans="1:19" x14ac:dyDescent="0.2">
      <c r="M13" t="s">
        <v>43</v>
      </c>
      <c r="N13" s="5">
        <v>1.5</v>
      </c>
      <c r="O13" s="5"/>
      <c r="R13" s="5"/>
    </row>
    <row r="14" spans="1:19" x14ac:dyDescent="0.2">
      <c r="M14" t="s">
        <v>108</v>
      </c>
      <c r="N14" s="5">
        <v>1.5</v>
      </c>
      <c r="O14" s="5"/>
      <c r="R14" s="5"/>
    </row>
    <row r="15" spans="1:19" x14ac:dyDescent="0.2">
      <c r="M15" t="s">
        <v>109</v>
      </c>
      <c r="N15" s="5">
        <v>1.6</v>
      </c>
      <c r="O15" s="5"/>
      <c r="R15" s="5"/>
    </row>
    <row r="16" spans="1:19" x14ac:dyDescent="0.2">
      <c r="M16" t="s">
        <v>110</v>
      </c>
      <c r="N16" s="5">
        <v>1.8</v>
      </c>
      <c r="O16" s="5"/>
      <c r="R16" s="5"/>
    </row>
    <row r="17" spans="13:18" x14ac:dyDescent="0.2">
      <c r="M17" t="s">
        <v>111</v>
      </c>
      <c r="N17" s="5">
        <v>2</v>
      </c>
      <c r="O17" s="5"/>
      <c r="R17" s="5"/>
    </row>
    <row r="18" spans="13:18" x14ac:dyDescent="0.2">
      <c r="M18" t="s">
        <v>112</v>
      </c>
      <c r="N18" s="5">
        <v>2</v>
      </c>
      <c r="O18" s="5"/>
      <c r="R18" s="5"/>
    </row>
    <row r="19" spans="13:18" x14ac:dyDescent="0.2">
      <c r="M19" t="s">
        <v>113</v>
      </c>
      <c r="N19" s="5">
        <v>2.5</v>
      </c>
      <c r="O19" s="5"/>
      <c r="P19" s="11"/>
      <c r="R19" s="5"/>
    </row>
    <row r="20" spans="13:18" x14ac:dyDescent="0.2">
      <c r="M20" t="s">
        <v>114</v>
      </c>
      <c r="N20" s="5">
        <v>3</v>
      </c>
      <c r="O20" s="5"/>
      <c r="R20" s="5"/>
    </row>
    <row r="21" spans="13:18" x14ac:dyDescent="0.2">
      <c r="M21" t="s">
        <v>115</v>
      </c>
      <c r="N21" s="5">
        <v>3</v>
      </c>
      <c r="O21" s="5"/>
      <c r="R21" s="5"/>
    </row>
  </sheetData>
  <mergeCells count="2">
    <mergeCell ref="P1:Q1"/>
    <mergeCell ref="R1:S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E1BA4D095B1744BF447038BFA3537F" ma:contentTypeVersion="16" ma:contentTypeDescription="Ein neues Dokument erstellen." ma:contentTypeScope="" ma:versionID="f52b11b9e3fcd1718a379acfde5fe1c7">
  <xsd:schema xmlns:xsd="http://www.w3.org/2001/XMLSchema" xmlns:xs="http://www.w3.org/2001/XMLSchema" xmlns:p="http://schemas.microsoft.com/office/2006/metadata/properties" xmlns:ns2="7fc3df24-c53f-414d-9515-6ac7b4bce1b6" xmlns:ns3="260e808d-b92b-4064-b518-00c0350b9dcb" targetNamespace="http://schemas.microsoft.com/office/2006/metadata/properties" ma:root="true" ma:fieldsID="d19998ec33c54f4faaee3d74a42776f7" ns2:_="" ns3:_="">
    <xsd:import namespace="7fc3df24-c53f-414d-9515-6ac7b4bce1b6"/>
    <xsd:import namespace="260e808d-b92b-4064-b518-00c0350b9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Repor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3df24-c53f-414d-9515-6ac7b4bce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fdd81bbe-8730-4784-bb13-3d0d5c6d72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Reporting" ma:index="23" nillable="true" ma:displayName="Reporting" ma:default="0" ma:format="Dropdown" ma:internalName="Reportin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60e808d-b92b-4064-b518-00c0350b9d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22f9c7-fb66-4ccf-b79c-5ce0e1e897bb}" ma:internalName="TaxCatchAll" ma:showField="CatchAllData" ma:web="260e808d-b92b-4064-b518-00c0350b9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0e808d-b92b-4064-b518-00c0350b9dcb" xsi:nil="true"/>
    <lcf76f155ced4ddcb4097134ff3c332f xmlns="7fc3df24-c53f-414d-9515-6ac7b4bce1b6">
      <Terms xmlns="http://schemas.microsoft.com/office/infopath/2007/PartnerControls"/>
    </lcf76f155ced4ddcb4097134ff3c332f>
    <Reporting xmlns="7fc3df24-c53f-414d-9515-6ac7b4bce1b6">false</Reporti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F859C1-DFD5-4237-8CAD-4683E0FF8FEC}"/>
</file>

<file path=customXml/itemProps2.xml><?xml version="1.0" encoding="utf-8"?>
<ds:datastoreItem xmlns:ds="http://schemas.openxmlformats.org/officeDocument/2006/customXml" ds:itemID="{3F20C406-99A0-4353-AFF1-627A802AAD82}">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260e808d-b92b-4064-b518-00c0350b9dcb"/>
    <ds:schemaRef ds:uri="7fc3df24-c53f-414d-9515-6ac7b4bce1b6"/>
    <ds:schemaRef ds:uri="http://www.w3.org/XML/1998/namespace"/>
  </ds:schemaRefs>
</ds:datastoreItem>
</file>

<file path=customXml/itemProps3.xml><?xml version="1.0" encoding="utf-8"?>
<ds:datastoreItem xmlns:ds="http://schemas.openxmlformats.org/officeDocument/2006/customXml" ds:itemID="{39C69E32-CF25-4880-9503-5F0114D312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Projektdaten</vt:lpstr>
      <vt:lpstr>Brandschutz</vt:lpstr>
      <vt:lpstr>Brandschutz - Bes. Leist.</vt:lpstr>
      <vt:lpstr>Drop Down</vt:lpstr>
      <vt:lpstr>Brandschutz!Druckbereich</vt:lpstr>
      <vt:lpstr>Brandschutz!Drucktitel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Moeck, Markus (WAG Eschweiler)</dc:creator>
  <cp:keywords/>
  <dc:description/>
  <cp:lastModifiedBy>Gölden, Marco (WAG Eschweiler)</cp:lastModifiedBy>
  <cp:revision/>
  <cp:lastPrinted>2025-04-07T07:21:12Z</cp:lastPrinted>
  <dcterms:created xsi:type="dcterms:W3CDTF">2013-02-26T10:17:20Z</dcterms:created>
  <dcterms:modified xsi:type="dcterms:W3CDTF">2025-11-20T14:15:10Z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0x01010081E1BA4D095B1744BF447038BFA3537F</vt:lpwstr>
  </property>
  <property fmtid="{D5CDD505-2E9C-101B-9397-08002B2CF9AE}" pid="3" name="MediaServiceImageTags">
    <vt:lpwstr/>
  </property>
</Properties>
</file>