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02 Projekte\P2305HB2 WSW Betriebshof Varresbeck\04 Verfahren\01 Ausschreibungsunterlagen\C Formblätter\"/>
    </mc:Choice>
  </mc:AlternateContent>
  <xr:revisionPtr revIDLastSave="0" documentId="13_ncr:1_{2CAEF938-8EAE-4CA1-8AEA-B82E13169CC8}" xr6:coauthVersionLast="47" xr6:coauthVersionMax="47" xr10:uidLastSave="{00000000-0000-0000-0000-000000000000}"/>
  <bookViews>
    <workbookView xWindow="-108" yWindow="-108" windowWidth="30936" windowHeight="12456" xr2:uid="{00000000-000D-0000-FFFF-FFFF00000000}"/>
  </bookViews>
  <sheets>
    <sheet name="C3_Soll-Ist-Vergleich" sheetId="1" r:id="rId1"/>
  </sheets>
  <definedNames>
    <definedName name="_xlnm.Print_Area" localSheetId="0">'C3_Soll-Ist-Vergleich'!$A$1:$BO$34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1" l="1"/>
  <c r="L48" i="1"/>
  <c r="E48" i="1"/>
  <c r="E52" i="1" s="1"/>
  <c r="M19" i="1"/>
  <c r="M20" i="1"/>
  <c r="M21" i="1"/>
  <c r="M22" i="1"/>
  <c r="M23" i="1"/>
  <c r="M24" i="1"/>
  <c r="M25" i="1"/>
  <c r="M17" i="1"/>
  <c r="M18" i="1"/>
  <c r="M39" i="1"/>
  <c r="M40" i="1"/>
  <c r="M41" i="1"/>
  <c r="M42" i="1"/>
  <c r="M43" i="1"/>
  <c r="M44" i="1"/>
  <c r="L39" i="1"/>
  <c r="L40" i="1"/>
  <c r="L41" i="1"/>
  <c r="L42" i="1"/>
  <c r="L43" i="1"/>
  <c r="L44" i="1"/>
  <c r="J39" i="1"/>
  <c r="J40" i="1"/>
  <c r="J41" i="1"/>
  <c r="J42" i="1"/>
  <c r="J43" i="1"/>
  <c r="J44" i="1"/>
  <c r="E39" i="1"/>
  <c r="E40" i="1"/>
  <c r="E41" i="1"/>
  <c r="E42" i="1"/>
  <c r="E43" i="1"/>
  <c r="E44" i="1"/>
  <c r="M34" i="1"/>
  <c r="L34" i="1"/>
  <c r="J34" i="1"/>
  <c r="E34" i="1"/>
  <c r="M33" i="1"/>
  <c r="L33" i="1"/>
  <c r="J33" i="1"/>
  <c r="E33" i="1"/>
  <c r="M32" i="1"/>
  <c r="L32" i="1"/>
  <c r="J32" i="1"/>
  <c r="E32" i="1"/>
  <c r="M31" i="1"/>
  <c r="L31" i="1"/>
  <c r="J31" i="1"/>
  <c r="E31" i="1"/>
  <c r="M30" i="1"/>
  <c r="L30" i="1"/>
  <c r="J30" i="1"/>
  <c r="E30" i="1"/>
  <c r="M29" i="1"/>
  <c r="L29" i="1"/>
  <c r="J29" i="1"/>
  <c r="E29" i="1"/>
  <c r="E38" i="1"/>
  <c r="J38" i="1"/>
  <c r="L38" i="1"/>
  <c r="M38" i="1"/>
  <c r="J48" i="1"/>
  <c r="J49" i="1"/>
  <c r="N49" i="1" s="1"/>
  <c r="J50" i="1"/>
  <c r="N50" i="1" s="1"/>
  <c r="L23" i="1"/>
  <c r="L24" i="1"/>
  <c r="L25" i="1"/>
  <c r="M16" i="1"/>
  <c r="J23" i="1"/>
  <c r="J24" i="1"/>
  <c r="J25" i="1"/>
  <c r="E21" i="1"/>
  <c r="E22" i="1"/>
  <c r="E23" i="1"/>
  <c r="E24" i="1"/>
  <c r="E25" i="1"/>
  <c r="E16" i="1"/>
  <c r="E17" i="1"/>
  <c r="E18" i="1"/>
  <c r="L22" i="1"/>
  <c r="J22" i="1"/>
  <c r="L21" i="1"/>
  <c r="J21" i="1"/>
  <c r="N48" i="1" l="1"/>
  <c r="N41" i="1"/>
  <c r="N39" i="1"/>
  <c r="N44" i="1"/>
  <c r="N43" i="1"/>
  <c r="N40" i="1"/>
  <c r="N42" i="1"/>
  <c r="E45" i="1"/>
  <c r="E35" i="1"/>
  <c r="N38" i="1"/>
  <c r="N31" i="1"/>
  <c r="N34" i="1"/>
  <c r="N32" i="1"/>
  <c r="J45" i="1"/>
  <c r="N33" i="1"/>
  <c r="N29" i="1"/>
  <c r="N30" i="1"/>
  <c r="J35" i="1"/>
  <c r="J52" i="1"/>
  <c r="N52" i="1" s="1"/>
  <c r="N24" i="1"/>
  <c r="N23" i="1"/>
  <c r="N25" i="1"/>
  <c r="N22" i="1"/>
  <c r="N21" i="1"/>
  <c r="E19" i="1"/>
  <c r="N45" i="1" l="1"/>
  <c r="N35" i="1"/>
  <c r="L20" i="1"/>
  <c r="J20" i="1"/>
  <c r="E20" i="1"/>
  <c r="J18" i="1"/>
  <c r="J19" i="1"/>
  <c r="N19" i="1" s="1"/>
  <c r="L8" i="1"/>
  <c r="L9" i="1"/>
  <c r="L10" i="1"/>
  <c r="M7" i="1"/>
  <c r="M8" i="1"/>
  <c r="M9" i="1"/>
  <c r="M10" i="1"/>
  <c r="M5" i="1"/>
  <c r="M6" i="1"/>
  <c r="J8" i="1"/>
  <c r="J9" i="1"/>
  <c r="J10" i="1"/>
  <c r="E9" i="1"/>
  <c r="E10" i="1"/>
  <c r="E8" i="1"/>
  <c r="E7" i="1"/>
  <c r="E15" i="1"/>
  <c r="E6" i="1"/>
  <c r="E5" i="1"/>
  <c r="E11" i="1" l="1"/>
  <c r="N20" i="1"/>
  <c r="N8" i="1"/>
  <c r="N10" i="1"/>
  <c r="N9" i="1"/>
  <c r="L6" i="1" l="1"/>
  <c r="L7" i="1"/>
  <c r="L14" i="1"/>
  <c r="M14" i="1"/>
  <c r="L15" i="1"/>
  <c r="M15" i="1"/>
  <c r="L16" i="1"/>
  <c r="L17" i="1"/>
  <c r="L18" i="1"/>
  <c r="L19" i="1"/>
  <c r="J16" i="1"/>
  <c r="N16" i="1" s="1"/>
  <c r="J5" i="1"/>
  <c r="J6" i="1"/>
  <c r="N6" i="1" s="1"/>
  <c r="J7" i="1"/>
  <c r="N7" i="1" s="1"/>
  <c r="J14" i="1"/>
  <c r="J15" i="1"/>
  <c r="N15" i="1" s="1"/>
  <c r="J17" i="1"/>
  <c r="N17" i="1" s="1"/>
  <c r="N18" i="1"/>
  <c r="E14" i="1"/>
  <c r="E26" i="1" s="1"/>
  <c r="E54" i="1" s="1"/>
  <c r="L5" i="1"/>
  <c r="J26" i="1" l="1"/>
  <c r="N26" i="1" s="1"/>
  <c r="J11" i="1"/>
  <c r="N5" i="1"/>
  <c r="N14" i="1"/>
  <c r="N11" i="1" l="1"/>
  <c r="J54" i="1"/>
  <c r="N54" i="1" s="1"/>
</calcChain>
</file>

<file path=xl/sharedStrings.xml><?xml version="1.0" encoding="utf-8"?>
<sst xmlns="http://schemas.openxmlformats.org/spreadsheetml/2006/main" count="145" uniqueCount="87">
  <si>
    <t>Raumbezeichnung</t>
  </si>
  <si>
    <t>m²</t>
  </si>
  <si>
    <t xml:space="preserve">Anzahl </t>
  </si>
  <si>
    <t>SOLL</t>
  </si>
  <si>
    <t>IST</t>
  </si>
  <si>
    <t>Soll-Ist-Abgleich</t>
  </si>
  <si>
    <t>m² gesamt</t>
  </si>
  <si>
    <t>1.1</t>
  </si>
  <si>
    <t>1.2</t>
  </si>
  <si>
    <t>1.3</t>
  </si>
  <si>
    <t>1.4</t>
  </si>
  <si>
    <t>2.1</t>
  </si>
  <si>
    <t>2.2</t>
  </si>
  <si>
    <t>2.3</t>
  </si>
  <si>
    <t>Anmerkungen</t>
  </si>
  <si>
    <t xml:space="preserve">Nr. </t>
  </si>
  <si>
    <t>2.4</t>
  </si>
  <si>
    <t>2.5</t>
  </si>
  <si>
    <t>2.6</t>
  </si>
  <si>
    <t>konzeptabhängig</t>
  </si>
  <si>
    <t>3.1</t>
  </si>
  <si>
    <t>4.1</t>
  </si>
  <si>
    <t>4.2</t>
  </si>
  <si>
    <t>4.3</t>
  </si>
  <si>
    <t>SUMME</t>
  </si>
  <si>
    <t>1.5</t>
  </si>
  <si>
    <t>1.6</t>
  </si>
  <si>
    <t>Summe Technikflächen</t>
  </si>
  <si>
    <t>Summe Verkehrsfläche</t>
  </si>
  <si>
    <t>Eingangsbereich</t>
  </si>
  <si>
    <t>2.7</t>
  </si>
  <si>
    <t>2.8</t>
  </si>
  <si>
    <t>2.9</t>
  </si>
  <si>
    <t>Prüfgruppe &amp; Werkstatt</t>
  </si>
  <si>
    <t>Büro Prüfmeister</t>
  </si>
  <si>
    <t>Prüfgruppe</t>
  </si>
  <si>
    <t>Werkstatt</t>
  </si>
  <si>
    <t>PUMI</t>
  </si>
  <si>
    <t>WC Herren</t>
  </si>
  <si>
    <t>WC Damen</t>
  </si>
  <si>
    <t>Bürobereich</t>
  </si>
  <si>
    <t>Gruppenbüro</t>
  </si>
  <si>
    <t>Besprechungsraum 1</t>
  </si>
  <si>
    <t>Besprechungsraum 2</t>
  </si>
  <si>
    <t>Doppelbüro</t>
  </si>
  <si>
    <t>Büro Hybrid</t>
  </si>
  <si>
    <t>Sozialraum/Teekücke 1</t>
  </si>
  <si>
    <t>Sozialraum/Teekücke 2</t>
  </si>
  <si>
    <t>Kopierraum</t>
  </si>
  <si>
    <t>Abstellraum</t>
  </si>
  <si>
    <t>2.10</t>
  </si>
  <si>
    <t>2.11</t>
  </si>
  <si>
    <t>2.12</t>
  </si>
  <si>
    <t>Summe Prüfgruppe &amp; Werkstatt</t>
  </si>
  <si>
    <t>3.2</t>
  </si>
  <si>
    <t>3.3</t>
  </si>
  <si>
    <t>3.4</t>
  </si>
  <si>
    <t>3.5</t>
  </si>
  <si>
    <t>3.6</t>
  </si>
  <si>
    <t>Umkleidebereich</t>
  </si>
  <si>
    <t>Umkleideraum Herren</t>
  </si>
  <si>
    <t>Waschraum Herren</t>
  </si>
  <si>
    <t>Duschen Herren</t>
  </si>
  <si>
    <t xml:space="preserve">WC Herren </t>
  </si>
  <si>
    <t>WC/Dusche/Umkleideraum Diverse</t>
  </si>
  <si>
    <t>WC Barrierefrei mit Dusche</t>
  </si>
  <si>
    <t>Summe Umkleidebereich</t>
  </si>
  <si>
    <t>Summe Bürobereich</t>
  </si>
  <si>
    <t>Technikflächen</t>
  </si>
  <si>
    <t>4.4</t>
  </si>
  <si>
    <t>4.5</t>
  </si>
  <si>
    <t>4.6</t>
  </si>
  <si>
    <t>4.7</t>
  </si>
  <si>
    <t>Einspeisung Trinkwasser</t>
  </si>
  <si>
    <t>Druckluft</t>
  </si>
  <si>
    <t>Technikraum</t>
  </si>
  <si>
    <t>SiBel</t>
  </si>
  <si>
    <t>TR NSHV</t>
  </si>
  <si>
    <t>BMZ</t>
  </si>
  <si>
    <t>Serverraum</t>
  </si>
  <si>
    <t xml:space="preserve"> Verkehrsfläche</t>
  </si>
  <si>
    <t>Aufzug</t>
  </si>
  <si>
    <t>Treppenhaus</t>
  </si>
  <si>
    <t>Flure</t>
  </si>
  <si>
    <t>Verkehrsfläche</t>
  </si>
  <si>
    <t>Sozialraum/Essbereich</t>
  </si>
  <si>
    <t xml:space="preserve">Sozialraum/Teekücke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</si>
</sst>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0_ ;[Red]\-0\ 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rgb="FFC0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0" fillId="4" borderId="2" xfId="0" applyNumberFormat="1" applyFont="1" applyFill="1" applyBorder="1" applyAlignment="1" applyProtection="1">
      <alignment vertical="center"/>
      <protection locked="0"/>
    </xf>
    <xf numFmtId="164" fontId="11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5" fontId="9" fillId="0" borderId="2" xfId="0" applyNumberFormat="1" applyFont="1" applyBorder="1" applyAlignment="1">
      <alignment horizontal="center"/>
    </xf>
    <xf numFmtId="164" fontId="9" fillId="4" borderId="2" xfId="0" applyNumberFormat="1" applyFont="1" applyFill="1" applyBorder="1" applyAlignment="1" applyProtection="1">
      <alignment vertical="center"/>
      <protection locked="0"/>
    </xf>
    <xf numFmtId="165" fontId="9" fillId="4" borderId="2" xfId="0" applyNumberFormat="1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Alignment="1">
      <alignment vertical="center"/>
    </xf>
    <xf numFmtId="16" fontId="13" fillId="0" borderId="2" xfId="0" quotePrefix="1" applyNumberFormat="1" applyFont="1" applyBorder="1"/>
    <xf numFmtId="0" fontId="13" fillId="0" borderId="2" xfId="0" quotePrefix="1" applyFont="1" applyBorder="1"/>
    <xf numFmtId="165" fontId="9" fillId="4" borderId="6" xfId="0" applyNumberFormat="1" applyFont="1" applyFill="1" applyBorder="1" applyAlignment="1" applyProtection="1">
      <alignment horizontal="center" vertical="center"/>
      <protection locked="0"/>
    </xf>
    <xf numFmtId="164" fontId="9" fillId="4" borderId="6" xfId="0" applyNumberFormat="1" applyFont="1" applyFill="1" applyBorder="1" applyAlignment="1" applyProtection="1">
      <alignment vertical="center"/>
      <protection locked="0"/>
    </xf>
    <xf numFmtId="165" fontId="9" fillId="4" borderId="7" xfId="0" applyNumberFormat="1" applyFont="1" applyFill="1" applyBorder="1" applyAlignment="1" applyProtection="1">
      <alignment horizontal="center" vertical="center"/>
      <protection locked="0"/>
    </xf>
    <xf numFmtId="164" fontId="9" fillId="4" borderId="7" xfId="0" applyNumberFormat="1" applyFont="1" applyFill="1" applyBorder="1" applyAlignment="1" applyProtection="1">
      <alignment vertical="center"/>
      <protection locked="0"/>
    </xf>
    <xf numFmtId="165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2" borderId="2" xfId="0" applyFont="1" applyFill="1" applyBorder="1"/>
    <xf numFmtId="0" fontId="10" fillId="2" borderId="2" xfId="0" applyFont="1" applyFill="1" applyBorder="1" applyAlignment="1">
      <alignment horizontal="center"/>
    </xf>
    <xf numFmtId="164" fontId="9" fillId="2" borderId="2" xfId="0" applyNumberFormat="1" applyFont="1" applyFill="1" applyBorder="1" applyAlignment="1" applyProtection="1">
      <alignment vertical="center"/>
      <protection locked="0"/>
    </xf>
    <xf numFmtId="0" fontId="10" fillId="6" borderId="4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10" fillId="6" borderId="9" xfId="0" applyFont="1" applyFill="1" applyBorder="1" applyAlignment="1">
      <alignment horizontal="center" vertical="center"/>
    </xf>
    <xf numFmtId="164" fontId="10" fillId="5" borderId="2" xfId="0" applyNumberFormat="1" applyFont="1" applyFill="1" applyBorder="1" applyAlignment="1" applyProtection="1">
      <alignment vertical="center"/>
      <protection locked="0"/>
    </xf>
    <xf numFmtId="0" fontId="10" fillId="5" borderId="2" xfId="0" applyFont="1" applyFill="1" applyBorder="1" applyAlignment="1">
      <alignment vertical="center"/>
    </xf>
    <xf numFmtId="164" fontId="9" fillId="0" borderId="2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2" fontId="9" fillId="0" borderId="7" xfId="0" applyNumberFormat="1" applyFont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2" fontId="9" fillId="2" borderId="2" xfId="0" applyNumberFormat="1" applyFont="1" applyFill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horizontal="right"/>
    </xf>
    <xf numFmtId="2" fontId="10" fillId="2" borderId="2" xfId="0" applyNumberFormat="1" applyFont="1" applyFill="1" applyBorder="1" applyAlignment="1">
      <alignment horizontal="right"/>
    </xf>
    <xf numFmtId="16" fontId="1" fillId="0" borderId="2" xfId="0" quotePrefix="1" applyNumberFormat="1" applyFont="1" applyBorder="1"/>
    <xf numFmtId="0" fontId="1" fillId="0" borderId="2" xfId="0" quotePrefix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165" fontId="9" fillId="0" borderId="4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vertical="center"/>
      <protection locked="0"/>
    </xf>
    <xf numFmtId="164" fontId="9" fillId="0" borderId="4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vertical="center"/>
    </xf>
    <xf numFmtId="4" fontId="10" fillId="0" borderId="2" xfId="0" applyNumberFormat="1" applyFont="1" applyBorder="1" applyAlignment="1">
      <alignment horizontal="center" vertical="center"/>
    </xf>
    <xf numFmtId="0" fontId="10" fillId="7" borderId="0" xfId="0" applyFont="1" applyFill="1" applyAlignment="1">
      <alignment vertical="center"/>
    </xf>
    <xf numFmtId="0" fontId="11" fillId="7" borderId="2" xfId="0" applyFont="1" applyFill="1" applyBorder="1" applyAlignment="1">
      <alignment horizontal="left"/>
    </xf>
    <xf numFmtId="3" fontId="13" fillId="7" borderId="4" xfId="0" applyNumberFormat="1" applyFont="1" applyFill="1" applyBorder="1" applyAlignment="1">
      <alignment horizontal="center" vertical="center"/>
    </xf>
    <xf numFmtId="3" fontId="13" fillId="7" borderId="4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165" fontId="9" fillId="7" borderId="3" xfId="0" applyNumberFormat="1" applyFont="1" applyFill="1" applyBorder="1" applyAlignment="1">
      <alignment horizontal="center"/>
    </xf>
    <xf numFmtId="164" fontId="9" fillId="7" borderId="4" xfId="0" applyNumberFormat="1" applyFont="1" applyFill="1" applyBorder="1" applyAlignment="1">
      <alignment horizontal="right" vertical="center"/>
    </xf>
    <xf numFmtId="164" fontId="9" fillId="7" borderId="4" xfId="0" applyNumberFormat="1" applyFont="1" applyFill="1" applyBorder="1" applyAlignment="1">
      <alignment vertical="center"/>
    </xf>
    <xf numFmtId="164" fontId="10" fillId="7" borderId="1" xfId="0" applyNumberFormat="1" applyFont="1" applyFill="1" applyBorder="1" applyAlignment="1" applyProtection="1">
      <alignment vertical="center"/>
      <protection locked="0"/>
    </xf>
    <xf numFmtId="0" fontId="11" fillId="7" borderId="1" xfId="0" applyFont="1" applyFill="1" applyBorder="1" applyAlignment="1">
      <alignment horizontal="right" vertical="center"/>
    </xf>
    <xf numFmtId="0" fontId="11" fillId="7" borderId="3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7" borderId="3" xfId="0" applyFont="1" applyFill="1" applyBorder="1"/>
    <xf numFmtId="0" fontId="11" fillId="7" borderId="4" xfId="0" applyFont="1" applyFill="1" applyBorder="1"/>
    <xf numFmtId="164" fontId="9" fillId="7" borderId="4" xfId="0" applyNumberFormat="1" applyFont="1" applyFill="1" applyBorder="1" applyAlignment="1" applyProtection="1">
      <alignment vertical="center"/>
      <protection locked="0"/>
    </xf>
    <xf numFmtId="2" fontId="9" fillId="7" borderId="1" xfId="0" applyNumberFormat="1" applyFont="1" applyFill="1" applyBorder="1" applyAlignment="1">
      <alignment vertical="center"/>
    </xf>
    <xf numFmtId="0" fontId="10" fillId="7" borderId="4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right"/>
    </xf>
    <xf numFmtId="0" fontId="14" fillId="7" borderId="3" xfId="0" applyFont="1" applyFill="1" applyBorder="1" applyAlignment="1">
      <alignment vertic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2" fontId="10" fillId="0" borderId="4" xfId="0" applyNumberFormat="1" applyFont="1" applyBorder="1" applyAlignment="1">
      <alignment horizontal="right"/>
    </xf>
    <xf numFmtId="2" fontId="9" fillId="0" borderId="4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 applyProtection="1">
      <alignment vertical="center"/>
      <protection locked="0"/>
    </xf>
    <xf numFmtId="0" fontId="11" fillId="0" borderId="11" xfId="0" applyFont="1" applyBorder="1"/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164" fontId="10" fillId="0" borderId="2" xfId="0" applyNumberFormat="1" applyFont="1" applyBorder="1" applyAlignment="1" applyProtection="1">
      <alignment vertical="center"/>
      <protection locked="0"/>
    </xf>
    <xf numFmtId="2" fontId="11" fillId="2" borderId="2" xfId="0" applyNumberFormat="1" applyFont="1" applyFill="1" applyBorder="1" applyAlignment="1">
      <alignment horizontal="right"/>
    </xf>
    <xf numFmtId="164" fontId="15" fillId="2" borderId="2" xfId="0" applyNumberFormat="1" applyFont="1" applyFill="1" applyBorder="1" applyAlignment="1">
      <alignment vertical="center"/>
    </xf>
    <xf numFmtId="2" fontId="15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2" fontId="15" fillId="6" borderId="1" xfId="0" applyNumberFormat="1" applyFont="1" applyFill="1" applyBorder="1" applyAlignment="1">
      <alignment vertical="center"/>
    </xf>
    <xf numFmtId="2" fontId="16" fillId="6" borderId="4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horizontal="right" vertical="center"/>
    </xf>
    <xf numFmtId="0" fontId="17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view="pageLayout" topLeftCell="B1" zoomScale="70" zoomScaleNormal="85" zoomScaleSheetLayoutView="85" zoomScalePageLayoutView="70" workbookViewId="0">
      <selection activeCell="B51" sqref="B51"/>
    </sheetView>
  </sheetViews>
  <sheetFormatPr baseColWidth="10" defaultColWidth="0" defaultRowHeight="13.2" x14ac:dyDescent="0.25"/>
  <cols>
    <col min="1" max="1" width="7" style="11" customWidth="1"/>
    <col min="2" max="2" width="42.44140625" style="11" customWidth="1"/>
    <col min="3" max="3" width="9.88671875" style="11" customWidth="1"/>
    <col min="4" max="5" width="14.88671875" style="30" customWidth="1"/>
    <col min="6" max="6" width="1.5546875" style="11" customWidth="1"/>
    <col min="7" max="7" width="41" style="11" customWidth="1"/>
    <col min="8" max="8" width="9.88671875" style="11" customWidth="1"/>
    <col min="9" max="9" width="14.88671875" style="11" customWidth="1"/>
    <col min="10" max="10" width="14.88671875" style="18" customWidth="1"/>
    <col min="11" max="11" width="1.44140625" style="11" customWidth="1"/>
    <col min="12" max="12" width="9.88671875" style="11" customWidth="1"/>
    <col min="13" max="14" width="14.88671875" style="11" customWidth="1"/>
    <col min="15" max="15" width="23.88671875" style="11" customWidth="1"/>
    <col min="16" max="16" width="2.44140625" style="11" customWidth="1"/>
    <col min="17" max="16384" width="0" style="11" hidden="1"/>
  </cols>
  <sheetData>
    <row r="1" spans="1:16" ht="22.8" customHeight="1" x14ac:dyDescent="0.25">
      <c r="A1" s="106"/>
      <c r="B1" s="107"/>
      <c r="C1" s="111" t="s">
        <v>3</v>
      </c>
      <c r="D1" s="111"/>
      <c r="E1" s="112"/>
      <c r="F1" s="9"/>
      <c r="G1" s="6"/>
      <c r="H1" s="109" t="s">
        <v>4</v>
      </c>
      <c r="I1" s="109"/>
      <c r="J1" s="110"/>
      <c r="K1" s="108"/>
      <c r="L1" s="103" t="s">
        <v>5</v>
      </c>
      <c r="M1" s="104"/>
      <c r="N1" s="105"/>
      <c r="O1" s="10"/>
      <c r="P1" s="5"/>
    </row>
    <row r="2" spans="1:16" ht="13.8" customHeight="1" x14ac:dyDescent="0.25">
      <c r="A2" s="3" t="s">
        <v>15</v>
      </c>
      <c r="B2" s="1" t="s">
        <v>0</v>
      </c>
      <c r="C2" s="1" t="s">
        <v>2</v>
      </c>
      <c r="D2" s="1" t="s">
        <v>1</v>
      </c>
      <c r="E2" s="2" t="s">
        <v>6</v>
      </c>
      <c r="F2" s="7"/>
      <c r="G2" s="1" t="s">
        <v>0</v>
      </c>
      <c r="H2" s="1" t="s">
        <v>2</v>
      </c>
      <c r="I2" s="1" t="s">
        <v>1</v>
      </c>
      <c r="J2" s="16" t="s">
        <v>6</v>
      </c>
      <c r="K2" s="108"/>
      <c r="L2" s="1" t="s">
        <v>2</v>
      </c>
      <c r="M2" s="1" t="s">
        <v>1</v>
      </c>
      <c r="N2" s="2" t="s">
        <v>6</v>
      </c>
      <c r="O2" s="1" t="s">
        <v>14</v>
      </c>
      <c r="P2" s="4"/>
    </row>
    <row r="3" spans="1:16" ht="14.1" customHeight="1" x14ac:dyDescent="0.25">
      <c r="A3" s="8"/>
      <c r="B3" s="8"/>
      <c r="C3" s="8"/>
      <c r="D3" s="8"/>
      <c r="E3" s="8"/>
      <c r="F3" s="8"/>
      <c r="G3" s="8"/>
      <c r="H3" s="8"/>
      <c r="I3" s="8"/>
      <c r="J3" s="17"/>
      <c r="K3" s="12"/>
      <c r="L3" s="8"/>
      <c r="M3" s="8"/>
      <c r="N3" s="8"/>
      <c r="O3" s="8"/>
      <c r="P3" s="8"/>
    </row>
    <row r="4" spans="1:16" ht="14.4" x14ac:dyDescent="0.25">
      <c r="A4" s="62">
        <v>1</v>
      </c>
      <c r="B4" s="76" t="s">
        <v>33</v>
      </c>
      <c r="C4" s="63"/>
      <c r="D4" s="64"/>
      <c r="E4" s="65"/>
      <c r="F4" s="22"/>
      <c r="G4" s="76" t="s">
        <v>33</v>
      </c>
      <c r="H4" s="66"/>
      <c r="I4" s="66"/>
      <c r="J4" s="72"/>
      <c r="L4" s="73"/>
      <c r="M4" s="66"/>
      <c r="N4" s="66"/>
      <c r="O4" s="71"/>
      <c r="P4" s="15"/>
    </row>
    <row r="5" spans="1:16" ht="14.25" customHeight="1" x14ac:dyDescent="0.3">
      <c r="A5" s="52" t="s">
        <v>7</v>
      </c>
      <c r="B5" s="54" t="s">
        <v>34</v>
      </c>
      <c r="C5" s="31">
        <v>1</v>
      </c>
      <c r="D5" s="60">
        <v>24</v>
      </c>
      <c r="E5" s="50">
        <f t="shared" ref="E5:E18" si="0">D5*C5</f>
        <v>24</v>
      </c>
      <c r="F5" s="22"/>
      <c r="G5" s="54" t="s">
        <v>34</v>
      </c>
      <c r="H5" s="27"/>
      <c r="I5" s="28"/>
      <c r="J5" s="45">
        <f>I5*H5</f>
        <v>0</v>
      </c>
      <c r="L5" s="19">
        <f t="shared" ref="L5:N5" si="1">H5-C5</f>
        <v>-1</v>
      </c>
      <c r="M5" s="43">
        <f>I5-D5</f>
        <v>-24</v>
      </c>
      <c r="N5" s="48">
        <f t="shared" si="1"/>
        <v>-24</v>
      </c>
      <c r="O5" s="13"/>
      <c r="P5" s="15"/>
    </row>
    <row r="6" spans="1:16" ht="14.4" x14ac:dyDescent="0.3">
      <c r="A6" s="53" t="s">
        <v>8</v>
      </c>
      <c r="B6" s="55" t="s">
        <v>35</v>
      </c>
      <c r="C6" s="31">
        <v>1</v>
      </c>
      <c r="D6" s="60">
        <v>362</v>
      </c>
      <c r="E6" s="50">
        <f t="shared" si="0"/>
        <v>362</v>
      </c>
      <c r="F6" s="22"/>
      <c r="G6" s="55" t="s">
        <v>35</v>
      </c>
      <c r="H6" s="21"/>
      <c r="I6" s="20"/>
      <c r="J6" s="46">
        <f t="shared" ref="J6:J15" si="2">I6*H6</f>
        <v>0</v>
      </c>
      <c r="L6" s="19">
        <f t="shared" ref="L6:L19" si="3">H6-C6</f>
        <v>-1</v>
      </c>
      <c r="M6" s="43">
        <f>I6-D6</f>
        <v>-362</v>
      </c>
      <c r="N6" s="48">
        <f t="shared" ref="N6:N14" si="4">J6-E6</f>
        <v>-362</v>
      </c>
      <c r="O6" s="13"/>
      <c r="P6" s="15"/>
    </row>
    <row r="7" spans="1:16" ht="14.4" x14ac:dyDescent="0.3">
      <c r="A7" s="53" t="s">
        <v>9</v>
      </c>
      <c r="B7" s="55" t="s">
        <v>36</v>
      </c>
      <c r="C7" s="31">
        <v>1</v>
      </c>
      <c r="D7" s="60">
        <v>1618</v>
      </c>
      <c r="E7" s="50">
        <f t="shared" si="0"/>
        <v>1618</v>
      </c>
      <c r="F7" s="22"/>
      <c r="G7" s="55" t="s">
        <v>36</v>
      </c>
      <c r="H7" s="21"/>
      <c r="I7" s="20"/>
      <c r="J7" s="46">
        <f>I7*H7</f>
        <v>0</v>
      </c>
      <c r="L7" s="19">
        <f t="shared" si="3"/>
        <v>-1</v>
      </c>
      <c r="M7" s="43">
        <f t="shared" ref="M7:M10" si="5">I7-D7</f>
        <v>-1618</v>
      </c>
      <c r="N7" s="48">
        <f t="shared" si="4"/>
        <v>-1618</v>
      </c>
      <c r="O7" s="13"/>
      <c r="P7" s="15"/>
    </row>
    <row r="8" spans="1:16" ht="14.4" x14ac:dyDescent="0.3">
      <c r="A8" s="53" t="s">
        <v>10</v>
      </c>
      <c r="B8" s="55" t="s">
        <v>37</v>
      </c>
      <c r="C8" s="31">
        <v>1</v>
      </c>
      <c r="D8" s="60">
        <v>3</v>
      </c>
      <c r="E8" s="50">
        <f t="shared" ref="E8" si="6">D8*C8</f>
        <v>3</v>
      </c>
      <c r="F8" s="22"/>
      <c r="G8" s="55" t="s">
        <v>37</v>
      </c>
      <c r="H8" s="25"/>
      <c r="I8" s="26"/>
      <c r="J8" s="45">
        <f t="shared" ref="J8" si="7">I8*H8</f>
        <v>0</v>
      </c>
      <c r="L8" s="19">
        <f t="shared" si="3"/>
        <v>-1</v>
      </c>
      <c r="M8" s="43">
        <f t="shared" si="5"/>
        <v>-3</v>
      </c>
      <c r="N8" s="48">
        <f t="shared" si="4"/>
        <v>-3</v>
      </c>
      <c r="O8" s="13"/>
      <c r="P8" s="15"/>
    </row>
    <row r="9" spans="1:16" ht="14.4" x14ac:dyDescent="0.3">
      <c r="A9" s="52" t="s">
        <v>25</v>
      </c>
      <c r="B9" s="55" t="s">
        <v>38</v>
      </c>
      <c r="C9" s="31">
        <v>1</v>
      </c>
      <c r="D9" s="60">
        <v>3</v>
      </c>
      <c r="E9" s="50">
        <f t="shared" si="0"/>
        <v>3</v>
      </c>
      <c r="F9" s="22"/>
      <c r="G9" s="55" t="s">
        <v>38</v>
      </c>
      <c r="H9" s="25"/>
      <c r="I9" s="26"/>
      <c r="J9" s="46">
        <f t="shared" si="2"/>
        <v>0</v>
      </c>
      <c r="L9" s="19">
        <f t="shared" si="3"/>
        <v>-1</v>
      </c>
      <c r="M9" s="43">
        <f t="shared" si="5"/>
        <v>-3</v>
      </c>
      <c r="N9" s="48">
        <f t="shared" si="4"/>
        <v>-3</v>
      </c>
      <c r="O9" s="13"/>
      <c r="P9" s="15"/>
    </row>
    <row r="10" spans="1:16" ht="14.4" x14ac:dyDescent="0.3">
      <c r="A10" s="53" t="s">
        <v>26</v>
      </c>
      <c r="B10" s="55" t="s">
        <v>39</v>
      </c>
      <c r="C10" s="31">
        <v>1</v>
      </c>
      <c r="D10" s="60">
        <v>3</v>
      </c>
      <c r="E10" s="50">
        <f t="shared" si="0"/>
        <v>3</v>
      </c>
      <c r="F10" s="22"/>
      <c r="G10" s="55" t="s">
        <v>39</v>
      </c>
      <c r="H10" s="25"/>
      <c r="I10" s="26"/>
      <c r="J10" s="46">
        <f t="shared" si="2"/>
        <v>0</v>
      </c>
      <c r="L10" s="19">
        <f t="shared" si="3"/>
        <v>-1</v>
      </c>
      <c r="M10" s="43">
        <f t="shared" si="5"/>
        <v>-3</v>
      </c>
      <c r="N10" s="48">
        <f t="shared" si="4"/>
        <v>-3</v>
      </c>
      <c r="O10" s="13"/>
      <c r="P10" s="15"/>
    </row>
    <row r="11" spans="1:16" ht="13.8" x14ac:dyDescent="0.25">
      <c r="B11" s="32" t="s">
        <v>53</v>
      </c>
      <c r="C11" s="33"/>
      <c r="D11" s="33"/>
      <c r="E11" s="95">
        <f>SUM(E5:E10)</f>
        <v>2013</v>
      </c>
      <c r="F11" s="22"/>
      <c r="G11" s="32" t="s">
        <v>53</v>
      </c>
      <c r="H11" s="90"/>
      <c r="I11" s="34"/>
      <c r="J11" s="97">
        <f>SUM(J5:J10)</f>
        <v>0</v>
      </c>
      <c r="L11" s="91"/>
      <c r="M11" s="92"/>
      <c r="N11" s="96">
        <f t="shared" si="4"/>
        <v>-2013</v>
      </c>
      <c r="O11" s="94"/>
      <c r="P11" s="15"/>
    </row>
    <row r="12" spans="1:16" ht="13.8" x14ac:dyDescent="0.25">
      <c r="B12" s="84"/>
      <c r="C12" s="83"/>
      <c r="D12" s="83"/>
      <c r="E12" s="85"/>
      <c r="F12" s="22"/>
      <c r="G12" s="89"/>
      <c r="H12" s="56"/>
      <c r="I12" s="57"/>
      <c r="J12" s="86"/>
      <c r="L12" s="87"/>
      <c r="M12" s="58"/>
      <c r="N12" s="59"/>
      <c r="O12" s="88"/>
      <c r="P12" s="15"/>
    </row>
    <row r="13" spans="1:16" ht="13.8" x14ac:dyDescent="0.25">
      <c r="A13" s="62">
        <v>2</v>
      </c>
      <c r="B13" s="82" t="s">
        <v>40</v>
      </c>
      <c r="C13" s="80"/>
      <c r="D13" s="80"/>
      <c r="E13" s="81"/>
      <c r="F13" s="22"/>
      <c r="G13" s="82" t="s">
        <v>40</v>
      </c>
      <c r="H13" s="66"/>
      <c r="I13" s="66"/>
      <c r="J13" s="67"/>
      <c r="L13" s="68"/>
      <c r="M13" s="69"/>
      <c r="N13" s="70"/>
      <c r="O13" s="71"/>
      <c r="P13" s="15"/>
    </row>
    <row r="14" spans="1:16" ht="14.4" x14ac:dyDescent="0.3">
      <c r="A14" s="53" t="s">
        <v>11</v>
      </c>
      <c r="B14" s="74" t="s">
        <v>41</v>
      </c>
      <c r="C14" s="31">
        <v>1</v>
      </c>
      <c r="D14" s="60">
        <v>76</v>
      </c>
      <c r="E14" s="50">
        <f t="shared" si="0"/>
        <v>76</v>
      </c>
      <c r="F14" s="22"/>
      <c r="G14" s="74" t="s">
        <v>41</v>
      </c>
      <c r="H14" s="27"/>
      <c r="I14" s="28"/>
      <c r="J14" s="45">
        <f t="shared" si="2"/>
        <v>0</v>
      </c>
      <c r="L14" s="29">
        <f t="shared" si="3"/>
        <v>-1</v>
      </c>
      <c r="M14" s="44">
        <f t="shared" ref="M14:M25" si="8">I14-D14</f>
        <v>-76</v>
      </c>
      <c r="N14" s="49">
        <f t="shared" si="4"/>
        <v>-76</v>
      </c>
      <c r="O14" s="13"/>
      <c r="P14" s="15"/>
    </row>
    <row r="15" spans="1:16" ht="15.75" customHeight="1" x14ac:dyDescent="0.3">
      <c r="A15" s="53" t="s">
        <v>12</v>
      </c>
      <c r="B15" s="55" t="s">
        <v>42</v>
      </c>
      <c r="C15" s="31">
        <v>1</v>
      </c>
      <c r="D15" s="60">
        <v>43</v>
      </c>
      <c r="E15" s="50">
        <f t="shared" si="0"/>
        <v>43</v>
      </c>
      <c r="F15" s="22"/>
      <c r="G15" s="55" t="s">
        <v>42</v>
      </c>
      <c r="H15" s="21"/>
      <c r="I15" s="20"/>
      <c r="J15" s="46">
        <f t="shared" si="2"/>
        <v>0</v>
      </c>
      <c r="L15" s="19">
        <f t="shared" si="3"/>
        <v>-1</v>
      </c>
      <c r="M15" s="43">
        <f t="shared" si="8"/>
        <v>-43</v>
      </c>
      <c r="N15" s="48">
        <f t="shared" ref="N15:N19" si="9">J15-E15</f>
        <v>-43</v>
      </c>
      <c r="O15" s="13"/>
      <c r="P15" s="14"/>
    </row>
    <row r="16" spans="1:16" ht="14.4" x14ac:dyDescent="0.3">
      <c r="A16" s="52" t="s">
        <v>13</v>
      </c>
      <c r="B16" s="55" t="s">
        <v>43</v>
      </c>
      <c r="C16" s="31">
        <v>1</v>
      </c>
      <c r="D16" s="60">
        <v>44</v>
      </c>
      <c r="E16" s="50">
        <f t="shared" si="0"/>
        <v>44</v>
      </c>
      <c r="F16" s="22"/>
      <c r="G16" s="55" t="s">
        <v>43</v>
      </c>
      <c r="H16" s="21"/>
      <c r="I16" s="20"/>
      <c r="J16" s="46">
        <f t="shared" ref="J16" si="10">I16*H16</f>
        <v>0</v>
      </c>
      <c r="L16" s="19">
        <f t="shared" si="3"/>
        <v>-1</v>
      </c>
      <c r="M16" s="43">
        <f t="shared" si="8"/>
        <v>-44</v>
      </c>
      <c r="N16" s="49">
        <f t="shared" si="9"/>
        <v>-44</v>
      </c>
      <c r="O16" s="13"/>
      <c r="P16" s="14"/>
    </row>
    <row r="17" spans="1:16" ht="15" customHeight="1" x14ac:dyDescent="0.3">
      <c r="A17" s="53" t="s">
        <v>16</v>
      </c>
      <c r="B17" s="55" t="s">
        <v>44</v>
      </c>
      <c r="C17" s="31">
        <v>1</v>
      </c>
      <c r="D17" s="60">
        <v>26</v>
      </c>
      <c r="E17" s="50">
        <f t="shared" si="0"/>
        <v>26</v>
      </c>
      <c r="F17" s="22"/>
      <c r="G17" s="55" t="s">
        <v>44</v>
      </c>
      <c r="H17" s="21"/>
      <c r="I17" s="20"/>
      <c r="J17" s="46">
        <f t="shared" ref="J17:J19" si="11">I17*H17</f>
        <v>0</v>
      </c>
      <c r="L17" s="19">
        <f t="shared" si="3"/>
        <v>-1</v>
      </c>
      <c r="M17" s="43">
        <f t="shared" si="8"/>
        <v>-26</v>
      </c>
      <c r="N17" s="49">
        <f t="shared" si="9"/>
        <v>-26</v>
      </c>
      <c r="O17" s="13"/>
      <c r="P17" s="15"/>
    </row>
    <row r="18" spans="1:16" ht="12.9" customHeight="1" x14ac:dyDescent="0.3">
      <c r="A18" s="53" t="s">
        <v>17</v>
      </c>
      <c r="B18" s="55" t="s">
        <v>45</v>
      </c>
      <c r="C18" s="31">
        <v>1</v>
      </c>
      <c r="D18" s="60">
        <v>25</v>
      </c>
      <c r="E18" s="50">
        <f t="shared" si="0"/>
        <v>25</v>
      </c>
      <c r="F18" s="22"/>
      <c r="G18" s="55" t="s">
        <v>45</v>
      </c>
      <c r="H18" s="21"/>
      <c r="I18" s="20"/>
      <c r="J18" s="46">
        <f t="shared" si="11"/>
        <v>0</v>
      </c>
      <c r="L18" s="19">
        <f t="shared" si="3"/>
        <v>-1</v>
      </c>
      <c r="M18" s="43">
        <f t="shared" si="8"/>
        <v>-25</v>
      </c>
      <c r="N18" s="49">
        <f t="shared" si="9"/>
        <v>-25</v>
      </c>
      <c r="O18" s="13"/>
      <c r="P18" s="15"/>
    </row>
    <row r="19" spans="1:16" ht="12.9" customHeight="1" x14ac:dyDescent="0.3">
      <c r="A19" s="53" t="s">
        <v>18</v>
      </c>
      <c r="B19" s="55" t="s">
        <v>85</v>
      </c>
      <c r="C19" s="31">
        <v>1</v>
      </c>
      <c r="D19" s="60">
        <v>42</v>
      </c>
      <c r="E19" s="50">
        <f>D19*C19</f>
        <v>42</v>
      </c>
      <c r="F19" s="22"/>
      <c r="G19" s="55" t="s">
        <v>46</v>
      </c>
      <c r="H19" s="21"/>
      <c r="I19" s="20"/>
      <c r="J19" s="46">
        <f t="shared" si="11"/>
        <v>0</v>
      </c>
      <c r="L19" s="19">
        <f t="shared" si="3"/>
        <v>-1</v>
      </c>
      <c r="M19" s="43">
        <f t="shared" si="8"/>
        <v>-42</v>
      </c>
      <c r="N19" s="48">
        <f t="shared" si="9"/>
        <v>-42</v>
      </c>
      <c r="O19" s="13"/>
      <c r="P19" s="15"/>
    </row>
    <row r="20" spans="1:16" ht="12.9" customHeight="1" x14ac:dyDescent="0.3">
      <c r="A20" s="53" t="s">
        <v>30</v>
      </c>
      <c r="B20" s="55" t="s">
        <v>86</v>
      </c>
      <c r="C20" s="31">
        <v>1</v>
      </c>
      <c r="D20" s="60">
        <v>22</v>
      </c>
      <c r="E20" s="50">
        <f>D20*C20</f>
        <v>22</v>
      </c>
      <c r="F20" s="22"/>
      <c r="G20" s="55" t="s">
        <v>47</v>
      </c>
      <c r="H20" s="21"/>
      <c r="I20" s="20"/>
      <c r="J20" s="46">
        <f>I20*H20</f>
        <v>0</v>
      </c>
      <c r="L20" s="19">
        <f>H20-C20</f>
        <v>-1</v>
      </c>
      <c r="M20" s="43">
        <f t="shared" si="8"/>
        <v>-22</v>
      </c>
      <c r="N20" s="49">
        <f>J20-E20</f>
        <v>-22</v>
      </c>
      <c r="O20" s="13"/>
      <c r="P20" s="15"/>
    </row>
    <row r="21" spans="1:16" ht="14.4" x14ac:dyDescent="0.3">
      <c r="A21" s="53" t="s">
        <v>31</v>
      </c>
      <c r="B21" s="55" t="s">
        <v>48</v>
      </c>
      <c r="C21" s="31">
        <v>1</v>
      </c>
      <c r="D21" s="60">
        <v>7</v>
      </c>
      <c r="E21" s="50">
        <f t="shared" ref="E21:E25" si="12">D21*C21</f>
        <v>7</v>
      </c>
      <c r="F21" s="22"/>
      <c r="G21" s="55" t="s">
        <v>48</v>
      </c>
      <c r="H21" s="21"/>
      <c r="I21" s="20"/>
      <c r="J21" s="46">
        <f t="shared" ref="J21:J25" si="13">I21*H21</f>
        <v>0</v>
      </c>
      <c r="L21" s="19">
        <f t="shared" ref="L21:L25" si="14">H21-C21</f>
        <v>-1</v>
      </c>
      <c r="M21" s="43">
        <f t="shared" si="8"/>
        <v>-7</v>
      </c>
      <c r="N21" s="49">
        <f t="shared" ref="N21:N25" si="15">J21-E21</f>
        <v>-7</v>
      </c>
      <c r="O21" s="13"/>
      <c r="P21" s="14"/>
    </row>
    <row r="22" spans="1:16" ht="15" customHeight="1" x14ac:dyDescent="0.3">
      <c r="A22" s="53" t="s">
        <v>32</v>
      </c>
      <c r="B22" s="55" t="s">
        <v>49</v>
      </c>
      <c r="C22" s="31">
        <v>1</v>
      </c>
      <c r="D22" s="60">
        <v>4</v>
      </c>
      <c r="E22" s="50">
        <f t="shared" si="12"/>
        <v>4</v>
      </c>
      <c r="F22" s="22"/>
      <c r="G22" s="55" t="s">
        <v>49</v>
      </c>
      <c r="H22" s="21"/>
      <c r="I22" s="20"/>
      <c r="J22" s="46">
        <f t="shared" si="13"/>
        <v>0</v>
      </c>
      <c r="L22" s="19">
        <f t="shared" si="14"/>
        <v>-1</v>
      </c>
      <c r="M22" s="43">
        <f t="shared" si="8"/>
        <v>-4</v>
      </c>
      <c r="N22" s="49">
        <f t="shared" si="15"/>
        <v>-4</v>
      </c>
      <c r="O22" s="13"/>
      <c r="P22" s="15"/>
    </row>
    <row r="23" spans="1:16" ht="15" customHeight="1" x14ac:dyDescent="0.3">
      <c r="A23" s="53" t="s">
        <v>50</v>
      </c>
      <c r="B23" s="55" t="s">
        <v>37</v>
      </c>
      <c r="C23" s="31">
        <v>1</v>
      </c>
      <c r="D23" s="60">
        <v>2</v>
      </c>
      <c r="E23" s="50">
        <f t="shared" si="12"/>
        <v>2</v>
      </c>
      <c r="F23" s="22"/>
      <c r="G23" s="55" t="s">
        <v>37</v>
      </c>
      <c r="H23" s="21"/>
      <c r="I23" s="20"/>
      <c r="J23" s="46">
        <f t="shared" si="13"/>
        <v>0</v>
      </c>
      <c r="L23" s="19">
        <f t="shared" si="14"/>
        <v>-1</v>
      </c>
      <c r="M23" s="43">
        <f t="shared" si="8"/>
        <v>-2</v>
      </c>
      <c r="N23" s="49">
        <f t="shared" si="15"/>
        <v>-2</v>
      </c>
      <c r="O23" s="13"/>
      <c r="P23" s="15"/>
    </row>
    <row r="24" spans="1:16" ht="15" customHeight="1" x14ac:dyDescent="0.3">
      <c r="A24" s="53" t="s">
        <v>51</v>
      </c>
      <c r="B24" s="55" t="s">
        <v>38</v>
      </c>
      <c r="C24" s="31">
        <v>1</v>
      </c>
      <c r="D24" s="60">
        <v>3</v>
      </c>
      <c r="E24" s="50">
        <f t="shared" si="12"/>
        <v>3</v>
      </c>
      <c r="F24" s="22"/>
      <c r="G24" s="55" t="s">
        <v>38</v>
      </c>
      <c r="H24" s="21"/>
      <c r="I24" s="20"/>
      <c r="J24" s="46">
        <f t="shared" si="13"/>
        <v>0</v>
      </c>
      <c r="L24" s="19">
        <f t="shared" si="14"/>
        <v>-1</v>
      </c>
      <c r="M24" s="43">
        <f t="shared" si="8"/>
        <v>-3</v>
      </c>
      <c r="N24" s="49">
        <f t="shared" si="15"/>
        <v>-3</v>
      </c>
      <c r="O24" s="13"/>
      <c r="P24" s="15"/>
    </row>
    <row r="25" spans="1:16" ht="15" customHeight="1" x14ac:dyDescent="0.3">
      <c r="A25" s="53" t="s">
        <v>52</v>
      </c>
      <c r="B25" s="55" t="s">
        <v>39</v>
      </c>
      <c r="C25" s="31">
        <v>1</v>
      </c>
      <c r="D25" s="60">
        <v>3</v>
      </c>
      <c r="E25" s="50">
        <f t="shared" si="12"/>
        <v>3</v>
      </c>
      <c r="F25" s="22"/>
      <c r="G25" s="55" t="s">
        <v>39</v>
      </c>
      <c r="H25" s="21"/>
      <c r="I25" s="20"/>
      <c r="J25" s="46">
        <f t="shared" si="13"/>
        <v>0</v>
      </c>
      <c r="L25" s="19">
        <f t="shared" si="14"/>
        <v>-1</v>
      </c>
      <c r="M25" s="43">
        <f t="shared" si="8"/>
        <v>-3</v>
      </c>
      <c r="N25" s="49">
        <f t="shared" si="15"/>
        <v>-3</v>
      </c>
      <c r="O25" s="13"/>
      <c r="P25" s="15"/>
    </row>
    <row r="26" spans="1:16" ht="12.9" customHeight="1" x14ac:dyDescent="0.25">
      <c r="B26" s="32" t="s">
        <v>67</v>
      </c>
      <c r="C26" s="33"/>
      <c r="D26" s="33"/>
      <c r="E26" s="95">
        <f>E14+E15+E16+E17+E18+E19+E20+E21+E22+E23+E24+E25</f>
        <v>297</v>
      </c>
      <c r="F26" s="22"/>
      <c r="G26" s="32" t="s">
        <v>67</v>
      </c>
      <c r="H26" s="90"/>
      <c r="I26" s="34"/>
      <c r="J26" s="97">
        <f>SUM(J14:J22)</f>
        <v>0</v>
      </c>
      <c r="L26" s="91"/>
      <c r="M26" s="92"/>
      <c r="N26" s="96">
        <f>J26-E26</f>
        <v>-297</v>
      </c>
      <c r="O26" s="41"/>
      <c r="P26" s="15"/>
    </row>
    <row r="27" spans="1:16" x14ac:dyDescent="0.25">
      <c r="D27" s="11"/>
      <c r="E27" s="11"/>
      <c r="J27" s="11"/>
    </row>
    <row r="28" spans="1:16" ht="13.8" x14ac:dyDescent="0.25">
      <c r="A28" s="62">
        <v>3</v>
      </c>
      <c r="B28" s="82" t="s">
        <v>59</v>
      </c>
      <c r="C28" s="80"/>
      <c r="D28" s="80"/>
      <c r="E28" s="81"/>
      <c r="F28" s="22"/>
      <c r="G28" s="82" t="s">
        <v>59</v>
      </c>
      <c r="H28" s="66"/>
      <c r="I28" s="66"/>
      <c r="J28" s="67"/>
      <c r="L28" s="68"/>
      <c r="M28" s="69"/>
      <c r="N28" s="70"/>
      <c r="O28" s="71"/>
      <c r="P28" s="15"/>
    </row>
    <row r="29" spans="1:16" ht="14.4" x14ac:dyDescent="0.3">
      <c r="A29" s="53" t="s">
        <v>20</v>
      </c>
      <c r="B29" s="74" t="s">
        <v>60</v>
      </c>
      <c r="C29" s="75">
        <v>1</v>
      </c>
      <c r="D29" s="60">
        <v>20</v>
      </c>
      <c r="E29" s="50">
        <f t="shared" ref="E29:E33" si="16">D29*C29</f>
        <v>20</v>
      </c>
      <c r="F29" s="22"/>
      <c r="G29" s="74" t="s">
        <v>41</v>
      </c>
      <c r="H29" s="27"/>
      <c r="I29" s="28"/>
      <c r="J29" s="45">
        <f t="shared" ref="J29:J34" si="17">I29*H29</f>
        <v>0</v>
      </c>
      <c r="L29" s="29">
        <f t="shared" ref="L29:L34" si="18">H29-C29</f>
        <v>-1</v>
      </c>
      <c r="M29" s="44">
        <f t="shared" ref="M29:M33" si="19">I29-D29</f>
        <v>-20</v>
      </c>
      <c r="N29" s="49">
        <f t="shared" ref="N29:N34" si="20">J29-E29</f>
        <v>-20</v>
      </c>
      <c r="O29" s="13"/>
      <c r="P29" s="15"/>
    </row>
    <row r="30" spans="1:16" ht="15.75" customHeight="1" x14ac:dyDescent="0.3">
      <c r="A30" s="53" t="s">
        <v>54</v>
      </c>
      <c r="B30" s="55" t="s">
        <v>61</v>
      </c>
      <c r="C30" s="75">
        <v>1</v>
      </c>
      <c r="D30" s="60">
        <v>9</v>
      </c>
      <c r="E30" s="50">
        <f t="shared" si="16"/>
        <v>9</v>
      </c>
      <c r="F30" s="22"/>
      <c r="G30" s="55" t="s">
        <v>42</v>
      </c>
      <c r="H30" s="21"/>
      <c r="I30" s="20"/>
      <c r="J30" s="46">
        <f t="shared" si="17"/>
        <v>0</v>
      </c>
      <c r="L30" s="19">
        <f t="shared" si="18"/>
        <v>-1</v>
      </c>
      <c r="M30" s="43">
        <f t="shared" si="19"/>
        <v>-9</v>
      </c>
      <c r="N30" s="48">
        <f t="shared" si="20"/>
        <v>-9</v>
      </c>
      <c r="O30" s="13"/>
      <c r="P30" s="14"/>
    </row>
    <row r="31" spans="1:16" ht="14.4" x14ac:dyDescent="0.3">
      <c r="A31" s="53" t="s">
        <v>55</v>
      </c>
      <c r="B31" s="54" t="s">
        <v>62</v>
      </c>
      <c r="C31" s="75">
        <v>1</v>
      </c>
      <c r="D31" s="60">
        <v>27</v>
      </c>
      <c r="E31" s="50">
        <f t="shared" si="16"/>
        <v>27</v>
      </c>
      <c r="F31" s="22"/>
      <c r="G31" s="55" t="s">
        <v>43</v>
      </c>
      <c r="H31" s="21"/>
      <c r="I31" s="20"/>
      <c r="J31" s="46">
        <f t="shared" si="17"/>
        <v>0</v>
      </c>
      <c r="L31" s="19">
        <f t="shared" si="18"/>
        <v>-1</v>
      </c>
      <c r="M31" s="43">
        <f t="shared" si="19"/>
        <v>-27</v>
      </c>
      <c r="N31" s="49">
        <f t="shared" si="20"/>
        <v>-27</v>
      </c>
      <c r="O31" s="13"/>
      <c r="P31" s="14"/>
    </row>
    <row r="32" spans="1:16" ht="15" customHeight="1" x14ac:dyDescent="0.3">
      <c r="A32" s="53" t="s">
        <v>56</v>
      </c>
      <c r="B32" s="55" t="s">
        <v>63</v>
      </c>
      <c r="C32" s="75">
        <v>1</v>
      </c>
      <c r="D32" s="60">
        <v>19</v>
      </c>
      <c r="E32" s="50">
        <f t="shared" si="16"/>
        <v>19</v>
      </c>
      <c r="F32" s="22"/>
      <c r="G32" s="55" t="s">
        <v>44</v>
      </c>
      <c r="H32" s="21"/>
      <c r="I32" s="20"/>
      <c r="J32" s="46">
        <f t="shared" si="17"/>
        <v>0</v>
      </c>
      <c r="L32" s="19">
        <f t="shared" si="18"/>
        <v>-1</v>
      </c>
      <c r="M32" s="43">
        <f t="shared" si="19"/>
        <v>-19</v>
      </c>
      <c r="N32" s="49">
        <f t="shared" si="20"/>
        <v>-19</v>
      </c>
      <c r="O32" s="13"/>
      <c r="P32" s="15"/>
    </row>
    <row r="33" spans="1:16" ht="12.9" customHeight="1" x14ac:dyDescent="0.3">
      <c r="A33" s="53" t="s">
        <v>57</v>
      </c>
      <c r="B33" s="55" t="s">
        <v>64</v>
      </c>
      <c r="C33" s="75">
        <v>1</v>
      </c>
      <c r="D33" s="60">
        <v>6</v>
      </c>
      <c r="E33" s="50">
        <f t="shared" si="16"/>
        <v>6</v>
      </c>
      <c r="F33" s="22"/>
      <c r="G33" s="55" t="s">
        <v>45</v>
      </c>
      <c r="H33" s="21"/>
      <c r="I33" s="20"/>
      <c r="J33" s="46">
        <f t="shared" si="17"/>
        <v>0</v>
      </c>
      <c r="L33" s="19">
        <f t="shared" si="18"/>
        <v>-1</v>
      </c>
      <c r="M33" s="43">
        <f t="shared" si="19"/>
        <v>-6</v>
      </c>
      <c r="N33" s="49">
        <f t="shared" si="20"/>
        <v>-6</v>
      </c>
      <c r="O33" s="13"/>
      <c r="P33" s="15"/>
    </row>
    <row r="34" spans="1:16" ht="12.9" customHeight="1" x14ac:dyDescent="0.3">
      <c r="A34" s="53" t="s">
        <v>58</v>
      </c>
      <c r="B34" s="55" t="s">
        <v>65</v>
      </c>
      <c r="C34" s="75">
        <v>1</v>
      </c>
      <c r="D34" s="60">
        <v>7</v>
      </c>
      <c r="E34" s="50">
        <f>D34*C34</f>
        <v>7</v>
      </c>
      <c r="F34" s="22"/>
      <c r="G34" s="55" t="s">
        <v>46</v>
      </c>
      <c r="H34" s="21"/>
      <c r="I34" s="20"/>
      <c r="J34" s="46">
        <f t="shared" si="17"/>
        <v>0</v>
      </c>
      <c r="L34" s="19">
        <f t="shared" si="18"/>
        <v>-1</v>
      </c>
      <c r="M34" s="43">
        <f>I34-D34</f>
        <v>-7</v>
      </c>
      <c r="N34" s="48">
        <f t="shared" si="20"/>
        <v>-7</v>
      </c>
      <c r="O34" s="13"/>
      <c r="P34" s="15"/>
    </row>
    <row r="35" spans="1:16" ht="12.9" customHeight="1" x14ac:dyDescent="0.25">
      <c r="B35" s="32" t="s">
        <v>66</v>
      </c>
      <c r="C35" s="33"/>
      <c r="D35" s="33"/>
      <c r="E35" s="95">
        <f>E29+E30+E31+E32+E33+E34</f>
        <v>88</v>
      </c>
      <c r="F35" s="22"/>
      <c r="G35" s="32" t="s">
        <v>66</v>
      </c>
      <c r="H35" s="90"/>
      <c r="I35" s="34"/>
      <c r="J35" s="97">
        <f>SUM(J29:J34)</f>
        <v>0</v>
      </c>
      <c r="L35" s="91"/>
      <c r="M35" s="92"/>
      <c r="N35" s="96">
        <f>J35-E35</f>
        <v>-88</v>
      </c>
      <c r="O35" s="94"/>
      <c r="P35" s="15"/>
    </row>
    <row r="36" spans="1:16" x14ac:dyDescent="0.25">
      <c r="D36" s="11"/>
      <c r="E36" s="11"/>
      <c r="J36" s="11"/>
    </row>
    <row r="37" spans="1:16" s="61" customFormat="1" ht="13.8" x14ac:dyDescent="0.25">
      <c r="A37" s="62">
        <v>4</v>
      </c>
      <c r="B37" s="76" t="s">
        <v>68</v>
      </c>
      <c r="C37" s="77"/>
      <c r="D37" s="80"/>
      <c r="E37" s="81"/>
      <c r="F37" s="22"/>
      <c r="G37" s="76" t="s">
        <v>68</v>
      </c>
      <c r="H37" s="77"/>
      <c r="I37" s="78"/>
      <c r="J37" s="79"/>
      <c r="K37" s="11"/>
      <c r="L37" s="68"/>
      <c r="M37" s="69"/>
      <c r="N37" s="70"/>
      <c r="O37" s="71"/>
      <c r="P37" s="11"/>
    </row>
    <row r="38" spans="1:16" ht="14.4" x14ac:dyDescent="0.3">
      <c r="A38" s="53" t="s">
        <v>21</v>
      </c>
      <c r="B38" s="74" t="s">
        <v>73</v>
      </c>
      <c r="C38" s="31">
        <v>1</v>
      </c>
      <c r="D38" s="60">
        <v>15</v>
      </c>
      <c r="E38" s="50">
        <f>D38*C38</f>
        <v>15</v>
      </c>
      <c r="F38" s="22"/>
      <c r="G38" s="74" t="s">
        <v>73</v>
      </c>
      <c r="H38" s="21"/>
      <c r="I38" s="20"/>
      <c r="J38" s="46">
        <f>I38*H38</f>
        <v>0</v>
      </c>
      <c r="L38" s="29">
        <f>H38-C38</f>
        <v>-1</v>
      </c>
      <c r="M38" s="44">
        <f>I38-D38</f>
        <v>-15</v>
      </c>
      <c r="N38" s="49">
        <f>J38-E38</f>
        <v>-15</v>
      </c>
      <c r="O38" s="13"/>
    </row>
    <row r="39" spans="1:16" ht="14.4" x14ac:dyDescent="0.3">
      <c r="A39" s="53" t="s">
        <v>22</v>
      </c>
      <c r="B39" s="55" t="s">
        <v>74</v>
      </c>
      <c r="C39" s="31">
        <v>1</v>
      </c>
      <c r="D39" s="60">
        <v>31</v>
      </c>
      <c r="E39" s="50">
        <f t="shared" ref="E39:E44" si="21">D39*C39</f>
        <v>31</v>
      </c>
      <c r="F39" s="22"/>
      <c r="G39" s="55" t="s">
        <v>74</v>
      </c>
      <c r="H39" s="21"/>
      <c r="I39" s="20"/>
      <c r="J39" s="46">
        <f t="shared" ref="J39:J44" si="22">I39*H39</f>
        <v>0</v>
      </c>
      <c r="L39" s="29">
        <f t="shared" ref="L39:L44" si="23">H39-C39</f>
        <v>-1</v>
      </c>
      <c r="M39" s="44">
        <f t="shared" ref="M39:M44" si="24">I39-D39</f>
        <v>-31</v>
      </c>
      <c r="N39" s="49">
        <f t="shared" ref="N39:N44" si="25">J39-E39</f>
        <v>-31</v>
      </c>
      <c r="O39" s="13"/>
    </row>
    <row r="40" spans="1:16" ht="14.4" x14ac:dyDescent="0.3">
      <c r="A40" s="53" t="s">
        <v>23</v>
      </c>
      <c r="B40" s="102" t="s">
        <v>75</v>
      </c>
      <c r="C40" s="31">
        <v>1</v>
      </c>
      <c r="D40" s="60">
        <v>3</v>
      </c>
      <c r="E40" s="50">
        <f t="shared" si="21"/>
        <v>3</v>
      </c>
      <c r="F40" s="22"/>
      <c r="G40" s="102" t="s">
        <v>75</v>
      </c>
      <c r="H40" s="21"/>
      <c r="I40" s="20"/>
      <c r="J40" s="46">
        <f t="shared" si="22"/>
        <v>0</v>
      </c>
      <c r="L40" s="29">
        <f t="shared" si="23"/>
        <v>-1</v>
      </c>
      <c r="M40" s="44">
        <f t="shared" si="24"/>
        <v>-3</v>
      </c>
      <c r="N40" s="49">
        <f t="shared" si="25"/>
        <v>-3</v>
      </c>
      <c r="O40" s="13"/>
    </row>
    <row r="41" spans="1:16" ht="14.4" x14ac:dyDescent="0.3">
      <c r="A41" s="53" t="s">
        <v>69</v>
      </c>
      <c r="B41" s="55" t="s">
        <v>76</v>
      </c>
      <c r="C41" s="31">
        <v>1</v>
      </c>
      <c r="D41" s="60">
        <v>3</v>
      </c>
      <c r="E41" s="50">
        <f t="shared" si="21"/>
        <v>3</v>
      </c>
      <c r="F41" s="22"/>
      <c r="G41" s="55" t="s">
        <v>76</v>
      </c>
      <c r="H41" s="21"/>
      <c r="I41" s="20"/>
      <c r="J41" s="46">
        <f t="shared" si="22"/>
        <v>0</v>
      </c>
      <c r="L41" s="29">
        <f t="shared" si="23"/>
        <v>-1</v>
      </c>
      <c r="M41" s="44">
        <f t="shared" si="24"/>
        <v>-3</v>
      </c>
      <c r="N41" s="49">
        <f t="shared" si="25"/>
        <v>-3</v>
      </c>
      <c r="O41" s="13"/>
    </row>
    <row r="42" spans="1:16" ht="14.4" x14ac:dyDescent="0.3">
      <c r="A42" s="53" t="s">
        <v>70</v>
      </c>
      <c r="B42" s="55" t="s">
        <v>77</v>
      </c>
      <c r="C42" s="31">
        <v>1</v>
      </c>
      <c r="D42" s="60">
        <v>14</v>
      </c>
      <c r="E42" s="50">
        <f t="shared" si="21"/>
        <v>14</v>
      </c>
      <c r="F42" s="22"/>
      <c r="G42" s="55" t="s">
        <v>77</v>
      </c>
      <c r="H42" s="21"/>
      <c r="I42" s="20"/>
      <c r="J42" s="46">
        <f t="shared" si="22"/>
        <v>0</v>
      </c>
      <c r="L42" s="29">
        <f t="shared" si="23"/>
        <v>-1</v>
      </c>
      <c r="M42" s="44">
        <f t="shared" si="24"/>
        <v>-14</v>
      </c>
      <c r="N42" s="49">
        <f t="shared" si="25"/>
        <v>-14</v>
      </c>
      <c r="O42" s="13"/>
    </row>
    <row r="43" spans="1:16" ht="14.4" x14ac:dyDescent="0.3">
      <c r="A43" s="53" t="s">
        <v>71</v>
      </c>
      <c r="B43" s="55" t="s">
        <v>78</v>
      </c>
      <c r="C43" s="31">
        <v>1</v>
      </c>
      <c r="D43" s="60">
        <v>10</v>
      </c>
      <c r="E43" s="50">
        <f t="shared" si="21"/>
        <v>10</v>
      </c>
      <c r="F43" s="22"/>
      <c r="G43" s="55" t="s">
        <v>78</v>
      </c>
      <c r="H43" s="21"/>
      <c r="I43" s="20"/>
      <c r="J43" s="46">
        <f t="shared" si="22"/>
        <v>0</v>
      </c>
      <c r="L43" s="29">
        <f t="shared" si="23"/>
        <v>-1</v>
      </c>
      <c r="M43" s="44">
        <f t="shared" si="24"/>
        <v>-10</v>
      </c>
      <c r="N43" s="49">
        <f t="shared" si="25"/>
        <v>-10</v>
      </c>
      <c r="O43" s="13"/>
    </row>
    <row r="44" spans="1:16" ht="14.4" x14ac:dyDescent="0.3">
      <c r="A44" s="53" t="s">
        <v>72</v>
      </c>
      <c r="B44" s="55" t="s">
        <v>79</v>
      </c>
      <c r="C44" s="31">
        <v>1</v>
      </c>
      <c r="D44" s="60">
        <v>13</v>
      </c>
      <c r="E44" s="50">
        <f t="shared" si="21"/>
        <v>13</v>
      </c>
      <c r="F44" s="22"/>
      <c r="G44" s="55" t="s">
        <v>79</v>
      </c>
      <c r="H44" s="21"/>
      <c r="I44" s="20"/>
      <c r="J44" s="46">
        <f t="shared" si="22"/>
        <v>0</v>
      </c>
      <c r="L44" s="29">
        <f t="shared" si="23"/>
        <v>-1</v>
      </c>
      <c r="M44" s="44">
        <f t="shared" si="24"/>
        <v>-13</v>
      </c>
      <c r="N44" s="49">
        <f t="shared" si="25"/>
        <v>-13</v>
      </c>
      <c r="O44" s="13"/>
    </row>
    <row r="45" spans="1:16" ht="13.8" x14ac:dyDescent="0.25">
      <c r="B45" s="32" t="s">
        <v>27</v>
      </c>
      <c r="C45" s="33"/>
      <c r="D45" s="33"/>
      <c r="E45" s="95">
        <f>SUM(E38:E44)</f>
        <v>89</v>
      </c>
      <c r="G45" s="32" t="s">
        <v>27</v>
      </c>
      <c r="H45" s="90"/>
      <c r="I45" s="34"/>
      <c r="J45" s="97">
        <f>SUM(J38:J38)</f>
        <v>0</v>
      </c>
      <c r="L45" s="91"/>
      <c r="M45" s="92"/>
      <c r="N45" s="96">
        <f>J45-E45</f>
        <v>-89</v>
      </c>
      <c r="O45" s="41"/>
    </row>
    <row r="46" spans="1:16" ht="13.8" x14ac:dyDescent="0.25">
      <c r="B46" s="84"/>
      <c r="C46" s="83"/>
      <c r="D46" s="83"/>
      <c r="E46" s="85"/>
      <c r="G46" s="84"/>
      <c r="H46" s="56"/>
      <c r="I46" s="57"/>
      <c r="J46" s="86"/>
      <c r="L46" s="87"/>
      <c r="M46" s="58"/>
      <c r="N46" s="59"/>
      <c r="O46" s="88"/>
    </row>
    <row r="47" spans="1:16" ht="13.8" x14ac:dyDescent="0.25">
      <c r="A47" s="62">
        <v>4</v>
      </c>
      <c r="B47" s="76" t="s">
        <v>80</v>
      </c>
      <c r="C47" s="80"/>
      <c r="D47" s="80"/>
      <c r="E47" s="81"/>
      <c r="G47" s="76" t="s">
        <v>84</v>
      </c>
      <c r="H47" s="77"/>
      <c r="I47" s="78"/>
      <c r="J47" s="79"/>
      <c r="L47" s="68"/>
      <c r="M47" s="69"/>
      <c r="N47" s="70"/>
      <c r="O47" s="71"/>
    </row>
    <row r="48" spans="1:16" ht="14.4" x14ac:dyDescent="0.3">
      <c r="A48" s="23" t="s">
        <v>21</v>
      </c>
      <c r="B48" s="74" t="s">
        <v>29</v>
      </c>
      <c r="C48" s="31">
        <v>1</v>
      </c>
      <c r="D48" s="60">
        <v>19</v>
      </c>
      <c r="E48" s="50">
        <f t="shared" ref="E48" si="26">D48*C48</f>
        <v>19</v>
      </c>
      <c r="G48" s="74" t="s">
        <v>29</v>
      </c>
      <c r="H48" s="21"/>
      <c r="I48" s="20"/>
      <c r="J48" s="46">
        <f t="shared" ref="J48:J51" si="27">I48*H48</f>
        <v>0</v>
      </c>
      <c r="L48" s="29">
        <f t="shared" ref="L48" si="28">H48-C48</f>
        <v>-1</v>
      </c>
      <c r="M48" s="44"/>
      <c r="N48" s="49">
        <f>J48-E48</f>
        <v>-19</v>
      </c>
      <c r="O48" s="13"/>
    </row>
    <row r="49" spans="1:15" ht="14.4" x14ac:dyDescent="0.3">
      <c r="A49" s="24" t="s">
        <v>22</v>
      </c>
      <c r="B49" s="55" t="s">
        <v>81</v>
      </c>
      <c r="C49" s="31">
        <v>1</v>
      </c>
      <c r="D49" s="31" t="s">
        <v>19</v>
      </c>
      <c r="E49" s="50"/>
      <c r="G49" s="55" t="s">
        <v>81</v>
      </c>
      <c r="H49" s="21"/>
      <c r="I49" s="20"/>
      <c r="J49" s="46">
        <f t="shared" si="27"/>
        <v>0</v>
      </c>
      <c r="L49" s="19">
        <v>0</v>
      </c>
      <c r="M49" s="43"/>
      <c r="N49" s="49">
        <f>J49-E49</f>
        <v>0</v>
      </c>
      <c r="O49" s="13"/>
    </row>
    <row r="50" spans="1:15" ht="14.4" x14ac:dyDescent="0.3">
      <c r="A50" s="24" t="s">
        <v>23</v>
      </c>
      <c r="B50" s="55" t="s">
        <v>82</v>
      </c>
      <c r="C50" s="31">
        <v>1</v>
      </c>
      <c r="D50" s="31" t="s">
        <v>19</v>
      </c>
      <c r="E50" s="50"/>
      <c r="G50" s="55" t="s">
        <v>82</v>
      </c>
      <c r="H50" s="21"/>
      <c r="I50" s="20"/>
      <c r="J50" s="46">
        <f t="shared" si="27"/>
        <v>0</v>
      </c>
      <c r="L50" s="19">
        <v>0</v>
      </c>
      <c r="M50" s="43"/>
      <c r="N50" s="49">
        <f>J50-E50</f>
        <v>0</v>
      </c>
      <c r="O50" s="13"/>
    </row>
    <row r="51" spans="1:15" ht="14.4" x14ac:dyDescent="0.3">
      <c r="A51" s="24" t="s">
        <v>69</v>
      </c>
      <c r="B51" s="55" t="s">
        <v>83</v>
      </c>
      <c r="C51" s="31">
        <v>1</v>
      </c>
      <c r="D51" s="31" t="s">
        <v>19</v>
      </c>
      <c r="E51" s="50"/>
      <c r="G51" s="55" t="s">
        <v>83</v>
      </c>
      <c r="H51" s="21"/>
      <c r="I51" s="20"/>
      <c r="J51" s="46">
        <f t="shared" si="27"/>
        <v>0</v>
      </c>
      <c r="L51" s="19">
        <v>0</v>
      </c>
      <c r="M51" s="43"/>
      <c r="N51" s="49">
        <v>0</v>
      </c>
      <c r="O51" s="13"/>
    </row>
    <row r="52" spans="1:15" ht="13.8" x14ac:dyDescent="0.25">
      <c r="B52" s="32" t="s">
        <v>28</v>
      </c>
      <c r="C52" s="33"/>
      <c r="D52" s="33"/>
      <c r="E52" s="51">
        <f>E48+E49+E50</f>
        <v>19</v>
      </c>
      <c r="G52" s="32" t="s">
        <v>28</v>
      </c>
      <c r="H52" s="32"/>
      <c r="I52" s="98"/>
      <c r="J52" s="47">
        <f>SUM(J48:J50)</f>
        <v>0</v>
      </c>
      <c r="L52" s="91"/>
      <c r="M52" s="92"/>
      <c r="N52" s="93">
        <f t="shared" ref="N52" si="29">J52-E52</f>
        <v>-19</v>
      </c>
      <c r="O52" s="42"/>
    </row>
    <row r="54" spans="1:15" ht="15.6" x14ac:dyDescent="0.25">
      <c r="B54" s="38" t="s">
        <v>24</v>
      </c>
      <c r="C54" s="39"/>
      <c r="D54" s="40"/>
      <c r="E54" s="101">
        <f>E11+E26+E35+E45+E52</f>
        <v>2506</v>
      </c>
      <c r="G54" s="36"/>
      <c r="H54" s="35"/>
      <c r="I54" s="35"/>
      <c r="J54" s="99">
        <f>J11+J26+J45+J52</f>
        <v>0</v>
      </c>
      <c r="L54" s="36"/>
      <c r="M54" s="35"/>
      <c r="N54" s="100">
        <f>J54-E54</f>
        <v>-2506</v>
      </c>
      <c r="O54" s="37"/>
    </row>
  </sheetData>
  <mergeCells count="5">
    <mergeCell ref="L1:N1"/>
    <mergeCell ref="A1:B1"/>
    <mergeCell ref="K1:K2"/>
    <mergeCell ref="H1:J1"/>
    <mergeCell ref="C1:E1"/>
  </mergeCells>
  <phoneticPr fontId="3" type="noConversion"/>
  <pageMargins left="0.39370078740157483" right="0.39370078740157483" top="0.98425196850393704" bottom="0.98425196850393704" header="0.51181102362204722" footer="0.51181102362204722"/>
  <pageSetup paperSize="9" scale="59" fitToHeight="3" orientation="landscape" r:id="rId1"/>
  <headerFooter alignWithMargins="0">
    <oddHeader>&amp;L&amp;"Arial,Standard"WSW mobil GmbH
Busbetriebshof Varresbeck, Neubau Werkstatt - Modul 1
&amp;"Arial,Fett"Anlage C3 Soll-Ist-Vergleich Raumprogramm</oddHeader>
    <oddFooter>&amp;L&amp;"Arial,Standard"Stand: 08.12.2025 &amp;C&amp;"Arial,Standard"PSPC GmbH&amp;R&amp;"Arial,Standard"Seite &amp;P von &amp;N</oddFooter>
  </headerFooter>
  <ignoredErrors>
    <ignoredError sqref="E5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64C20A392CE54584BEB6027D066611" ma:contentTypeVersion="0" ma:contentTypeDescription="Ein neues Dokument erstellen." ma:contentTypeScope="" ma:versionID="3561ffd4077bd30a8b07334a1f6733fc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9ABE40-BC8B-45C7-8986-CBF94298CB2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F7AEEF3-CB34-422F-9CC0-6EF8ADC1AC9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E2FCD4-82F7-416C-9B79-0A61924A5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37A3009D-9512-4A68-91BA-267D30001C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C3_Soll-Ist-Vergleich</vt:lpstr>
      <vt:lpstr>'C3_Soll-Ist-Vergleich'!Druckbereich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Raumprogramm_40</dc:title>
  <dc:creator>PSPC</dc:creator>
  <cp:lastModifiedBy>Henriette Kleinwächter (PSPC)</cp:lastModifiedBy>
  <cp:lastPrinted>2019-08-29T10:22:34Z</cp:lastPrinted>
  <dcterms:created xsi:type="dcterms:W3CDTF">2003-09-08T06:19:03Z</dcterms:created>
  <dcterms:modified xsi:type="dcterms:W3CDTF">2025-12-03T07:55:33Z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ommentar">
    <vt:lpwstr/>
  </property>
  <property fmtid="{D5CDD505-2E9C-101B-9397-08002B2CF9AE}" pid="3" name="ContentType">
    <vt:lpwstr>Dokument</vt:lpwstr>
  </property>
  <property fmtid="{D5CDD505-2E9C-101B-9397-08002B2CF9AE}" pid="4" name="erledigt">
    <vt:lpwstr>1</vt:lpwstr>
  </property>
  <property fmtid="{D5CDD505-2E9C-101B-9397-08002B2CF9AE}" pid="5" name="ContentTypeId">
    <vt:lpwstr>0x0101009E64C20A392CE54584BEB6027D066611</vt:lpwstr>
  </property>
</Properties>
</file>