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C\BB2\WB7169\4_80-37-7169-25-001 Elektrische Energieversorgung\55_AV FbT\Planer Elektro\"/>
    </mc:Choice>
  </mc:AlternateContent>
  <xr:revisionPtr revIDLastSave="0" documentId="13_ncr:1_{4904132E-2256-49D4-972F-B1CDE81128FF}" xr6:coauthVersionLast="47" xr6:coauthVersionMax="47" xr10:uidLastSave="{00000000-0000-0000-0000-000000000000}"/>
  <bookViews>
    <workbookView xWindow="28680" yWindow="-120" windowWidth="29040" windowHeight="17520" xr2:uid="{CB9BC204-0C0A-4BFC-A67B-01388372DD9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6" i="1" l="1"/>
  <c r="F58" i="1"/>
  <c r="F51" i="1"/>
  <c r="F43" i="1"/>
  <c r="F35" i="1"/>
  <c r="F27" i="1"/>
  <c r="F17" i="1"/>
  <c r="F18" i="1" s="1"/>
  <c r="F11" i="1"/>
  <c r="F19" i="1" l="1"/>
  <c r="F20" i="1" s="1"/>
  <c r="F12" i="1"/>
  <c r="F13" i="1" s="1"/>
  <c r="F21" i="1" l="1"/>
  <c r="F22" i="1" s="1"/>
  <c r="F65" i="1" l="1"/>
  <c r="F67" i="1" s="1"/>
  <c r="F49" i="1"/>
  <c r="F33" i="1"/>
  <c r="F57" i="1"/>
  <c r="F41" i="1"/>
  <c r="F25" i="1"/>
  <c r="F50" i="1" l="1"/>
  <c r="F52" i="1" s="1"/>
  <c r="F26" i="1"/>
  <c r="F28" i="1" s="1"/>
  <c r="F42" i="1"/>
  <c r="F44" i="1" s="1"/>
  <c r="F59" i="1"/>
  <c r="F60" i="1" s="1"/>
  <c r="F34" i="1"/>
  <c r="F36" i="1" s="1"/>
  <c r="F68" i="1"/>
  <c r="F69" i="1" s="1"/>
  <c r="F73" i="1" l="1"/>
  <c r="F74" i="1" s="1"/>
  <c r="F61" i="1"/>
  <c r="F62" i="1" s="1"/>
  <c r="F63" i="1" s="1"/>
  <c r="F37" i="1"/>
  <c r="F38" i="1" s="1"/>
  <c r="F45" i="1"/>
  <c r="F29" i="1"/>
  <c r="F30" i="1" s="1"/>
  <c r="F31" i="1" s="1"/>
  <c r="F70" i="1"/>
  <c r="F53" i="1"/>
  <c r="F54" i="1" s="1"/>
  <c r="F39" i="1" l="1"/>
  <c r="F75" i="1"/>
  <c r="F76" i="1"/>
  <c r="F46" i="1"/>
  <c r="F47" i="1" s="1"/>
  <c r="F55" i="1"/>
  <c r="F77" i="1" l="1"/>
  <c r="F78" i="1" s="1"/>
  <c r="F79" i="1" s="1"/>
</calcChain>
</file>

<file path=xl/sharedStrings.xml><?xml version="1.0" encoding="utf-8"?>
<sst xmlns="http://schemas.openxmlformats.org/spreadsheetml/2006/main" count="93" uniqueCount="70">
  <si>
    <t xml:space="preserve">Maßnahme: </t>
  </si>
  <si>
    <t>Honorarzone</t>
  </si>
  <si>
    <t>Gesamtkosten der Anlagengruppe (brutto)</t>
  </si>
  <si>
    <t>abzügl. Abschlag nach § 54 (4) HOAI</t>
  </si>
  <si>
    <t>zuzügl. ggf. mvB  § 4 (3) HOAI</t>
  </si>
  <si>
    <t>Anrechenbare Kosten (brutto)</t>
  </si>
  <si>
    <t>abzügl. Umsatzsteuer</t>
  </si>
  <si>
    <t>v.H.</t>
  </si>
  <si>
    <t>Anrechenbare Kosten (netto)</t>
  </si>
  <si>
    <t>Honorarbasissatz (§ 56 HOAI)</t>
  </si>
  <si>
    <t>7a</t>
  </si>
  <si>
    <t>Honorarhöchstsatz nachrichtlich</t>
  </si>
  <si>
    <t>Honorarsatz</t>
  </si>
  <si>
    <t>zuzügl. Umbauzuschlag § 56 (5) HOAI</t>
  </si>
  <si>
    <t>Gesamthonorar der Grundleistungen</t>
  </si>
  <si>
    <t>Zuschl. / Abschl. auf das Gesamthonorar d. Grundleist.</t>
  </si>
  <si>
    <t>Summe</t>
  </si>
  <si>
    <t>Vergütung für Grund- und Besondere Leistungen</t>
  </si>
  <si>
    <t>Honorarermittlung</t>
  </si>
  <si>
    <r>
      <t xml:space="preserve">Leistungsstufe 1a                       </t>
    </r>
    <r>
      <rPr>
        <sz val="6"/>
        <color theme="1"/>
        <rFont val="Arial"/>
        <family val="2"/>
      </rPr>
      <t>(Lph 1 - Lph 2)</t>
    </r>
  </si>
  <si>
    <t>abzügl. ggf. Minderungen (§ 54 (3) HOAI)</t>
  </si>
  <si>
    <t>zuzügl. besondere Leistungen pauschal</t>
  </si>
  <si>
    <t>Zwischensumme</t>
  </si>
  <si>
    <t>zuzügl. Nebenkosten % d. Honorar LPH</t>
  </si>
  <si>
    <t>zuzügl.  Umsatzsteuer</t>
  </si>
  <si>
    <t>Summe Leistungsstufe 1a</t>
  </si>
  <si>
    <r>
      <t xml:space="preserve">Leistungsstufe 1b                       </t>
    </r>
    <r>
      <rPr>
        <sz val="6"/>
        <color theme="1"/>
        <rFont val="Arial"/>
        <family val="2"/>
      </rPr>
      <t>(Lph 3 - Lph 4)</t>
    </r>
  </si>
  <si>
    <t>Summe Leistungsstufe 1b</t>
  </si>
  <si>
    <r>
      <t xml:space="preserve">Leistungsstufe 2                                      </t>
    </r>
    <r>
      <rPr>
        <sz val="6"/>
        <color theme="1"/>
        <rFont val="Arial"/>
        <family val="2"/>
      </rPr>
      <t>(Lph 5)</t>
    </r>
  </si>
  <si>
    <t>Summe Leistungsstufe 2</t>
  </si>
  <si>
    <r>
      <t xml:space="preserve">Leistungsstufe 3            </t>
    </r>
    <r>
      <rPr>
        <sz val="6"/>
        <color theme="1"/>
        <rFont val="Arial"/>
        <family val="2"/>
      </rPr>
      <t xml:space="preserve">             (Lph 6 - Lph 7)</t>
    </r>
  </si>
  <si>
    <t>Summe Leistungsstufe 3</t>
  </si>
  <si>
    <r>
      <t>Leistungsstufe 4</t>
    </r>
    <r>
      <rPr>
        <sz val="6"/>
        <color theme="1"/>
        <rFont val="Arial"/>
        <family val="2"/>
      </rPr>
      <t xml:space="preserve">                                      (Lph 8)</t>
    </r>
  </si>
  <si>
    <t>zuzügl. ggf. Zuschlag Instandsetzung und Instandhaltung gemäß § 12 HOAI GL</t>
  </si>
  <si>
    <t>Summe Leistungsstufe 4</t>
  </si>
  <si>
    <r>
      <t xml:space="preserve">Leistungsstufe 5                                      </t>
    </r>
    <r>
      <rPr>
        <sz val="6"/>
        <color theme="1"/>
        <rFont val="Arial"/>
        <family val="2"/>
      </rPr>
      <t>(Lph 9)</t>
    </r>
  </si>
  <si>
    <t>Summe Leistungsstufe 5</t>
  </si>
  <si>
    <t>Gesamthonorar Leistungsstufen 1 bis 5</t>
  </si>
  <si>
    <t xml:space="preserve">Gesamthonorar </t>
  </si>
  <si>
    <t>Summe der Grund- und besonderen Leistungen</t>
  </si>
  <si>
    <t>Preisnachlass / -aufschlag</t>
  </si>
  <si>
    <t>Summe der Grund- und besonderen Leistungen inkl. Preisnachlass / -aufschlag</t>
  </si>
  <si>
    <t xml:space="preserve">Summe der Nebenkosten </t>
  </si>
  <si>
    <t>Gesamtsumme (netto)</t>
  </si>
  <si>
    <t>zuzügl. Umsatzsteuer</t>
  </si>
  <si>
    <t>Gesamtsumme (brutto)</t>
  </si>
  <si>
    <t>Erneuerung Energieversorgung SAP Projektnummer: 80-37-7169-25-001</t>
  </si>
  <si>
    <t>II</t>
  </si>
  <si>
    <r>
      <t xml:space="preserve">Mit dem Bieter soll ein Vertrag auf Grundlage der RBBau-Vertragsmuster geschlossen werden.
Im Folgenden sind die projektspezifischen Angaben, Änderungen und Ergänzungen aufgelistet.
Für das Angebot sind die </t>
    </r>
    <r>
      <rPr>
        <b/>
        <sz val="6"/>
        <color theme="9"/>
        <rFont val="Arial"/>
        <family val="2"/>
      </rPr>
      <t>grün</t>
    </r>
    <r>
      <rPr>
        <sz val="6"/>
        <color theme="9" tint="0.39997558519241921"/>
        <rFont val="Arial"/>
        <family val="2"/>
      </rPr>
      <t xml:space="preserve"> </t>
    </r>
    <r>
      <rPr>
        <sz val="6"/>
        <color theme="1"/>
        <rFont val="Arial"/>
        <family val="2"/>
      </rPr>
      <t>markierten Zellen auszufüllen und ggf. nach Bedarf zu korrigieren.
Die weitere Berechnung erfolgt automatisch.
Änderungsvorschläge sind in einem separaten Schreiben mit Hinweis auf den jeweiligen
Punkt des Angebotsblattes zu machen.</t>
    </r>
  </si>
  <si>
    <t>Vertragspartner:</t>
  </si>
  <si>
    <t>Leistungen nach Zeitaufwand</t>
  </si>
  <si>
    <t>Es gelten folgende Stundensätze netto:</t>
  </si>
  <si>
    <t>Sachverständiger (m/w/d)</t>
  </si>
  <si>
    <t>Leitender Ingenieur/Leitender Architekt (m/w/d)</t>
  </si>
  <si>
    <t>Fachingenieur/Architekt (m/w/d)</t>
  </si>
  <si>
    <t>Techniker (m/w/d)</t>
  </si>
  <si>
    <t>Technischer Zeichner/Systemplaner (m/w/d)</t>
  </si>
  <si>
    <t>Sonstige Mitarbeiter (m/w/d)</t>
  </si>
  <si>
    <t>Ort / Datum / Unterschrift / Textform mit Angabe des Namens, gem. § 126b BGB</t>
  </si>
  <si>
    <t>Ermittlung Honorarbasissatz</t>
  </si>
  <si>
    <t>Leistungsstufe 1b</t>
  </si>
  <si>
    <t>Leistungsstufe 2</t>
  </si>
  <si>
    <t>Leistungsstufe 1a</t>
  </si>
  <si>
    <t>Leistungsstufe 3</t>
  </si>
  <si>
    <t>Leistungsstufe 4</t>
  </si>
  <si>
    <t>Leistungsstufe 5</t>
  </si>
  <si>
    <t>Erklärung bitte auswählen falls zutreffend:</t>
  </si>
  <si>
    <t>Fahrkosten pro km netto</t>
  </si>
  <si>
    <t>Differenz zum Basissatz (0% für Basissatz, 100% für Höchstsatz)</t>
  </si>
  <si>
    <t>F2.4: TGA Anlagengruppe 5 Fernmelde- und Informationstehnische Anlagen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</si>
</sst>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43" formatCode="_-* #,##0.00_-;\-* #,##0.00_-;_-* &quot;-&quot;??_-;_-@_-"/>
    <numFmt numFmtId="164" formatCode="#,##0.00\ &quot;€&quot;"/>
  </numFmts>
  <fonts count="1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sz val="6"/>
      <color rgb="FFFF0000"/>
      <name val="Arial"/>
      <family val="2"/>
    </font>
    <font>
      <vertAlign val="superscript"/>
      <sz val="6"/>
      <color theme="1"/>
      <name val="Arial"/>
      <family val="2"/>
    </font>
    <font>
      <b/>
      <sz val="6.5"/>
      <color theme="1"/>
      <name val="Arial"/>
      <family val="2"/>
    </font>
    <font>
      <sz val="6"/>
      <color theme="9" tint="0.39997558519241921"/>
      <name val="Arial"/>
      <family val="2"/>
    </font>
    <font>
      <b/>
      <sz val="6"/>
      <color theme="9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FF0000"/>
      <name val="Arial"/>
      <family val="2"/>
    </font>
    <font>
      <sz val="8"/>
      <color rgb="FF00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ADDB7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 applyAlignment="1" applyProtection="1">
      <alignment vertical="center"/>
      <protection hidden="1"/>
    </xf>
    <xf numFmtId="0" fontId="3" fillId="0" borderId="1" xfId="0" applyFont="1" applyBorder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left" vertical="center" indent="2"/>
      <protection hidden="1"/>
    </xf>
    <xf numFmtId="7" fontId="2" fillId="0" borderId="2" xfId="1" applyNumberFormat="1" applyFont="1" applyFill="1" applyBorder="1" applyAlignment="1" applyProtection="1">
      <alignment vertical="center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49" fontId="2" fillId="2" borderId="7" xfId="0" applyNumberFormat="1" applyFont="1" applyFill="1" applyBorder="1" applyAlignment="1" applyProtection="1">
      <alignment horizontal="left" vertical="center" indent="2"/>
      <protection hidden="1"/>
    </xf>
    <xf numFmtId="0" fontId="2" fillId="2" borderId="5" xfId="0" applyFont="1" applyFill="1" applyBorder="1" applyAlignment="1" applyProtection="1">
      <alignment horizontal="left" vertical="center" indent="2"/>
      <protection hidden="1"/>
    </xf>
    <xf numFmtId="0" fontId="2" fillId="2" borderId="6" xfId="0" applyFont="1" applyFill="1" applyBorder="1" applyAlignment="1" applyProtection="1">
      <alignment horizontal="left" vertical="center" indent="2"/>
      <protection hidden="1"/>
    </xf>
    <xf numFmtId="7" fontId="2" fillId="2" borderId="4" xfId="1" applyNumberFormat="1" applyFont="1" applyFill="1" applyBorder="1" applyAlignment="1" applyProtection="1">
      <alignment vertical="center"/>
      <protection hidden="1"/>
    </xf>
    <xf numFmtId="7" fontId="2" fillId="0" borderId="4" xfId="1" applyNumberFormat="1" applyFont="1" applyFill="1" applyBorder="1" applyAlignment="1" applyProtection="1">
      <alignment vertical="center"/>
      <protection hidden="1"/>
    </xf>
    <xf numFmtId="0" fontId="2" fillId="0" borderId="5" xfId="0" applyFont="1" applyBorder="1" applyAlignment="1" applyProtection="1">
      <alignment horizontal="left" vertical="center" indent="3"/>
      <protection hidden="1"/>
    </xf>
    <xf numFmtId="9" fontId="2" fillId="0" borderId="4" xfId="0" applyNumberFormat="1" applyFont="1" applyBorder="1" applyAlignment="1" applyProtection="1">
      <alignment vertical="center"/>
      <protection hidden="1"/>
    </xf>
    <xf numFmtId="7" fontId="3" fillId="2" borderId="4" xfId="1" applyNumberFormat="1" applyFont="1" applyFill="1" applyBorder="1" applyAlignment="1" applyProtection="1">
      <alignment vertical="center"/>
      <protection hidden="1"/>
    </xf>
    <xf numFmtId="0" fontId="2" fillId="0" borderId="7" xfId="0" applyFont="1" applyBorder="1" applyAlignment="1" applyProtection="1">
      <alignment horizontal="left" vertical="center" wrapText="1" indent="1"/>
      <protection hidden="1"/>
    </xf>
    <xf numFmtId="7" fontId="2" fillId="0" borderId="1" xfId="1" applyNumberFormat="1" applyFont="1" applyFill="1" applyBorder="1" applyAlignment="1" applyProtection="1">
      <alignment vertical="center"/>
      <protection hidden="1"/>
    </xf>
    <xf numFmtId="0" fontId="3" fillId="0" borderId="0" xfId="0" applyFont="1" applyAlignment="1" applyProtection="1">
      <alignment horizontal="left" vertical="center" indent="2"/>
      <protection hidden="1"/>
    </xf>
    <xf numFmtId="0" fontId="3" fillId="0" borderId="5" xfId="0" applyFont="1" applyBorder="1" applyAlignment="1" applyProtection="1">
      <alignment horizontal="left" vertical="center" wrapText="1" indent="1"/>
      <protection hidden="1"/>
    </xf>
    <xf numFmtId="0" fontId="3" fillId="0" borderId="5" xfId="0" applyFont="1" applyBorder="1" applyAlignment="1" applyProtection="1">
      <alignment horizontal="left" vertical="center" indent="1"/>
      <protection hidden="1"/>
    </xf>
    <xf numFmtId="0" fontId="3" fillId="0" borderId="0" xfId="0" applyFont="1" applyAlignment="1" applyProtection="1">
      <alignment horizontal="left" vertical="center" indent="1"/>
      <protection hidden="1"/>
    </xf>
    <xf numFmtId="0" fontId="3" fillId="0" borderId="0" xfId="0" applyFont="1" applyAlignment="1" applyProtection="1">
      <alignment vertical="center"/>
      <protection hidden="1"/>
    </xf>
    <xf numFmtId="7" fontId="6" fillId="0" borderId="8" xfId="1" applyNumberFormat="1" applyFont="1" applyFill="1" applyBorder="1" applyAlignment="1" applyProtection="1">
      <alignment vertical="center"/>
      <protection hidden="1"/>
    </xf>
    <xf numFmtId="10" fontId="2" fillId="3" borderId="4" xfId="0" applyNumberFormat="1" applyFont="1" applyFill="1" applyBorder="1" applyAlignment="1" applyProtection="1">
      <alignment vertical="center"/>
      <protection locked="0"/>
    </xf>
    <xf numFmtId="7" fontId="2" fillId="0" borderId="9" xfId="1" applyNumberFormat="1" applyFont="1" applyFill="1" applyBorder="1" applyAlignment="1" applyProtection="1">
      <alignment vertical="center"/>
      <protection hidden="1"/>
    </xf>
    <xf numFmtId="10" fontId="2" fillId="3" borderId="9" xfId="0" applyNumberFormat="1" applyFont="1" applyFill="1" applyBorder="1" applyAlignment="1" applyProtection="1">
      <alignment vertical="center"/>
      <protection locked="0"/>
    </xf>
    <xf numFmtId="0" fontId="2" fillId="0" borderId="16" xfId="0" applyFont="1" applyBorder="1" applyAlignment="1" applyProtection="1">
      <alignment vertical="center"/>
      <protection hidden="1"/>
    </xf>
    <xf numFmtId="7" fontId="3" fillId="0" borderId="16" xfId="1" applyNumberFormat="1" applyFont="1" applyFill="1" applyBorder="1" applyAlignment="1" applyProtection="1">
      <alignment vertical="center"/>
      <protection hidden="1"/>
    </xf>
    <xf numFmtId="0" fontId="2" fillId="0" borderId="0" xfId="0" applyFont="1" applyAlignment="1" applyProtection="1">
      <alignment horizontal="left" vertical="center" indent="1"/>
      <protection hidden="1"/>
    </xf>
    <xf numFmtId="0" fontId="2" fillId="0" borderId="4" xfId="0" applyFont="1" applyBorder="1" applyAlignment="1" applyProtection="1">
      <alignment horizontal="left" vertical="center" indent="2"/>
      <protection hidden="1"/>
    </xf>
    <xf numFmtId="0" fontId="3" fillId="0" borderId="7" xfId="0" applyFont="1" applyBorder="1" applyAlignment="1" applyProtection="1">
      <alignment vertical="center" wrapText="1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vertical="center"/>
      <protection hidden="1"/>
    </xf>
    <xf numFmtId="0" fontId="3" fillId="0" borderId="4" xfId="0" applyFont="1" applyBorder="1" applyAlignment="1" applyProtection="1">
      <alignment horizontal="left" vertical="center" indent="1"/>
      <protection hidden="1"/>
    </xf>
    <xf numFmtId="0" fontId="2" fillId="0" borderId="4" xfId="0" applyFont="1" applyBorder="1" applyAlignment="1" applyProtection="1">
      <alignment horizontal="left" vertical="center" indent="1"/>
      <protection hidden="1"/>
    </xf>
    <xf numFmtId="0" fontId="2" fillId="2" borderId="7" xfId="0" applyFont="1" applyFill="1" applyBorder="1" applyAlignment="1" applyProtection="1">
      <alignment horizontal="left" vertical="center" indent="1"/>
      <protection hidden="1"/>
    </xf>
    <xf numFmtId="0" fontId="2" fillId="0" borderId="9" xfId="0" applyFont="1" applyBorder="1" applyAlignment="1" applyProtection="1">
      <alignment horizontal="left" vertical="center" indent="1"/>
      <protection hidden="1"/>
    </xf>
    <xf numFmtId="0" fontId="2" fillId="0" borderId="0" xfId="0" applyFont="1" applyAlignment="1" applyProtection="1">
      <alignment horizontal="center" vertical="center" textRotation="90"/>
      <protection hidden="1"/>
    </xf>
    <xf numFmtId="7" fontId="2" fillId="0" borderId="0" xfId="1" applyNumberFormat="1" applyFont="1" applyFill="1" applyBorder="1" applyAlignment="1" applyProtection="1">
      <alignment vertical="center"/>
      <protection hidden="1"/>
    </xf>
    <xf numFmtId="0" fontId="2" fillId="0" borderId="7" xfId="0" applyFont="1" applyBorder="1" applyAlignment="1" applyProtection="1">
      <alignment horizontal="left" vertical="center" indent="1"/>
      <protection hidden="1"/>
    </xf>
    <xf numFmtId="0" fontId="2" fillId="0" borderId="5" xfId="0" applyFont="1" applyBorder="1" applyAlignment="1" applyProtection="1">
      <alignment horizontal="left" vertical="center" indent="1"/>
      <protection hidden="1"/>
    </xf>
    <xf numFmtId="10" fontId="2" fillId="3" borderId="4" xfId="0" applyNumberFormat="1" applyFont="1" applyFill="1" applyBorder="1" applyAlignment="1" applyProtection="1">
      <alignment horizontal="right" vertical="center"/>
      <protection locked="0"/>
    </xf>
    <xf numFmtId="0" fontId="2" fillId="0" borderId="6" xfId="0" applyFont="1" applyBorder="1" applyAlignment="1" applyProtection="1">
      <alignment horizontal="left" vertical="center" indent="1"/>
      <protection hidden="1"/>
    </xf>
    <xf numFmtId="9" fontId="2" fillId="0" borderId="9" xfId="0" applyNumberFormat="1" applyFont="1" applyBorder="1" applyAlignment="1" applyProtection="1">
      <alignment vertical="center"/>
      <protection hidden="1"/>
    </xf>
    <xf numFmtId="7" fontId="8" fillId="0" borderId="16" xfId="1" applyNumberFormat="1" applyFont="1" applyFill="1" applyBorder="1" applyAlignment="1" applyProtection="1">
      <alignment vertical="center"/>
      <protection hidden="1"/>
    </xf>
    <xf numFmtId="0" fontId="5" fillId="0" borderId="5" xfId="0" applyFont="1" applyBorder="1" applyAlignment="1" applyProtection="1">
      <alignment horizontal="left" vertical="center" indent="1"/>
      <protection hidden="1"/>
    </xf>
    <xf numFmtId="0" fontId="5" fillId="0" borderId="6" xfId="0" applyFont="1" applyBorder="1" applyAlignment="1" applyProtection="1">
      <alignment horizontal="left" vertical="center" indent="1"/>
      <protection hidden="1"/>
    </xf>
    <xf numFmtId="49" fontId="0" fillId="0" borderId="0" xfId="0" applyNumberFormat="1"/>
    <xf numFmtId="0" fontId="2" fillId="0" borderId="5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49" fontId="2" fillId="0" borderId="18" xfId="0" applyNumberFormat="1" applyFont="1" applyBorder="1" applyAlignment="1" applyProtection="1">
      <alignment horizontal="left" vertical="center" indent="2"/>
      <protection hidden="1"/>
    </xf>
    <xf numFmtId="0" fontId="2" fillId="0" borderId="1" xfId="0" applyFont="1" applyBorder="1" applyAlignment="1" applyProtection="1">
      <alignment vertical="center"/>
      <protection hidden="1"/>
    </xf>
    <xf numFmtId="0" fontId="3" fillId="0" borderId="20" xfId="0" applyFont="1" applyBorder="1" applyAlignment="1" applyProtection="1">
      <alignment horizontal="right" vertical="center"/>
      <protection hidden="1"/>
    </xf>
    <xf numFmtId="49" fontId="0" fillId="0" borderId="4" xfId="0" applyNumberFormat="1" applyBorder="1"/>
    <xf numFmtId="0" fontId="0" fillId="0" borderId="4" xfId="0" applyBorder="1"/>
    <xf numFmtId="0" fontId="5" fillId="0" borderId="7" xfId="0" applyFont="1" applyBorder="1" applyAlignment="1" applyProtection="1">
      <alignment horizontal="left" vertical="center" indent="1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11" fillId="0" borderId="0" xfId="0" applyFont="1"/>
    <xf numFmtId="0" fontId="12" fillId="0" borderId="0" xfId="0" applyFont="1"/>
    <xf numFmtId="0" fontId="0" fillId="0" borderId="4" xfId="0" applyBorder="1" applyAlignment="1"/>
    <xf numFmtId="164" fontId="12" fillId="3" borderId="4" xfId="0" applyNumberFormat="1" applyFon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12" fillId="0" borderId="21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0" fillId="0" borderId="21" xfId="0" applyBorder="1" applyAlignment="1">
      <alignment horizontal="center"/>
    </xf>
    <xf numFmtId="0" fontId="0" fillId="0" borderId="0" xfId="0" applyBorder="1" applyAlignment="1">
      <alignment horizontal="center"/>
    </xf>
    <xf numFmtId="0" fontId="12" fillId="3" borderId="0" xfId="0" applyFont="1" applyFill="1" applyAlignment="1" applyProtection="1">
      <alignment horizontal="center" vertical="center"/>
      <protection locked="0"/>
    </xf>
    <xf numFmtId="0" fontId="12" fillId="0" borderId="0" xfId="0" applyFont="1" applyAlignment="1">
      <alignment horizontal="center"/>
    </xf>
    <xf numFmtId="0" fontId="12" fillId="4" borderId="7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left" indent="2"/>
    </xf>
    <xf numFmtId="0" fontId="11" fillId="0" borderId="4" xfId="0" applyFont="1" applyBorder="1" applyAlignment="1">
      <alignment horizontal="left" indent="2"/>
    </xf>
    <xf numFmtId="0" fontId="2" fillId="0" borderId="7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0" fontId="4" fillId="0" borderId="7" xfId="0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4" fillId="0" borderId="6" xfId="0" applyFont="1" applyBorder="1" applyAlignment="1" applyProtection="1">
      <alignment horizontal="center" vertical="center"/>
      <protection hidden="1"/>
    </xf>
    <xf numFmtId="0" fontId="11" fillId="0" borderId="7" xfId="0" applyFont="1" applyBorder="1" applyAlignment="1">
      <alignment horizontal="left" indent="2"/>
    </xf>
    <xf numFmtId="0" fontId="11" fillId="0" borderId="6" xfId="0" applyFont="1" applyBorder="1" applyAlignment="1">
      <alignment horizontal="left" indent="2"/>
    </xf>
    <xf numFmtId="0" fontId="12" fillId="0" borderId="7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10" fontId="2" fillId="2" borderId="4" xfId="0" applyNumberFormat="1" applyFont="1" applyFill="1" applyBorder="1" applyAlignment="1" applyProtection="1">
      <alignment vertical="center"/>
      <protection hidden="1"/>
    </xf>
    <xf numFmtId="0" fontId="2" fillId="0" borderId="9" xfId="0" applyFont="1" applyBorder="1" applyAlignment="1" applyProtection="1">
      <alignment horizontal="center" vertical="center" textRotation="90"/>
      <protection hidden="1"/>
    </xf>
    <xf numFmtId="0" fontId="2" fillId="0" borderId="17" xfId="0" applyFont="1" applyBorder="1" applyAlignment="1" applyProtection="1">
      <alignment horizontal="center" vertical="center" textRotation="90"/>
      <protection hidden="1"/>
    </xf>
    <xf numFmtId="0" fontId="2" fillId="0" borderId="18" xfId="0" applyFont="1" applyBorder="1" applyAlignment="1" applyProtection="1">
      <alignment horizontal="center" vertical="center" textRotation="90"/>
      <protection hidden="1"/>
    </xf>
    <xf numFmtId="2" fontId="2" fillId="3" borderId="7" xfId="0" applyNumberFormat="1" applyFont="1" applyFill="1" applyBorder="1" applyAlignment="1" applyProtection="1">
      <alignment horizontal="right" vertical="center"/>
      <protection locked="0"/>
    </xf>
    <xf numFmtId="2" fontId="2" fillId="3" borderId="6" xfId="0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indent="1"/>
      <protection hidden="1"/>
    </xf>
    <xf numFmtId="0" fontId="2" fillId="0" borderId="2" xfId="0" applyFont="1" applyBorder="1" applyAlignment="1" applyProtection="1">
      <alignment horizontal="left" vertical="center" indent="1"/>
      <protection hidden="1"/>
    </xf>
    <xf numFmtId="0" fontId="2" fillId="0" borderId="3" xfId="0" applyFont="1" applyBorder="1" applyAlignment="1" applyProtection="1">
      <alignment horizontal="left" vertical="center" indent="1"/>
      <protection hidden="1"/>
    </xf>
    <xf numFmtId="0" fontId="2" fillId="3" borderId="7" xfId="0" applyFont="1" applyFill="1" applyBorder="1" applyAlignment="1" applyProtection="1">
      <alignment vertical="center"/>
      <protection locked="0"/>
    </xf>
    <xf numFmtId="0" fontId="2" fillId="3" borderId="6" xfId="0" applyFont="1" applyFill="1" applyBorder="1" applyAlignment="1" applyProtection="1">
      <alignment vertical="center"/>
      <protection locked="0"/>
    </xf>
    <xf numFmtId="9" fontId="2" fillId="4" borderId="10" xfId="0" applyNumberFormat="1" applyFont="1" applyFill="1" applyBorder="1" applyAlignment="1" applyProtection="1">
      <alignment vertical="center"/>
      <protection hidden="1"/>
    </xf>
    <xf numFmtId="9" fontId="2" fillId="4" borderId="12" xfId="0" applyNumberFormat="1" applyFont="1" applyFill="1" applyBorder="1" applyAlignment="1" applyProtection="1">
      <alignment vertical="center"/>
      <protection hidden="1"/>
    </xf>
    <xf numFmtId="0" fontId="2" fillId="0" borderId="13" xfId="0" applyFont="1" applyBorder="1" applyAlignment="1" applyProtection="1">
      <alignment horizontal="left" vertical="center" indent="1"/>
      <protection hidden="1"/>
    </xf>
    <xf numFmtId="0" fontId="2" fillId="0" borderId="14" xfId="0" applyFont="1" applyBorder="1" applyAlignment="1" applyProtection="1">
      <alignment horizontal="left" vertical="center" indent="1"/>
      <protection hidden="1"/>
    </xf>
    <xf numFmtId="0" fontId="2" fillId="0" borderId="15" xfId="0" applyFont="1" applyBorder="1" applyAlignment="1" applyProtection="1">
      <alignment horizontal="left" vertical="center" indent="1"/>
      <protection hidden="1"/>
    </xf>
    <xf numFmtId="10" fontId="2" fillId="3" borderId="4" xfId="0" applyNumberFormat="1" applyFont="1" applyFill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center"/>
      <protection hidden="1"/>
    </xf>
    <xf numFmtId="0" fontId="3" fillId="0" borderId="5" xfId="0" applyFont="1" applyBorder="1" applyAlignment="1" applyProtection="1">
      <alignment vertical="center"/>
      <protection hidden="1"/>
    </xf>
    <xf numFmtId="0" fontId="3" fillId="0" borderId="6" xfId="0" applyFont="1" applyBorder="1" applyAlignment="1" applyProtection="1">
      <alignment vertical="center"/>
      <protection hidden="1"/>
    </xf>
    <xf numFmtId="0" fontId="2" fillId="0" borderId="7" xfId="0" applyFont="1" applyBorder="1" applyAlignment="1" applyProtection="1">
      <alignment horizontal="left" vertical="center" indent="1"/>
      <protection hidden="1"/>
    </xf>
    <xf numFmtId="0" fontId="2" fillId="0" borderId="5" xfId="0" applyFont="1" applyBorder="1" applyAlignment="1" applyProtection="1">
      <alignment horizontal="left" vertical="center" indent="1"/>
      <protection hidden="1"/>
    </xf>
    <xf numFmtId="0" fontId="2" fillId="0" borderId="6" xfId="0" applyFont="1" applyBorder="1" applyAlignment="1" applyProtection="1">
      <alignment horizontal="left" vertical="center" indent="1"/>
      <protection hidden="1"/>
    </xf>
    <xf numFmtId="0" fontId="2" fillId="0" borderId="10" xfId="0" applyFont="1" applyBorder="1" applyAlignment="1" applyProtection="1">
      <alignment horizontal="left" vertical="center" indent="1"/>
      <protection hidden="1"/>
    </xf>
    <xf numFmtId="0" fontId="2" fillId="0" borderId="11" xfId="0" applyFont="1" applyBorder="1" applyAlignment="1" applyProtection="1">
      <alignment horizontal="left" vertical="center" indent="1"/>
      <protection hidden="1"/>
    </xf>
    <xf numFmtId="0" fontId="2" fillId="0" borderId="12" xfId="0" applyFont="1" applyBorder="1" applyAlignment="1" applyProtection="1">
      <alignment horizontal="left" vertical="center" indent="1"/>
      <protection hidden="1"/>
    </xf>
    <xf numFmtId="0" fontId="8" fillId="0" borderId="13" xfId="0" applyFont="1" applyBorder="1" applyAlignment="1" applyProtection="1">
      <alignment horizontal="left" vertical="center" indent="1"/>
      <protection hidden="1"/>
    </xf>
    <xf numFmtId="0" fontId="3" fillId="0" borderId="14" xfId="0" applyFont="1" applyBorder="1" applyAlignment="1" applyProtection="1">
      <alignment horizontal="left" vertical="center" indent="1"/>
      <protection hidden="1"/>
    </xf>
    <xf numFmtId="0" fontId="3" fillId="0" borderId="15" xfId="0" applyFont="1" applyBorder="1" applyAlignment="1" applyProtection="1">
      <alignment horizontal="left" vertical="center" indent="1"/>
      <protection hidden="1"/>
    </xf>
    <xf numFmtId="9" fontId="2" fillId="4" borderId="19" xfId="0" applyNumberFormat="1" applyFont="1" applyFill="1" applyBorder="1" applyAlignment="1" applyProtection="1">
      <alignment vertical="center"/>
      <protection hidden="1"/>
    </xf>
    <xf numFmtId="10" fontId="2" fillId="2" borderId="7" xfId="0" applyNumberFormat="1" applyFont="1" applyFill="1" applyBorder="1" applyAlignment="1" applyProtection="1">
      <alignment horizontal="right" vertical="center"/>
      <protection hidden="1"/>
    </xf>
    <xf numFmtId="10" fontId="2" fillId="2" borderId="6" xfId="0" applyNumberFormat="1" applyFont="1" applyFill="1" applyBorder="1" applyAlignment="1" applyProtection="1">
      <alignment horizontal="right" vertical="center"/>
      <protection hidden="1"/>
    </xf>
    <xf numFmtId="10" fontId="2" fillId="3" borderId="7" xfId="0" applyNumberFormat="1" applyFont="1" applyFill="1" applyBorder="1" applyAlignment="1" applyProtection="1">
      <alignment vertical="center"/>
      <protection locked="0"/>
    </xf>
    <xf numFmtId="10" fontId="2" fillId="3" borderId="6" xfId="0" applyNumberFormat="1" applyFont="1" applyFill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49" fontId="2" fillId="5" borderId="8" xfId="0" applyNumberFormat="1" applyFont="1" applyFill="1" applyBorder="1" applyAlignment="1" applyProtection="1">
      <alignment horizontal="center" vertical="center" wrapText="1"/>
      <protection hidden="1"/>
    </xf>
    <xf numFmtId="49" fontId="3" fillId="3" borderId="5" xfId="0" applyNumberFormat="1" applyFont="1" applyFill="1" applyBorder="1" applyAlignment="1" applyProtection="1">
      <alignment horizontal="left" vertical="center" wrapText="1"/>
      <protection locked="0" hidden="1"/>
    </xf>
    <xf numFmtId="0" fontId="3" fillId="0" borderId="7" xfId="0" applyFont="1" applyBorder="1" applyAlignment="1" applyProtection="1">
      <alignment horizontal="left" vertical="center" wrapText="1" indent="1"/>
      <protection hidden="1"/>
    </xf>
    <xf numFmtId="0" fontId="3" fillId="0" borderId="5" xfId="0" applyFont="1" applyBorder="1" applyAlignment="1" applyProtection="1">
      <alignment horizontal="left" vertical="center" wrapText="1" indent="1"/>
      <protection hidden="1"/>
    </xf>
    <xf numFmtId="0" fontId="3" fillId="0" borderId="6" xfId="0" applyFont="1" applyBorder="1" applyAlignment="1" applyProtection="1">
      <alignment horizontal="left" vertical="center" wrapText="1" indent="1"/>
      <protection hidden="1"/>
    </xf>
    <xf numFmtId="0" fontId="7" fillId="0" borderId="5" xfId="0" applyFont="1" applyBorder="1" applyAlignment="1" applyProtection="1">
      <alignment horizontal="left" vertical="center" indent="1"/>
      <protection hidden="1"/>
    </xf>
  </cellXfs>
  <cellStyles count="2">
    <cellStyle name="Komma" xfId="1" builtinId="3"/>
    <cellStyle name="Standard" xfId="0" builtinId="0"/>
  </cellStyles>
  <dxfs count="60">
    <dxf>
      <font>
        <color theme="2"/>
      </font>
      <fill>
        <patternFill>
          <bgColor theme="2"/>
        </patternFill>
      </fill>
    </dxf>
    <dxf>
      <numFmt numFmtId="164" formatCode="#,##0.00\ &quot;€&quot;"/>
    </dxf>
    <dxf>
      <numFmt numFmtId="165" formatCode="0.00&quot; %&quot;"/>
    </dxf>
    <dxf>
      <font>
        <color theme="2"/>
      </font>
      <fill>
        <patternFill>
          <bgColor theme="2"/>
        </patternFill>
      </fill>
    </dxf>
    <dxf>
      <numFmt numFmtId="164" formatCode="#,##0.00\ &quot;€&quot;"/>
    </dxf>
    <dxf>
      <numFmt numFmtId="165" formatCode="0.00&quot; %&quot;"/>
    </dxf>
    <dxf>
      <font>
        <color theme="2"/>
      </font>
      <fill>
        <patternFill>
          <bgColor theme="2"/>
        </patternFill>
      </fill>
    </dxf>
    <dxf>
      <numFmt numFmtId="164" formatCode="#,##0.00\ &quot;€&quot;"/>
    </dxf>
    <dxf>
      <numFmt numFmtId="165" formatCode="0.00&quot; %&quot;"/>
    </dxf>
    <dxf>
      <font>
        <color theme="2"/>
      </font>
      <fill>
        <patternFill>
          <bgColor theme="2"/>
        </patternFill>
      </fill>
    </dxf>
    <dxf>
      <numFmt numFmtId="164" formatCode="#,##0.00\ &quot;€&quot;"/>
    </dxf>
    <dxf>
      <numFmt numFmtId="165" formatCode="0.00&quot; %&quot;"/>
    </dxf>
    <dxf>
      <font>
        <color theme="2"/>
      </font>
      <fill>
        <patternFill>
          <bgColor theme="2"/>
        </patternFill>
      </fill>
    </dxf>
    <dxf>
      <numFmt numFmtId="164" formatCode="#,##0.00\ &quot;€&quot;"/>
    </dxf>
    <dxf>
      <numFmt numFmtId="165" formatCode="0.00&quot; %&quot;"/>
    </dxf>
    <dxf>
      <font>
        <color theme="2"/>
      </font>
      <fill>
        <patternFill>
          <bgColor theme="2"/>
        </patternFill>
      </fill>
    </dxf>
    <dxf>
      <numFmt numFmtId="164" formatCode="#,##0.00\ &quot;€&quot;"/>
    </dxf>
    <dxf>
      <numFmt numFmtId="165" formatCode="0.00&quot; %&quot;"/>
    </dxf>
    <dxf>
      <numFmt numFmtId="166" formatCode="0.00%;0.00%"/>
    </dxf>
    <dxf>
      <numFmt numFmtId="167" formatCode="0.00&quot;€&quot;;0.00&quot;€&quot;"/>
    </dxf>
    <dxf>
      <font>
        <color theme="2"/>
      </font>
      <fill>
        <patternFill>
          <bgColor theme="2"/>
        </patternFill>
      </fill>
    </dxf>
    <dxf>
      <numFmt numFmtId="164" formatCode="#,##0.00\ &quot;€&quot;"/>
    </dxf>
    <dxf>
      <numFmt numFmtId="165" formatCode="0.00&quot; %&quot;"/>
    </dxf>
    <dxf>
      <numFmt numFmtId="166" formatCode="0.00%;0.00%"/>
    </dxf>
    <dxf>
      <numFmt numFmtId="167" formatCode="0.00&quot;€&quot;;0.00&quot;€&quot;"/>
    </dxf>
    <dxf>
      <font>
        <color theme="2"/>
      </font>
      <fill>
        <patternFill>
          <bgColor theme="2"/>
        </patternFill>
      </fill>
    </dxf>
    <dxf>
      <numFmt numFmtId="164" formatCode="#,##0.00\ &quot;€&quot;"/>
    </dxf>
    <dxf>
      <numFmt numFmtId="165" formatCode="0.00&quot; %&quot;"/>
    </dxf>
    <dxf>
      <numFmt numFmtId="166" formatCode="0.00%;0.00%"/>
    </dxf>
    <dxf>
      <numFmt numFmtId="167" formatCode="0.00&quot;€&quot;;0.00&quot;€&quot;"/>
    </dxf>
    <dxf>
      <font>
        <color theme="2"/>
      </font>
      <fill>
        <patternFill>
          <bgColor theme="2"/>
        </patternFill>
      </fill>
    </dxf>
    <dxf>
      <numFmt numFmtId="164" formatCode="#,##0.00\ &quot;€&quot;"/>
    </dxf>
    <dxf>
      <numFmt numFmtId="165" formatCode="0.00&quot; %&quot;"/>
    </dxf>
    <dxf>
      <numFmt numFmtId="166" formatCode="0.00%;0.00%"/>
    </dxf>
    <dxf>
      <numFmt numFmtId="167" formatCode="0.00&quot;€&quot;;0.00&quot;€&quot;"/>
    </dxf>
    <dxf>
      <font>
        <color theme="2"/>
      </font>
      <fill>
        <patternFill>
          <bgColor theme="2"/>
        </patternFill>
      </fill>
    </dxf>
    <dxf>
      <numFmt numFmtId="164" formatCode="#,##0.00\ &quot;€&quot;"/>
    </dxf>
    <dxf>
      <numFmt numFmtId="165" formatCode="0.00&quot; %&quot;"/>
    </dxf>
    <dxf>
      <numFmt numFmtId="166" formatCode="0.00%;0.00%"/>
    </dxf>
    <dxf>
      <numFmt numFmtId="167" formatCode="0.00&quot;€&quot;;0.00&quot;€&quot;"/>
    </dxf>
    <dxf>
      <font>
        <color theme="2"/>
      </font>
      <fill>
        <patternFill>
          <bgColor theme="2"/>
        </patternFill>
      </fill>
    </dxf>
    <dxf>
      <numFmt numFmtId="164" formatCode="#,##0.00\ &quot;€&quot;"/>
    </dxf>
    <dxf>
      <numFmt numFmtId="165" formatCode="0.00&quot; %&quot;"/>
    </dxf>
    <dxf>
      <numFmt numFmtId="166" formatCode="0.00%;0.00%"/>
    </dxf>
    <dxf>
      <numFmt numFmtId="167" formatCode="0.00&quot;€&quot;;0.00&quot;€&quot;"/>
    </dxf>
    <dxf>
      <fill>
        <patternFill>
          <bgColor rgb="FF9BBB59"/>
        </patternFill>
      </fill>
    </dxf>
    <dxf>
      <fill>
        <patternFill>
          <bgColor rgb="FF9BBB59"/>
        </patternFill>
      </fill>
    </dxf>
    <dxf>
      <fill>
        <patternFill>
          <bgColor rgb="FF9BBB59"/>
        </patternFill>
      </fill>
    </dxf>
    <dxf>
      <fill>
        <patternFill>
          <bgColor rgb="FF9BBB59"/>
        </patternFill>
      </fill>
    </dxf>
    <dxf>
      <fill>
        <patternFill>
          <bgColor rgb="FF9BBB59"/>
        </patternFill>
      </fill>
    </dxf>
    <dxf>
      <fill>
        <patternFill>
          <bgColor rgb="FF9BBB59"/>
        </patternFill>
      </fill>
    </dxf>
    <dxf>
      <fill>
        <patternFill>
          <bgColor rgb="FF9BBB59"/>
        </patternFill>
      </fill>
    </dxf>
    <dxf>
      <fill>
        <patternFill>
          <bgColor rgb="FF9BBB59"/>
        </patternFill>
      </fill>
    </dxf>
    <dxf>
      <fill>
        <patternFill>
          <bgColor rgb="FF9BBB59"/>
        </patternFill>
      </fill>
    </dxf>
    <dxf>
      <fill>
        <patternFill>
          <bgColor rgb="FF9BBB59"/>
        </patternFill>
      </fill>
    </dxf>
    <dxf>
      <fill>
        <patternFill>
          <bgColor rgb="FF9BBB59"/>
        </patternFill>
      </fill>
    </dxf>
    <dxf>
      <fill>
        <patternFill>
          <bgColor rgb="FF9BBB59"/>
        </patternFill>
      </fill>
    </dxf>
    <dxf>
      <font>
        <color theme="2"/>
      </font>
      <fill>
        <patternFill>
          <bgColor theme="2"/>
        </patternFill>
      </fill>
    </dxf>
    <dxf>
      <numFmt numFmtId="164" formatCode="#,##0.00\ &quot;€&quot;"/>
    </dxf>
    <dxf>
      <numFmt numFmtId="165" formatCode="0.00&quot; %&quot;"/>
    </dxf>
  </dxfs>
  <tableStyles count="0" defaultTableStyle="TableStyleMedium2" defaultPivotStyle="PivotStyleLight16"/>
  <colors>
    <mruColors>
      <color rgb="FFADD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98</xdr:row>
          <xdr:rowOff>28575</xdr:rowOff>
        </xdr:from>
        <xdr:to>
          <xdr:col>4</xdr:col>
          <xdr:colOff>361950</xdr:colOff>
          <xdr:row>98</xdr:row>
          <xdr:rowOff>238125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Evtl. Vorbehalte sind erschöpfend in einer zusätzlichen Anlage erläutert.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95</xdr:row>
          <xdr:rowOff>142875</xdr:rowOff>
        </xdr:from>
        <xdr:to>
          <xdr:col>4</xdr:col>
          <xdr:colOff>371475</xdr:colOff>
          <xdr:row>97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Der Bieter erklärt sich mit den vorstehenden Festlegungen einverstanden.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98F75-9CF8-4FF2-85DD-DFC7437F88FA}">
  <dimension ref="A1:G103"/>
  <sheetViews>
    <sheetView tabSelected="1" view="pageLayout" zoomScale="145" zoomScaleNormal="100" zoomScalePageLayoutView="145" workbookViewId="0">
      <selection activeCell="B2" sqref="B2:F2"/>
    </sheetView>
  </sheetViews>
  <sheetFormatPr baseColWidth="10" defaultRowHeight="12.75" x14ac:dyDescent="0.2"/>
  <cols>
    <col min="1" max="1" width="9.85546875" customWidth="1"/>
    <col min="2" max="2" width="26.5703125" customWidth="1"/>
    <col min="5" max="5" width="7.140625" customWidth="1"/>
  </cols>
  <sheetData>
    <row r="1" spans="1:7" x14ac:dyDescent="0.2">
      <c r="A1" s="50"/>
      <c r="B1" s="71"/>
      <c r="C1" s="72"/>
      <c r="D1" s="72"/>
      <c r="E1" s="72"/>
      <c r="F1" s="73"/>
      <c r="G1" s="53"/>
    </row>
    <row r="2" spans="1:7" x14ac:dyDescent="0.2">
      <c r="A2" s="2"/>
      <c r="B2" s="74" t="s">
        <v>69</v>
      </c>
      <c r="C2" s="75"/>
      <c r="D2" s="75"/>
      <c r="E2" s="75"/>
      <c r="F2" s="76"/>
      <c r="G2" s="53"/>
    </row>
    <row r="3" spans="1:7" x14ac:dyDescent="0.2">
      <c r="A3" s="55" t="s">
        <v>0</v>
      </c>
      <c r="B3" s="115" t="s">
        <v>46</v>
      </c>
      <c r="C3" s="116"/>
      <c r="D3" s="116"/>
      <c r="E3" s="116"/>
      <c r="F3" s="117"/>
      <c r="G3" s="53"/>
    </row>
    <row r="4" spans="1:7" x14ac:dyDescent="0.2">
      <c r="A4" s="51"/>
      <c r="B4" s="54"/>
      <c r="C4" s="44"/>
      <c r="D4" s="44"/>
      <c r="E4" s="44"/>
      <c r="F4" s="45"/>
      <c r="G4" s="53"/>
    </row>
    <row r="5" spans="1:7" s="46" customFormat="1" ht="79.5" customHeight="1" x14ac:dyDescent="0.2">
      <c r="A5" s="49"/>
      <c r="B5" s="118" t="s">
        <v>48</v>
      </c>
      <c r="C5" s="118"/>
      <c r="D5" s="118"/>
      <c r="E5" s="118"/>
      <c r="F5" s="118"/>
      <c r="G5" s="52"/>
    </row>
    <row r="6" spans="1:7" ht="16.5" x14ac:dyDescent="0.2">
      <c r="A6" s="48" t="s">
        <v>49</v>
      </c>
      <c r="B6" s="119"/>
      <c r="C6" s="119"/>
      <c r="D6" s="119"/>
      <c r="E6" s="119"/>
      <c r="F6" s="47"/>
    </row>
    <row r="7" spans="1:7" ht="16.5" x14ac:dyDescent="0.2">
      <c r="A7" s="5" t="s">
        <v>1</v>
      </c>
      <c r="B7" s="6" t="s">
        <v>47</v>
      </c>
      <c r="C7" s="7"/>
      <c r="D7" s="7"/>
      <c r="E7" s="8"/>
      <c r="F7" s="5" t="s">
        <v>59</v>
      </c>
    </row>
    <row r="8" spans="1:7" x14ac:dyDescent="0.2">
      <c r="A8" s="3">
        <v>1</v>
      </c>
      <c r="B8" s="101" t="s">
        <v>2</v>
      </c>
      <c r="C8" s="102"/>
      <c r="D8" s="102"/>
      <c r="E8" s="103"/>
      <c r="F8" s="9">
        <v>178500</v>
      </c>
    </row>
    <row r="9" spans="1:7" x14ac:dyDescent="0.2">
      <c r="A9" s="3">
        <v>2</v>
      </c>
      <c r="B9" s="101" t="s">
        <v>3</v>
      </c>
      <c r="C9" s="102"/>
      <c r="D9" s="102"/>
      <c r="E9" s="103"/>
      <c r="F9" s="9">
        <v>0</v>
      </c>
    </row>
    <row r="10" spans="1:7" x14ac:dyDescent="0.2">
      <c r="A10" s="3">
        <v>3</v>
      </c>
      <c r="B10" s="101" t="s">
        <v>4</v>
      </c>
      <c r="C10" s="102"/>
      <c r="D10" s="102"/>
      <c r="E10" s="103"/>
      <c r="F10" s="9">
        <v>0</v>
      </c>
    </row>
    <row r="11" spans="1:7" x14ac:dyDescent="0.2">
      <c r="A11" s="3">
        <v>4</v>
      </c>
      <c r="B11" s="101" t="s">
        <v>5</v>
      </c>
      <c r="C11" s="102"/>
      <c r="D11" s="102"/>
      <c r="E11" s="103"/>
      <c r="F11" s="10">
        <f>F8-F9+F10</f>
        <v>178500</v>
      </c>
    </row>
    <row r="12" spans="1:7" x14ac:dyDescent="0.2">
      <c r="A12" s="3">
        <v>5</v>
      </c>
      <c r="B12" s="101" t="s">
        <v>6</v>
      </c>
      <c r="C12" s="102"/>
      <c r="D12" s="11" t="s">
        <v>7</v>
      </c>
      <c r="E12" s="12">
        <v>0.19</v>
      </c>
      <c r="F12" s="10">
        <f>F11 / (1 + E12) * E12</f>
        <v>28500</v>
      </c>
    </row>
    <row r="13" spans="1:7" x14ac:dyDescent="0.2">
      <c r="A13" s="3">
        <v>6</v>
      </c>
      <c r="B13" s="101" t="s">
        <v>8</v>
      </c>
      <c r="C13" s="102"/>
      <c r="D13" s="102"/>
      <c r="E13" s="103"/>
      <c r="F13" s="10">
        <f>F11-F12</f>
        <v>150000</v>
      </c>
    </row>
    <row r="14" spans="1:7" x14ac:dyDescent="0.2">
      <c r="A14" s="3">
        <v>7</v>
      </c>
      <c r="B14" s="120" t="s">
        <v>9</v>
      </c>
      <c r="C14" s="121"/>
      <c r="D14" s="121"/>
      <c r="E14" s="122"/>
      <c r="F14" s="13">
        <v>37311</v>
      </c>
    </row>
    <row r="15" spans="1:7" x14ac:dyDescent="0.2">
      <c r="A15" s="3" t="s">
        <v>10</v>
      </c>
      <c r="B15" s="14" t="s">
        <v>11</v>
      </c>
      <c r="C15" s="9">
        <v>43800</v>
      </c>
      <c r="D15" s="15"/>
      <c r="E15" s="4"/>
      <c r="F15" s="4"/>
    </row>
    <row r="16" spans="1:7" x14ac:dyDescent="0.2">
      <c r="A16" s="16"/>
      <c r="B16" s="17"/>
      <c r="C16" s="18"/>
      <c r="D16" s="19"/>
      <c r="E16" s="20"/>
      <c r="F16" s="21"/>
    </row>
    <row r="17" spans="1:6" x14ac:dyDescent="0.2">
      <c r="A17" s="3">
        <v>9</v>
      </c>
      <c r="B17" s="101" t="s">
        <v>68</v>
      </c>
      <c r="C17" s="123"/>
      <c r="D17" s="123"/>
      <c r="E17" s="22">
        <v>0</v>
      </c>
      <c r="F17" s="10">
        <f>(C15-F14)*E17</f>
        <v>0</v>
      </c>
    </row>
    <row r="18" spans="1:6" x14ac:dyDescent="0.2">
      <c r="A18" s="3">
        <v>10</v>
      </c>
      <c r="B18" s="101" t="s">
        <v>12</v>
      </c>
      <c r="C18" s="102"/>
      <c r="D18" s="102"/>
      <c r="E18" s="103"/>
      <c r="F18" s="23">
        <f>F14+F17</f>
        <v>37311</v>
      </c>
    </row>
    <row r="19" spans="1:6" x14ac:dyDescent="0.2">
      <c r="A19" s="3">
        <v>11</v>
      </c>
      <c r="B19" s="101" t="s">
        <v>13</v>
      </c>
      <c r="C19" s="102"/>
      <c r="D19" s="103"/>
      <c r="E19" s="24">
        <v>0</v>
      </c>
      <c r="F19" s="23">
        <f>E19*F18</f>
        <v>0</v>
      </c>
    </row>
    <row r="20" spans="1:6" x14ac:dyDescent="0.2">
      <c r="A20" s="3">
        <v>12</v>
      </c>
      <c r="B20" s="101" t="s">
        <v>14</v>
      </c>
      <c r="C20" s="102"/>
      <c r="D20" s="102"/>
      <c r="E20" s="103"/>
      <c r="F20" s="23">
        <f>F18+F19</f>
        <v>37311</v>
      </c>
    </row>
    <row r="21" spans="1:6" ht="13.5" thickBot="1" x14ac:dyDescent="0.25">
      <c r="A21" s="3">
        <v>13</v>
      </c>
      <c r="B21" s="104" t="s">
        <v>15</v>
      </c>
      <c r="C21" s="105"/>
      <c r="D21" s="106"/>
      <c r="E21" s="24">
        <v>0</v>
      </c>
      <c r="F21" s="23">
        <f>F20*E21</f>
        <v>0</v>
      </c>
    </row>
    <row r="22" spans="1:6" ht="13.5" thickTop="1" x14ac:dyDescent="0.2">
      <c r="A22" s="3">
        <v>14</v>
      </c>
      <c r="B22" s="94" t="s">
        <v>16</v>
      </c>
      <c r="C22" s="95"/>
      <c r="D22" s="96"/>
      <c r="E22" s="25"/>
      <c r="F22" s="26">
        <f>F20+F21</f>
        <v>37311</v>
      </c>
    </row>
    <row r="23" spans="1:6" x14ac:dyDescent="0.2">
      <c r="A23" s="3"/>
      <c r="B23" s="88"/>
      <c r="C23" s="88"/>
      <c r="D23" s="27"/>
      <c r="E23" s="1"/>
      <c r="F23" s="1"/>
    </row>
    <row r="24" spans="1:6" ht="16.5" x14ac:dyDescent="0.2">
      <c r="A24" s="28"/>
      <c r="B24" s="29" t="s">
        <v>17</v>
      </c>
      <c r="C24" s="30"/>
      <c r="D24" s="30"/>
      <c r="E24" s="31"/>
      <c r="F24" s="5" t="s">
        <v>18</v>
      </c>
    </row>
    <row r="25" spans="1:6" x14ac:dyDescent="0.2">
      <c r="A25" s="3">
        <v>15</v>
      </c>
      <c r="B25" s="32" t="s">
        <v>19</v>
      </c>
      <c r="C25" s="81">
        <v>0.11</v>
      </c>
      <c r="D25" s="81"/>
      <c r="E25" s="82" t="s">
        <v>62</v>
      </c>
      <c r="F25" s="10">
        <f>F22*C25</f>
        <v>4104.21</v>
      </c>
    </row>
    <row r="26" spans="1:6" x14ac:dyDescent="0.2">
      <c r="A26" s="3">
        <v>16</v>
      </c>
      <c r="B26" s="33" t="s">
        <v>20</v>
      </c>
      <c r="C26" s="113">
        <v>0</v>
      </c>
      <c r="D26" s="114"/>
      <c r="E26" s="83"/>
      <c r="F26" s="10">
        <f>F25*(-C26)</f>
        <v>0</v>
      </c>
    </row>
    <row r="27" spans="1:6" x14ac:dyDescent="0.2">
      <c r="A27" s="3">
        <v>17</v>
      </c>
      <c r="B27" s="34" t="s">
        <v>21</v>
      </c>
      <c r="C27" s="85">
        <v>0</v>
      </c>
      <c r="D27" s="86"/>
      <c r="E27" s="83"/>
      <c r="F27" s="10">
        <f>IF(B27="besondere Leistungen (entfällt)", 0, IF(B27="zuzügl. besondere Leistungen pauschal", C27, IF(B27="zuzügl. besondere Leistungen % GH", C27/100*F22, IF(B27="zuzügl. BesLg örtl. BauÜ % AK", C27/100*F13, ""))))</f>
        <v>0</v>
      </c>
    </row>
    <row r="28" spans="1:6" x14ac:dyDescent="0.2">
      <c r="A28" s="3">
        <v>18</v>
      </c>
      <c r="B28" s="87" t="s">
        <v>22</v>
      </c>
      <c r="C28" s="88"/>
      <c r="D28" s="89"/>
      <c r="E28" s="83"/>
      <c r="F28" s="10">
        <f>SUM(F25:F27)</f>
        <v>4104.21</v>
      </c>
    </row>
    <row r="29" spans="1:6" x14ac:dyDescent="0.2">
      <c r="A29" s="3">
        <v>19</v>
      </c>
      <c r="B29" s="34" t="s">
        <v>23</v>
      </c>
      <c r="C29" s="90">
        <v>0</v>
      </c>
      <c r="D29" s="91"/>
      <c r="E29" s="83"/>
      <c r="F29" s="10">
        <f>IF(B29="Nebenkosten (entfällt)",0,IF(B29="zuzügl. Nebenkosten pauschal",C29,IF(B29="zuzügl. Nebenkosten % d. Honorar LPH", C29/100*F28)))</f>
        <v>0</v>
      </c>
    </row>
    <row r="30" spans="1:6" ht="13.5" thickBot="1" x14ac:dyDescent="0.25">
      <c r="A30" s="3">
        <v>20</v>
      </c>
      <c r="B30" s="35" t="s">
        <v>24</v>
      </c>
      <c r="C30" s="92">
        <v>0.19</v>
      </c>
      <c r="D30" s="93"/>
      <c r="E30" s="83"/>
      <c r="F30" s="23">
        <f>(F28+F29)*C30</f>
        <v>779.79989999999998</v>
      </c>
    </row>
    <row r="31" spans="1:6" ht="13.5" thickTop="1" x14ac:dyDescent="0.2">
      <c r="A31" s="3">
        <v>21</v>
      </c>
      <c r="B31" s="94" t="s">
        <v>25</v>
      </c>
      <c r="C31" s="95"/>
      <c r="D31" s="96"/>
      <c r="E31" s="84"/>
      <c r="F31" s="26">
        <f>SUM(F28:F30)</f>
        <v>4884.0099</v>
      </c>
    </row>
    <row r="32" spans="1:6" x14ac:dyDescent="0.2">
      <c r="A32" s="3"/>
      <c r="B32" s="27"/>
      <c r="C32" s="27"/>
      <c r="D32" s="27"/>
      <c r="E32" s="1"/>
      <c r="F32" s="1"/>
    </row>
    <row r="33" spans="1:6" x14ac:dyDescent="0.2">
      <c r="A33" s="3">
        <v>22</v>
      </c>
      <c r="B33" s="32" t="s">
        <v>26</v>
      </c>
      <c r="C33" s="81">
        <v>0.17249999999999999</v>
      </c>
      <c r="D33" s="81"/>
      <c r="E33" s="82" t="s">
        <v>60</v>
      </c>
      <c r="F33" s="10">
        <f>F22*C33</f>
        <v>6436.1474999999991</v>
      </c>
    </row>
    <row r="34" spans="1:6" x14ac:dyDescent="0.2">
      <c r="A34" s="3">
        <v>23</v>
      </c>
      <c r="B34" s="33" t="s">
        <v>20</v>
      </c>
      <c r="C34" s="113">
        <v>0</v>
      </c>
      <c r="D34" s="114"/>
      <c r="E34" s="83"/>
      <c r="F34" s="10">
        <f>F33*(-C34)</f>
        <v>0</v>
      </c>
    </row>
    <row r="35" spans="1:6" x14ac:dyDescent="0.2">
      <c r="A35" s="3">
        <v>24</v>
      </c>
      <c r="B35" s="34" t="s">
        <v>21</v>
      </c>
      <c r="C35" s="85">
        <v>0</v>
      </c>
      <c r="D35" s="86"/>
      <c r="E35" s="83"/>
      <c r="F35" s="10">
        <f>IF(B35="besondere Leistungen (entfällt)", 0, IF(B35="zuzügl. besondere Leistungen pauschal", C35, IF(B35="zuzügl. besondere Leistungen % GH", C35/100*F22, IF(B35="zuzügl. BesLg örtl. BauÜ % AK", C35/100*F24, ""))))</f>
        <v>0</v>
      </c>
    </row>
    <row r="36" spans="1:6" x14ac:dyDescent="0.2">
      <c r="A36" s="3">
        <v>25</v>
      </c>
      <c r="B36" s="87" t="s">
        <v>22</v>
      </c>
      <c r="C36" s="88"/>
      <c r="D36" s="89"/>
      <c r="E36" s="83"/>
      <c r="F36" s="10">
        <f>SUM(F33:F35)</f>
        <v>6436.1474999999991</v>
      </c>
    </row>
    <row r="37" spans="1:6" x14ac:dyDescent="0.2">
      <c r="A37" s="3">
        <v>26</v>
      </c>
      <c r="B37" s="34" t="s">
        <v>23</v>
      </c>
      <c r="C37" s="90">
        <v>0</v>
      </c>
      <c r="D37" s="91"/>
      <c r="E37" s="83"/>
      <c r="F37" s="10">
        <f>IF(B37="Nebenkosten (entfällt)",0,IF(B37="zuzügl. Nebenkosten pauschal",C37,IF(B37="zuzügl. Nebenkosten % d. Honorar LPH", C37/100*F36)))</f>
        <v>0</v>
      </c>
    </row>
    <row r="38" spans="1:6" ht="13.5" thickBot="1" x14ac:dyDescent="0.25">
      <c r="A38" s="3">
        <v>27</v>
      </c>
      <c r="B38" s="35" t="s">
        <v>24</v>
      </c>
      <c r="C38" s="92">
        <v>0.19</v>
      </c>
      <c r="D38" s="93"/>
      <c r="E38" s="83"/>
      <c r="F38" s="23">
        <f>(F36+F37)*C38</f>
        <v>1222.8680249999998</v>
      </c>
    </row>
    <row r="39" spans="1:6" ht="13.5" thickTop="1" x14ac:dyDescent="0.2">
      <c r="A39" s="3">
        <v>28</v>
      </c>
      <c r="B39" s="94" t="s">
        <v>27</v>
      </c>
      <c r="C39" s="95"/>
      <c r="D39" s="96"/>
      <c r="E39" s="84"/>
      <c r="F39" s="26">
        <f>SUM(F36:F38)</f>
        <v>7659.0155249999989</v>
      </c>
    </row>
    <row r="40" spans="1:6" x14ac:dyDescent="0.2">
      <c r="A40" s="3"/>
      <c r="B40" s="27"/>
      <c r="C40" s="27"/>
      <c r="D40" s="27"/>
      <c r="E40" s="1"/>
      <c r="F40" s="1"/>
    </row>
    <row r="41" spans="1:6" x14ac:dyDescent="0.2">
      <c r="A41" s="3">
        <v>29</v>
      </c>
      <c r="B41" s="32" t="s">
        <v>28</v>
      </c>
      <c r="C41" s="81">
        <v>0.22</v>
      </c>
      <c r="D41" s="81"/>
      <c r="E41" s="82" t="s">
        <v>61</v>
      </c>
      <c r="F41" s="10">
        <f>F22*C41</f>
        <v>8208.42</v>
      </c>
    </row>
    <row r="42" spans="1:6" x14ac:dyDescent="0.2">
      <c r="A42" s="3">
        <v>30</v>
      </c>
      <c r="B42" s="33" t="s">
        <v>20</v>
      </c>
      <c r="C42" s="113">
        <v>0</v>
      </c>
      <c r="D42" s="114"/>
      <c r="E42" s="83"/>
      <c r="F42" s="10">
        <f>F41*(-C42)</f>
        <v>0</v>
      </c>
    </row>
    <row r="43" spans="1:6" x14ac:dyDescent="0.2">
      <c r="A43" s="3">
        <v>31</v>
      </c>
      <c r="B43" s="34" t="s">
        <v>21</v>
      </c>
      <c r="C43" s="85">
        <v>0</v>
      </c>
      <c r="D43" s="86"/>
      <c r="E43" s="83"/>
      <c r="F43" s="10">
        <f>IF(B43="besondere Leistungen (entfällt)", 0, IF(B43="zuzügl. besondere Leistungen pauschal", C43, IF(B43="zuzügl. besondere Leistungen % GH", C43/100*F22, IF(B43="zuzügl. BesLg örtl. BauÜ % AK", C43/100*F13, ""))))</f>
        <v>0</v>
      </c>
    </row>
    <row r="44" spans="1:6" x14ac:dyDescent="0.2">
      <c r="A44" s="3">
        <v>32</v>
      </c>
      <c r="B44" s="87" t="s">
        <v>22</v>
      </c>
      <c r="C44" s="88"/>
      <c r="D44" s="89"/>
      <c r="E44" s="83"/>
      <c r="F44" s="10">
        <f>SUM(F41:F43)</f>
        <v>8208.42</v>
      </c>
    </row>
    <row r="45" spans="1:6" x14ac:dyDescent="0.2">
      <c r="A45" s="3">
        <v>33</v>
      </c>
      <c r="B45" s="34" t="s">
        <v>23</v>
      </c>
      <c r="C45" s="90">
        <v>0</v>
      </c>
      <c r="D45" s="91"/>
      <c r="E45" s="83"/>
      <c r="F45" s="10">
        <f>IF(B45="Nebenkosten (entfällt)",0,IF(B45="zuzügl. Nebenkosten pauschal",C45,IF(B45="zuzügl. Nebenkosten % d. Honorar LPH", C45/100*F44)))</f>
        <v>0</v>
      </c>
    </row>
    <row r="46" spans="1:6" ht="13.5" thickBot="1" x14ac:dyDescent="0.25">
      <c r="A46" s="3">
        <v>34</v>
      </c>
      <c r="B46" s="35" t="s">
        <v>24</v>
      </c>
      <c r="C46" s="92">
        <v>0.19</v>
      </c>
      <c r="D46" s="93"/>
      <c r="E46" s="83"/>
      <c r="F46" s="23">
        <f>(F44+F45)*C46</f>
        <v>1559.5998</v>
      </c>
    </row>
    <row r="47" spans="1:6" ht="13.5" thickTop="1" x14ac:dyDescent="0.2">
      <c r="A47" s="3">
        <v>35</v>
      </c>
      <c r="B47" s="94" t="s">
        <v>29</v>
      </c>
      <c r="C47" s="95"/>
      <c r="D47" s="96"/>
      <c r="E47" s="84"/>
      <c r="F47" s="26">
        <f>SUM(F44:F46)</f>
        <v>9768.0198</v>
      </c>
    </row>
    <row r="48" spans="1:6" x14ac:dyDescent="0.2">
      <c r="A48" s="3"/>
      <c r="B48" s="27"/>
      <c r="C48" s="27"/>
      <c r="D48" s="27"/>
      <c r="E48" s="1"/>
      <c r="F48" s="1"/>
    </row>
    <row r="49" spans="1:6" x14ac:dyDescent="0.2">
      <c r="A49" s="3">
        <v>36</v>
      </c>
      <c r="B49" s="32" t="s">
        <v>30</v>
      </c>
      <c r="C49" s="111">
        <v>0.1055</v>
      </c>
      <c r="D49" s="112"/>
      <c r="E49" s="82" t="s">
        <v>63</v>
      </c>
      <c r="F49" s="10">
        <f>F22*C49</f>
        <v>3936.3105</v>
      </c>
    </row>
    <row r="50" spans="1:6" x14ac:dyDescent="0.2">
      <c r="A50" s="3">
        <v>37</v>
      </c>
      <c r="B50" s="33" t="s">
        <v>20</v>
      </c>
      <c r="C50" s="113">
        <v>0</v>
      </c>
      <c r="D50" s="114"/>
      <c r="E50" s="83"/>
      <c r="F50" s="10">
        <f>F49*(-C50)</f>
        <v>0</v>
      </c>
    </row>
    <row r="51" spans="1:6" x14ac:dyDescent="0.2">
      <c r="A51" s="3">
        <v>38</v>
      </c>
      <c r="B51" s="34" t="s">
        <v>21</v>
      </c>
      <c r="C51" s="85">
        <v>0</v>
      </c>
      <c r="D51" s="86"/>
      <c r="E51" s="83"/>
      <c r="F51" s="10">
        <f>IF(B51="besondere Leistungen (entfällt)", 0, IF(B51="zuzügl. besondere Leistungen pauschal", C51, IF(B51="zuzügl. besondere Leistungen % GH", C51/100*F22, IF(B51="zuzügl. BesLg örtl. BauÜ % AK", C51/100*F13, ""))))</f>
        <v>0</v>
      </c>
    </row>
    <row r="52" spans="1:6" x14ac:dyDescent="0.2">
      <c r="A52" s="3">
        <v>39</v>
      </c>
      <c r="B52" s="101" t="s">
        <v>22</v>
      </c>
      <c r="C52" s="102"/>
      <c r="D52" s="103"/>
      <c r="E52" s="83"/>
      <c r="F52" s="10">
        <f>SUM(F49:F51)</f>
        <v>3936.3105</v>
      </c>
    </row>
    <row r="53" spans="1:6" x14ac:dyDescent="0.2">
      <c r="A53" s="3">
        <v>40</v>
      </c>
      <c r="B53" s="34" t="s">
        <v>23</v>
      </c>
      <c r="C53" s="90">
        <v>0</v>
      </c>
      <c r="D53" s="91"/>
      <c r="E53" s="83"/>
      <c r="F53" s="10">
        <f>IF(B53="Nebenkosten (entfällt)",0,IF(B53="zuzügl. Nebenkosten pauschal",C53,IF(B53="zuzügl. Nebenkosten % d. Honorar LPH", C53/100*F52)))</f>
        <v>0</v>
      </c>
    </row>
    <row r="54" spans="1:6" ht="13.5" thickBot="1" x14ac:dyDescent="0.25">
      <c r="A54" s="3">
        <v>41</v>
      </c>
      <c r="B54" s="35" t="s">
        <v>24</v>
      </c>
      <c r="C54" s="92">
        <v>0.19</v>
      </c>
      <c r="D54" s="93"/>
      <c r="E54" s="83"/>
      <c r="F54" s="23">
        <f>(F52+F53)*C54</f>
        <v>747.89899500000001</v>
      </c>
    </row>
    <row r="55" spans="1:6" ht="13.5" thickTop="1" x14ac:dyDescent="0.2">
      <c r="A55" s="3">
        <v>42</v>
      </c>
      <c r="B55" s="94" t="s">
        <v>31</v>
      </c>
      <c r="C55" s="95"/>
      <c r="D55" s="96"/>
      <c r="E55" s="84"/>
      <c r="F55" s="26">
        <f>SUM(F52:F54)</f>
        <v>4684.2094950000001</v>
      </c>
    </row>
    <row r="56" spans="1:6" x14ac:dyDescent="0.2">
      <c r="A56" s="3"/>
      <c r="B56" s="27"/>
      <c r="C56" s="27"/>
      <c r="D56" s="27"/>
      <c r="E56" s="1"/>
      <c r="F56" s="1"/>
    </row>
    <row r="57" spans="1:6" x14ac:dyDescent="0.2">
      <c r="A57" s="3">
        <v>43</v>
      </c>
      <c r="B57" s="32" t="s">
        <v>32</v>
      </c>
      <c r="C57" s="81">
        <v>0.34399999999999997</v>
      </c>
      <c r="D57" s="81"/>
      <c r="E57" s="82" t="s">
        <v>64</v>
      </c>
      <c r="F57" s="10">
        <f>F22*C57</f>
        <v>12834.983999999999</v>
      </c>
    </row>
    <row r="58" spans="1:6" x14ac:dyDescent="0.2">
      <c r="A58" s="3">
        <v>44</v>
      </c>
      <c r="B58" s="34" t="s">
        <v>21</v>
      </c>
      <c r="C58" s="85">
        <v>0</v>
      </c>
      <c r="D58" s="86"/>
      <c r="E58" s="83"/>
      <c r="F58" s="10">
        <f>IF(B58="besondere Leistungen (entfällt)", 0, IF(B58="zuzügl. besondere Leistungen pauschal", C58, IF(B58="zuzügl. besondere Leistungen % GH", C58/100*F22, IF(B58="zuzügl. BesLg örtl. BauÜ % AK", C58/100*F13, ""))))</f>
        <v>0</v>
      </c>
    </row>
    <row r="59" spans="1:6" ht="24.75" customHeight="1" x14ac:dyDescent="0.2">
      <c r="A59" s="3">
        <v>46</v>
      </c>
      <c r="B59" s="14" t="s">
        <v>33</v>
      </c>
      <c r="C59" s="97">
        <v>0</v>
      </c>
      <c r="D59" s="97"/>
      <c r="E59" s="83"/>
      <c r="F59" s="10">
        <f>F57*C59</f>
        <v>0</v>
      </c>
    </row>
    <row r="60" spans="1:6" x14ac:dyDescent="0.2">
      <c r="A60" s="3">
        <v>47</v>
      </c>
      <c r="B60" s="87" t="s">
        <v>22</v>
      </c>
      <c r="C60" s="88"/>
      <c r="D60" s="89"/>
      <c r="E60" s="83"/>
      <c r="F60" s="10">
        <f>SUM(F57:F59)</f>
        <v>12834.983999999999</v>
      </c>
    </row>
    <row r="61" spans="1:6" x14ac:dyDescent="0.2">
      <c r="A61" s="3">
        <v>48</v>
      </c>
      <c r="B61" s="34" t="s">
        <v>23</v>
      </c>
      <c r="C61" s="90">
        <v>0</v>
      </c>
      <c r="D61" s="91"/>
      <c r="E61" s="83"/>
      <c r="F61" s="10">
        <f>IF(B61="Nebenkosten (entfällt)",0,IF(B61="zuzügl. Nebenkosten pauschal",C61,IF(B61="zuzügl. Nebenkosten % d. Honorar LPH", C61/100*F60)))</f>
        <v>0</v>
      </c>
    </row>
    <row r="62" spans="1:6" ht="13.5" thickBot="1" x14ac:dyDescent="0.25">
      <c r="A62" s="3">
        <v>49</v>
      </c>
      <c r="B62" s="35" t="s">
        <v>24</v>
      </c>
      <c r="C62" s="110">
        <v>0.19</v>
      </c>
      <c r="D62" s="110"/>
      <c r="E62" s="83"/>
      <c r="F62" s="23">
        <f>(F60+F61)*C62</f>
        <v>2438.6469599999996</v>
      </c>
    </row>
    <row r="63" spans="1:6" ht="13.5" thickTop="1" x14ac:dyDescent="0.2">
      <c r="A63" s="3">
        <v>50</v>
      </c>
      <c r="B63" s="94" t="s">
        <v>34</v>
      </c>
      <c r="C63" s="95"/>
      <c r="D63" s="96"/>
      <c r="E63" s="84"/>
      <c r="F63" s="26">
        <f>SUM(F60:F62)</f>
        <v>15273.630959999999</v>
      </c>
    </row>
    <row r="64" spans="1:6" x14ac:dyDescent="0.2">
      <c r="A64" s="3"/>
      <c r="B64" s="27"/>
      <c r="C64" s="27"/>
      <c r="D64" s="27"/>
      <c r="E64" s="36"/>
      <c r="F64" s="37"/>
    </row>
    <row r="65" spans="1:6" x14ac:dyDescent="0.2">
      <c r="A65" s="3">
        <v>51</v>
      </c>
      <c r="B65" s="32" t="s">
        <v>35</v>
      </c>
      <c r="C65" s="81">
        <v>0.01</v>
      </c>
      <c r="D65" s="81"/>
      <c r="E65" s="82" t="s">
        <v>65</v>
      </c>
      <c r="F65" s="10">
        <f>F22*C65</f>
        <v>373.11</v>
      </c>
    </row>
    <row r="66" spans="1:6" x14ac:dyDescent="0.2">
      <c r="A66" s="3">
        <v>52</v>
      </c>
      <c r="B66" s="34" t="s">
        <v>21</v>
      </c>
      <c r="C66" s="85">
        <v>0</v>
      </c>
      <c r="D66" s="86"/>
      <c r="E66" s="83"/>
      <c r="F66" s="10">
        <f>IF(B66="besondere Leistungen (entfällt)", 0, IF(B66="zuzügl. besondere Leistungen pauschal", C66, IF(B66="zuzügl. besondere Leistungen % GH", C66/100*F22, IF(B66="zuzügl. BesLg örtl. BauÜ % AK", C66/100*F13, ""))))</f>
        <v>0</v>
      </c>
    </row>
    <row r="67" spans="1:6" x14ac:dyDescent="0.2">
      <c r="A67" s="3">
        <v>53</v>
      </c>
      <c r="B67" s="87" t="s">
        <v>22</v>
      </c>
      <c r="C67" s="88"/>
      <c r="D67" s="89"/>
      <c r="E67" s="83"/>
      <c r="F67" s="10">
        <f>F65+F66</f>
        <v>373.11</v>
      </c>
    </row>
    <row r="68" spans="1:6" x14ac:dyDescent="0.2">
      <c r="A68" s="3">
        <v>54</v>
      </c>
      <c r="B68" s="34" t="s">
        <v>23</v>
      </c>
      <c r="C68" s="90">
        <v>0</v>
      </c>
      <c r="D68" s="91"/>
      <c r="E68" s="83"/>
      <c r="F68" s="10">
        <f>IF(B68="Nebenkosten (entfällt)",0,IF(B68="zuzügl. Nebenkosten pauschal",C68,IF(B68="zuzügl. Nebenkosten % d. Honorar LPH", C68/100*F67)))</f>
        <v>0</v>
      </c>
    </row>
    <row r="69" spans="1:6" ht="13.5" thickBot="1" x14ac:dyDescent="0.25">
      <c r="A69" s="3">
        <v>55</v>
      </c>
      <c r="B69" s="35" t="s">
        <v>24</v>
      </c>
      <c r="C69" s="92">
        <v>0.19</v>
      </c>
      <c r="D69" s="93"/>
      <c r="E69" s="83"/>
      <c r="F69" s="23">
        <f>(F67+F68)*C69</f>
        <v>70.890900000000002</v>
      </c>
    </row>
    <row r="70" spans="1:6" ht="13.5" thickTop="1" x14ac:dyDescent="0.2">
      <c r="A70" s="3">
        <v>56</v>
      </c>
      <c r="B70" s="94" t="s">
        <v>36</v>
      </c>
      <c r="C70" s="95"/>
      <c r="D70" s="96"/>
      <c r="E70" s="84"/>
      <c r="F70" s="26">
        <f>SUM(F67:F69)</f>
        <v>444.0009</v>
      </c>
    </row>
    <row r="71" spans="1:6" x14ac:dyDescent="0.2">
      <c r="A71" s="3"/>
      <c r="B71" s="27"/>
      <c r="C71" s="27"/>
      <c r="D71" s="27"/>
      <c r="E71" s="1"/>
      <c r="F71" s="1"/>
    </row>
    <row r="72" spans="1:6" x14ac:dyDescent="0.2">
      <c r="A72" s="28"/>
      <c r="B72" s="98" t="s">
        <v>37</v>
      </c>
      <c r="C72" s="99"/>
      <c r="D72" s="99"/>
      <c r="E72" s="100"/>
      <c r="F72" s="5" t="s">
        <v>38</v>
      </c>
    </row>
    <row r="73" spans="1:6" x14ac:dyDescent="0.2">
      <c r="A73" s="3">
        <v>57</v>
      </c>
      <c r="B73" s="101" t="s">
        <v>39</v>
      </c>
      <c r="C73" s="102"/>
      <c r="D73" s="102"/>
      <c r="E73" s="103"/>
      <c r="F73" s="10">
        <f>F28+F44+F52+F60+F67+F36</f>
        <v>35893.182000000001</v>
      </c>
    </row>
    <row r="74" spans="1:6" x14ac:dyDescent="0.2">
      <c r="A74" s="3">
        <v>58</v>
      </c>
      <c r="B74" s="38" t="s">
        <v>40</v>
      </c>
      <c r="C74" s="39"/>
      <c r="D74" s="39"/>
      <c r="E74" s="40">
        <v>0</v>
      </c>
      <c r="F74" s="10">
        <f>F73*E74</f>
        <v>0</v>
      </c>
    </row>
    <row r="75" spans="1:6" x14ac:dyDescent="0.2">
      <c r="A75" s="3">
        <v>59</v>
      </c>
      <c r="B75" s="38" t="s">
        <v>41</v>
      </c>
      <c r="C75" s="39"/>
      <c r="D75" s="39"/>
      <c r="E75" s="41"/>
      <c r="F75" s="10">
        <f>F73+F74</f>
        <v>35893.182000000001</v>
      </c>
    </row>
    <row r="76" spans="1:6" x14ac:dyDescent="0.2">
      <c r="A76" s="3">
        <v>60</v>
      </c>
      <c r="B76" s="101" t="s">
        <v>42</v>
      </c>
      <c r="C76" s="102"/>
      <c r="D76" s="102"/>
      <c r="E76" s="103"/>
      <c r="F76" s="10">
        <f>SUM(F29+F45+F53+F61+F68)</f>
        <v>0</v>
      </c>
    </row>
    <row r="77" spans="1:6" x14ac:dyDescent="0.2">
      <c r="A77" s="3">
        <v>61</v>
      </c>
      <c r="B77" s="101" t="s">
        <v>43</v>
      </c>
      <c r="C77" s="102"/>
      <c r="D77" s="102"/>
      <c r="E77" s="103"/>
      <c r="F77" s="10">
        <f>F75+F76</f>
        <v>35893.182000000001</v>
      </c>
    </row>
    <row r="78" spans="1:6" ht="13.5" thickBot="1" x14ac:dyDescent="0.25">
      <c r="A78" s="3">
        <v>62</v>
      </c>
      <c r="B78" s="104" t="s">
        <v>44</v>
      </c>
      <c r="C78" s="105"/>
      <c r="D78" s="106"/>
      <c r="E78" s="42">
        <v>0.19</v>
      </c>
      <c r="F78" s="23">
        <f>F77*E78</f>
        <v>6819.7045800000005</v>
      </c>
    </row>
    <row r="79" spans="1:6" ht="13.5" thickTop="1" x14ac:dyDescent="0.2">
      <c r="A79" s="3">
        <v>63</v>
      </c>
      <c r="B79" s="107" t="s">
        <v>45</v>
      </c>
      <c r="C79" s="108"/>
      <c r="D79" s="108"/>
      <c r="E79" s="109"/>
      <c r="F79" s="43">
        <f>F77+F78</f>
        <v>42712.886579999999</v>
      </c>
    </row>
    <row r="82" spans="1:6" x14ac:dyDescent="0.2">
      <c r="A82" s="77" t="s">
        <v>50</v>
      </c>
      <c r="B82" s="78"/>
    </row>
    <row r="84" spans="1:6" x14ac:dyDescent="0.2">
      <c r="B84" s="57" t="s">
        <v>51</v>
      </c>
      <c r="C84" s="57"/>
    </row>
    <row r="86" spans="1:6" x14ac:dyDescent="0.2">
      <c r="B86" s="79" t="s">
        <v>52</v>
      </c>
      <c r="C86" s="80"/>
      <c r="F86" s="59"/>
    </row>
    <row r="87" spans="1:6" x14ac:dyDescent="0.2">
      <c r="B87" s="67" t="s">
        <v>53</v>
      </c>
      <c r="C87" s="68"/>
      <c r="F87" s="59"/>
    </row>
    <row r="88" spans="1:6" x14ac:dyDescent="0.2">
      <c r="B88" s="67" t="s">
        <v>54</v>
      </c>
      <c r="C88" s="68"/>
      <c r="F88" s="59"/>
    </row>
    <row r="89" spans="1:6" x14ac:dyDescent="0.2">
      <c r="B89" s="67" t="s">
        <v>55</v>
      </c>
      <c r="C89" s="68"/>
      <c r="F89" s="59"/>
    </row>
    <row r="90" spans="1:6" x14ac:dyDescent="0.2">
      <c r="B90" s="67" t="s">
        <v>56</v>
      </c>
      <c r="C90" s="68"/>
      <c r="F90" s="59"/>
    </row>
    <row r="91" spans="1:6" x14ac:dyDescent="0.2">
      <c r="B91" s="67" t="s">
        <v>57</v>
      </c>
      <c r="C91" s="68"/>
      <c r="F91" s="59"/>
    </row>
    <row r="92" spans="1:6" x14ac:dyDescent="0.2">
      <c r="B92" s="67" t="s">
        <v>67</v>
      </c>
      <c r="C92" s="68"/>
      <c r="F92" s="59"/>
    </row>
    <row r="93" spans="1:6" x14ac:dyDescent="0.2">
      <c r="B93" s="58"/>
      <c r="C93" s="58"/>
      <c r="F93" s="60"/>
    </row>
    <row r="95" spans="1:6" x14ac:dyDescent="0.2">
      <c r="A95" s="69" t="s">
        <v>66</v>
      </c>
      <c r="B95" s="70"/>
    </row>
    <row r="97" spans="2:6" ht="23.25" customHeight="1" x14ac:dyDescent="0.2">
      <c r="B97" s="61"/>
      <c r="C97" s="62"/>
      <c r="D97" s="62"/>
      <c r="E97" s="62"/>
    </row>
    <row r="98" spans="2:6" x14ac:dyDescent="0.2">
      <c r="B98" s="56"/>
      <c r="C98" s="56"/>
      <c r="D98" s="56"/>
    </row>
    <row r="99" spans="2:6" ht="21" customHeight="1" x14ac:dyDescent="0.2">
      <c r="B99" s="63"/>
      <c r="C99" s="64"/>
      <c r="D99" s="64"/>
      <c r="E99" s="64"/>
    </row>
    <row r="101" spans="2:6" x14ac:dyDescent="0.2">
      <c r="B101" s="65"/>
      <c r="C101" s="65"/>
      <c r="D101" s="65"/>
      <c r="E101" s="65"/>
      <c r="F101" s="65"/>
    </row>
    <row r="102" spans="2:6" x14ac:dyDescent="0.2">
      <c r="B102" s="65"/>
      <c r="C102" s="65"/>
      <c r="D102" s="65"/>
      <c r="E102" s="65"/>
      <c r="F102" s="65"/>
    </row>
    <row r="103" spans="2:6" x14ac:dyDescent="0.2">
      <c r="B103" s="66" t="s">
        <v>58</v>
      </c>
      <c r="C103" s="66"/>
      <c r="D103" s="66"/>
      <c r="E103" s="66"/>
      <c r="F103" s="66"/>
    </row>
  </sheetData>
  <mergeCells count="85">
    <mergeCell ref="B20:E20"/>
    <mergeCell ref="B3:F3"/>
    <mergeCell ref="B8:E8"/>
    <mergeCell ref="B9:E9"/>
    <mergeCell ref="B10:E10"/>
    <mergeCell ref="B11:E11"/>
    <mergeCell ref="B12:C12"/>
    <mergeCell ref="B5:F5"/>
    <mergeCell ref="B6:E6"/>
    <mergeCell ref="B13:E13"/>
    <mergeCell ref="B14:E14"/>
    <mergeCell ref="B17:D17"/>
    <mergeCell ref="B18:E18"/>
    <mergeCell ref="B19:D19"/>
    <mergeCell ref="B21:D21"/>
    <mergeCell ref="B22:D22"/>
    <mergeCell ref="B23:C23"/>
    <mergeCell ref="C25:D25"/>
    <mergeCell ref="E25:E31"/>
    <mergeCell ref="C26:D26"/>
    <mergeCell ref="C27:D27"/>
    <mergeCell ref="B28:D28"/>
    <mergeCell ref="C29:D29"/>
    <mergeCell ref="C30:D30"/>
    <mergeCell ref="B31:D31"/>
    <mergeCell ref="C33:D33"/>
    <mergeCell ref="E33:E39"/>
    <mergeCell ref="C34:D34"/>
    <mergeCell ref="C35:D35"/>
    <mergeCell ref="B36:D36"/>
    <mergeCell ref="C37:D37"/>
    <mergeCell ref="C38:D38"/>
    <mergeCell ref="B39:D39"/>
    <mergeCell ref="C41:D41"/>
    <mergeCell ref="E41:E47"/>
    <mergeCell ref="C42:D42"/>
    <mergeCell ref="C43:D43"/>
    <mergeCell ref="B44:D44"/>
    <mergeCell ref="C45:D45"/>
    <mergeCell ref="C46:D46"/>
    <mergeCell ref="B47:D47"/>
    <mergeCell ref="E49:E55"/>
    <mergeCell ref="C50:D50"/>
    <mergeCell ref="C51:D51"/>
    <mergeCell ref="B52:D52"/>
    <mergeCell ref="C53:D53"/>
    <mergeCell ref="C54:D54"/>
    <mergeCell ref="B55:D55"/>
    <mergeCell ref="B60:D60"/>
    <mergeCell ref="C61:D61"/>
    <mergeCell ref="C62:D62"/>
    <mergeCell ref="B63:D63"/>
    <mergeCell ref="C49:D49"/>
    <mergeCell ref="B88:C88"/>
    <mergeCell ref="B72:E72"/>
    <mergeCell ref="B73:E73"/>
    <mergeCell ref="B76:E76"/>
    <mergeCell ref="B77:E77"/>
    <mergeCell ref="B78:D78"/>
    <mergeCell ref="B79:E79"/>
    <mergeCell ref="B1:F1"/>
    <mergeCell ref="B2:F2"/>
    <mergeCell ref="A82:B82"/>
    <mergeCell ref="B86:C86"/>
    <mergeCell ref="B87:C87"/>
    <mergeCell ref="C65:D65"/>
    <mergeCell ref="E65:E70"/>
    <mergeCell ref="C66:D66"/>
    <mergeCell ref="B67:D67"/>
    <mergeCell ref="C68:D68"/>
    <mergeCell ref="C69:D69"/>
    <mergeCell ref="B70:D70"/>
    <mergeCell ref="C57:D57"/>
    <mergeCell ref="E57:E63"/>
    <mergeCell ref="C58:D58"/>
    <mergeCell ref="C59:D59"/>
    <mergeCell ref="B97:E97"/>
    <mergeCell ref="B99:E99"/>
    <mergeCell ref="B101:F102"/>
    <mergeCell ref="B103:F103"/>
    <mergeCell ref="B89:C89"/>
    <mergeCell ref="B90:C90"/>
    <mergeCell ref="B91:C91"/>
    <mergeCell ref="B92:C92"/>
    <mergeCell ref="A95:B95"/>
  </mergeCells>
  <conditionalFormatting sqref="C27:D27">
    <cfRule type="expression" dxfId="59" priority="1">
      <formula>OR(B27="zuzügl. besondere Leistungen % GH", B27="zuzügl. BesLg örtl. BauÜ % AK")</formula>
    </cfRule>
    <cfRule type="expression" dxfId="58" priority="2">
      <formula>B27="zuzügl. besondere Leistungen pauschal"</formula>
    </cfRule>
    <cfRule type="expression" dxfId="57" priority="3">
      <formula>B27="besondere Leistungen (entfällt)"</formula>
    </cfRule>
  </conditionalFormatting>
  <conditionalFormatting sqref="B27">
    <cfRule type="cellIs" dxfId="56" priority="60" operator="equal">
      <formula>"Besondere Leistungen &gt; bitte wählen!"</formula>
    </cfRule>
  </conditionalFormatting>
  <conditionalFormatting sqref="B29">
    <cfRule type="cellIs" dxfId="55" priority="59" operator="equal">
      <formula>"Nebenkosten &gt; bitte wählen!"</formula>
    </cfRule>
  </conditionalFormatting>
  <conditionalFormatting sqref="B43">
    <cfRule type="cellIs" dxfId="54" priority="58" operator="equal">
      <formula>"Besondere Leistungen &gt; bitte wählen!"</formula>
    </cfRule>
  </conditionalFormatting>
  <conditionalFormatting sqref="B51">
    <cfRule type="cellIs" dxfId="53" priority="57" operator="equal">
      <formula>"Besondere Leistungen &gt; bitte wählen!"</formula>
    </cfRule>
  </conditionalFormatting>
  <conditionalFormatting sqref="B53">
    <cfRule type="cellIs" dxfId="52" priority="56" operator="equal">
      <formula>"Nebenkosten &gt; bitte wählen!"</formula>
    </cfRule>
  </conditionalFormatting>
  <conditionalFormatting sqref="B61">
    <cfRule type="cellIs" dxfId="51" priority="55" operator="equal">
      <formula>"Nebenkosten &gt; bitte wählen!"</formula>
    </cfRule>
  </conditionalFormatting>
  <conditionalFormatting sqref="B66">
    <cfRule type="cellIs" dxfId="50" priority="54" operator="equal">
      <formula>"Besondere Leistungen &gt; bitte wählen!"</formula>
    </cfRule>
  </conditionalFormatting>
  <conditionalFormatting sqref="B68">
    <cfRule type="cellIs" dxfId="49" priority="53" operator="equal">
      <formula>"Nebenkosten &gt; bitte wählen!"</formula>
    </cfRule>
  </conditionalFormatting>
  <conditionalFormatting sqref="B45">
    <cfRule type="cellIs" dxfId="48" priority="52" operator="equal">
      <formula>"Nebenkosten &gt; bitte wählen!"</formula>
    </cfRule>
  </conditionalFormatting>
  <conditionalFormatting sqref="B35">
    <cfRule type="cellIs" dxfId="47" priority="51" operator="equal">
      <formula>"Besondere Leistungen &gt; bitte wählen!"</formula>
    </cfRule>
  </conditionalFormatting>
  <conditionalFormatting sqref="B37">
    <cfRule type="cellIs" dxfId="46" priority="50" operator="equal">
      <formula>"Nebenkosten &gt; bitte wählen!"</formula>
    </cfRule>
  </conditionalFormatting>
  <conditionalFormatting sqref="B58">
    <cfRule type="cellIs" dxfId="45" priority="49" operator="equal">
      <formula>"Besondere Leistungen &gt; bitte wählen!"</formula>
    </cfRule>
  </conditionalFormatting>
  <conditionalFormatting sqref="C29">
    <cfRule type="expression" dxfId="44" priority="47">
      <formula>B29="zuzügl. Nebenkosten z.N./ Pauschal"</formula>
    </cfRule>
    <cfRule type="expression" dxfId="43" priority="48">
      <formula>B29="zuzügl. Nebenkosten % d. Honorar LPh **"</formula>
    </cfRule>
  </conditionalFormatting>
  <conditionalFormatting sqref="C29:D29">
    <cfRule type="expression" dxfId="42" priority="44">
      <formula>B29="zuzügl. Nebenkosten % d. Honorar LPH"</formula>
    </cfRule>
    <cfRule type="expression" dxfId="41" priority="45">
      <formula>B29="zuzügl. Nebenkosten pauschal"</formula>
    </cfRule>
    <cfRule type="expression" dxfId="40" priority="46">
      <formula>B29="Nebenkosten (entfällt)"</formula>
    </cfRule>
  </conditionalFormatting>
  <conditionalFormatting sqref="C37">
    <cfRule type="expression" dxfId="39" priority="42">
      <formula>B37="zuzügl. Nebenkosten z.N./ Pauschal"</formula>
    </cfRule>
    <cfRule type="expression" dxfId="38" priority="43">
      <formula>B37="zuzügl. Nebenkosten % d. Honorar LPh **"</formula>
    </cfRule>
  </conditionalFormatting>
  <conditionalFormatting sqref="C37:D37">
    <cfRule type="expression" dxfId="37" priority="39">
      <formula>B37="zuzügl. Nebenkosten % d. Honorar LPH"</formula>
    </cfRule>
    <cfRule type="expression" dxfId="36" priority="40">
      <formula>B37="zuzügl. Nebenkosten pauschal"</formula>
    </cfRule>
    <cfRule type="expression" dxfId="35" priority="41">
      <formula>B37="Nebenkosten (entfällt)"</formula>
    </cfRule>
  </conditionalFormatting>
  <conditionalFormatting sqref="C45">
    <cfRule type="expression" dxfId="34" priority="37">
      <formula>B45="zuzügl. Nebenkosten z.N./ Pauschal"</formula>
    </cfRule>
    <cfRule type="expression" dxfId="33" priority="38">
      <formula>B45="zuzügl. Nebenkosten % d. Honorar LPh **"</formula>
    </cfRule>
  </conditionalFormatting>
  <conditionalFormatting sqref="C45:D45">
    <cfRule type="expression" dxfId="32" priority="34">
      <formula>B45="zuzügl. Nebenkosten % d. Honorar LPH"</formula>
    </cfRule>
    <cfRule type="expression" dxfId="31" priority="35">
      <formula>B45="zuzügl. Nebenkosten pauschal"</formula>
    </cfRule>
    <cfRule type="expression" dxfId="30" priority="36">
      <formula>B45="Nebenkosten (entfällt)"</formula>
    </cfRule>
  </conditionalFormatting>
  <conditionalFormatting sqref="C53">
    <cfRule type="expression" dxfId="29" priority="32">
      <formula>B53="zuzügl. Nebenkosten z.N./ Pauschal"</formula>
    </cfRule>
    <cfRule type="expression" dxfId="28" priority="33">
      <formula>B53="zuzügl. Nebenkosten % d. Honorar LPh **"</formula>
    </cfRule>
  </conditionalFormatting>
  <conditionalFormatting sqref="C53:D53">
    <cfRule type="expression" dxfId="27" priority="29">
      <formula>B53="zuzügl. Nebenkosten % d. Honorar LPH"</formula>
    </cfRule>
    <cfRule type="expression" dxfId="26" priority="30">
      <formula>B53="zuzügl. Nebenkosten pauschal"</formula>
    </cfRule>
    <cfRule type="expression" dxfId="25" priority="31">
      <formula>B53="Nebenkosten (entfällt)"</formula>
    </cfRule>
  </conditionalFormatting>
  <conditionalFormatting sqref="C61">
    <cfRule type="expression" dxfId="24" priority="27">
      <formula>B61="zuzügl. Nebenkosten z.N./ Pauschal"</formula>
    </cfRule>
    <cfRule type="expression" dxfId="23" priority="28">
      <formula>B61="zuzügl. Nebenkosten % d. Honorar LPh **"</formula>
    </cfRule>
  </conditionalFormatting>
  <conditionalFormatting sqref="C61:D61">
    <cfRule type="expression" dxfId="22" priority="24">
      <formula>B61="zuzügl. Nebenkosten % d. Honorar LPH"</formula>
    </cfRule>
    <cfRule type="expression" dxfId="21" priority="25">
      <formula>B61="zuzügl. Nebenkosten pauschal"</formula>
    </cfRule>
    <cfRule type="expression" dxfId="20" priority="26">
      <formula>B61="Nebenkosten (entfällt)"</formula>
    </cfRule>
  </conditionalFormatting>
  <conditionalFormatting sqref="C68">
    <cfRule type="expression" dxfId="19" priority="22">
      <formula>B68="zuzügl. Nebenkosten z.N./ Pauschal"</formula>
    </cfRule>
    <cfRule type="expression" dxfId="18" priority="23">
      <formula>B68="zuzügl. Nebenkosten % d. Honorar LPh **"</formula>
    </cfRule>
  </conditionalFormatting>
  <conditionalFormatting sqref="C68:D68">
    <cfRule type="expression" dxfId="17" priority="19">
      <formula>B68="zuzügl. Nebenkosten % d. Honorar LPH"</formula>
    </cfRule>
    <cfRule type="expression" dxfId="16" priority="20">
      <formula>B68="zuzügl. Nebenkosten pauschal"</formula>
    </cfRule>
    <cfRule type="expression" dxfId="15" priority="21">
      <formula>B68="Nebenkosten (entfällt)"</formula>
    </cfRule>
  </conditionalFormatting>
  <conditionalFormatting sqref="C66:D66">
    <cfRule type="expression" dxfId="14" priority="16">
      <formula>OR(B66="zuzügl. besondere Leistungen % GH", B66="zuzügl. BesLg örtl. BauÜ % AK")</formula>
    </cfRule>
    <cfRule type="expression" dxfId="13" priority="17">
      <formula>B66="zuzügl. besondere Leistungen pauschal"</formula>
    </cfRule>
    <cfRule type="expression" dxfId="12" priority="18">
      <formula>B66="besondere Leistungen (entfällt)"</formula>
    </cfRule>
  </conditionalFormatting>
  <conditionalFormatting sqref="C58:D58">
    <cfRule type="expression" dxfId="11" priority="13">
      <formula>OR(B58="zuzügl. besondere Leistungen % GH", B58="zuzügl. BesLg örtl. BauÜ % AK")</formula>
    </cfRule>
    <cfRule type="expression" dxfId="10" priority="14">
      <formula>B58="zuzügl. besondere Leistungen pauschal"</formula>
    </cfRule>
    <cfRule type="expression" dxfId="9" priority="15">
      <formula>B58="besondere Leistungen (entfällt)"</formula>
    </cfRule>
  </conditionalFormatting>
  <conditionalFormatting sqref="C51:D51">
    <cfRule type="expression" dxfId="8" priority="10">
      <formula>OR(B51="zuzügl. besondere Leistungen % GH", B51="zuzügl. BesLg örtl. BauÜ % AK")</formula>
    </cfRule>
    <cfRule type="expression" dxfId="7" priority="11">
      <formula>B51="zuzügl. besondere Leistungen pauschal"</formula>
    </cfRule>
    <cfRule type="expression" dxfId="6" priority="12">
      <formula>B51="besondere Leistungen (entfällt)"</formula>
    </cfRule>
  </conditionalFormatting>
  <conditionalFormatting sqref="C43:D43">
    <cfRule type="expression" dxfId="5" priority="7">
      <formula>OR(B43="zuzügl. besondere Leistungen % GH", B43="zuzügl. BesLg örtl. BauÜ % AK")</formula>
    </cfRule>
    <cfRule type="expression" dxfId="4" priority="8">
      <formula>B43="zuzügl. besondere Leistungen pauschal"</formula>
    </cfRule>
    <cfRule type="expression" dxfId="3" priority="9">
      <formula>B43="besondere Leistungen (entfällt)"</formula>
    </cfRule>
  </conditionalFormatting>
  <conditionalFormatting sqref="C35:D35">
    <cfRule type="expression" dxfId="2" priority="4">
      <formula>OR(B35="zuzügl. besondere Leistungen % GH", B35="zuzügl. BesLg örtl. BauÜ % AK")</formula>
    </cfRule>
    <cfRule type="expression" dxfId="1" priority="5">
      <formula>B35="zuzügl. besondere Leistungen pauschal"</formula>
    </cfRule>
    <cfRule type="expression" dxfId="0" priority="6">
      <formula>B35="besondere Leistungen (entfällt)"</formula>
    </cfRule>
  </conditionalFormatting>
  <pageMargins left="0.7" right="0.7" top="1.0416666666666667" bottom="0.78740157499999996" header="0.3" footer="0.3"/>
  <pageSetup paperSize="9" orientation="portrait" r:id="rId1"/>
  <headerFooter>
    <oddHeader>&amp;L&amp;"Arial,Fett"Anlage 02 - Angebotsblatt&amp;R&amp;G</oddHead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1</xdr:col>
                    <xdr:colOff>9525</xdr:colOff>
                    <xdr:row>98</xdr:row>
                    <xdr:rowOff>28575</xdr:rowOff>
                  </from>
                  <to>
                    <xdr:col>4</xdr:col>
                    <xdr:colOff>361950</xdr:colOff>
                    <xdr:row>98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1</xdr:col>
                    <xdr:colOff>19050</xdr:colOff>
                    <xdr:row>95</xdr:row>
                    <xdr:rowOff>142875</xdr:rowOff>
                  </from>
                  <to>
                    <xdr:col>4</xdr:col>
                    <xdr:colOff>371475</xdr:colOff>
                    <xdr:row>97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Dobeck Marko (BLB BB)</dc:creator>
  <cp:lastModifiedBy>Begahs Jan (BLB BB)</cp:lastModifiedBy>
  <cp:lastPrinted>2026-07-29T10:54:56Z</cp:lastPrinted>
  <dcterms:created xsi:type="dcterms:W3CDTF">2026-07-29T06:00:22Z</dcterms:created>
  <dcterms:modified xsi:type="dcterms:W3CDTF">2026-08-12T05:00:08Z</dcterms:modified>
</cp:coreProperties>
</file>