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Beschaffungen\Videodolmetschen\2026\"/>
    </mc:Choice>
  </mc:AlternateContent>
  <xr:revisionPtr revIDLastSave="0" documentId="13_ncr:1_{4F48B94F-3EED-419C-99A1-030FC8BE6504}" xr6:coauthVersionLast="47" xr6:coauthVersionMax="47" xr10:uidLastSave="{00000000-0000-0000-0000-000000000000}"/>
  <bookViews>
    <workbookView xWindow="-120" yWindow="-120" windowWidth="29040" windowHeight="17520" xr2:uid="{00000000-000D-0000-FFFF-FFFF00000000}"/>
  </bookViews>
  <sheets>
    <sheet name="Preisblatt " sheetId="2" r:id="rId1"/>
    <sheet name="Drop-Down"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2" i="2" l="1"/>
  <c r="G21" i="2"/>
  <c r="G17" i="2"/>
  <c r="G23" i="2" l="1"/>
  <c r="G24" i="2" s="1"/>
  <c r="K23" i="2" l="1"/>
  <c r="K24" i="2"/>
  <c r="K21" i="2"/>
  <c r="K22" i="2"/>
  <c r="H23" i="2" l="1"/>
  <c r="H24" i="2" l="1"/>
  <c r="F24" i="2"/>
  <c r="H22" i="2" l="1"/>
  <c r="H21" i="2"/>
  <c r="H17" i="2"/>
  <c r="H16" i="2"/>
  <c r="H15" i="2"/>
  <c r="D41" i="2" l="1"/>
  <c r="D40" i="2"/>
  <c r="D43" i="2" l="1"/>
  <c r="D42" i="2"/>
  <c r="D44" i="2" l="1"/>
  <c r="D45" i="2" s="1"/>
  <c r="D46" i="2" s="1"/>
</calcChain>
</file>

<file path=xl/sharedStrings.xml><?xml version="1.0" encoding="utf-8"?>
<sst xmlns="http://schemas.openxmlformats.org/spreadsheetml/2006/main" count="88" uniqueCount="80">
  <si>
    <t>Fixkosten</t>
  </si>
  <si>
    <t>Variable Kosten</t>
  </si>
  <si>
    <t>Bezeichnung der Kostenposition</t>
  </si>
  <si>
    <t>Bemerkungen</t>
  </si>
  <si>
    <t>anfallende Umsatzsteuer</t>
  </si>
  <si>
    <t>für Positionen (aus oben 1 und 2)</t>
  </si>
  <si>
    <t>Satz in %</t>
  </si>
  <si>
    <t>1.1</t>
  </si>
  <si>
    <t>2.1</t>
  </si>
  <si>
    <t>3.1</t>
  </si>
  <si>
    <t>3.2</t>
  </si>
  <si>
    <t>1.2</t>
  </si>
  <si>
    <t>1.3</t>
  </si>
  <si>
    <t>Rechnungsstellung, Zahlungsbedingungen</t>
  </si>
  <si>
    <t>4.1</t>
  </si>
  <si>
    <t xml:space="preserve">4.2 </t>
  </si>
  <si>
    <t>4.3</t>
  </si>
  <si>
    <t>keine Voraus-/Teil-/Abschlagszahlungen</t>
  </si>
  <si>
    <t>Die angegebenen Preise beinhalten sämtliche Leistungen. Zusätzliche Berechnungen sind nicht möglich.</t>
  </si>
  <si>
    <t>Falls Erläuterungen zu Ihren Preispositionen/-angaben erforderlich sind, fügen Sie bitte eine gesonderte Anlage bei. Achten Sie auf transparente Darstellung.</t>
  </si>
  <si>
    <t>Alle Preisangaben in Euro, netto (ohne Umsatzsteuer), mit zwei Nachkommastellen.</t>
  </si>
  <si>
    <t>Hinweise:</t>
  </si>
  <si>
    <t>Aus Ihren Angaben und Erläuterungen müssen sich schlüssig und nachvollziehbar die anfallenden Elemente der Preisbildung und deren Berechnungsmodalitäten ergeben.</t>
  </si>
  <si>
    <r>
      <t>Einheit für die Anwendung des Einzelpreises</t>
    </r>
    <r>
      <rPr>
        <sz val="10"/>
        <color theme="1"/>
        <rFont val="Arial"/>
        <family val="2"/>
      </rPr>
      <t xml:space="preserve"> (z.B. je Stunde, je Monat, je JVA/Monat, je Nutzung …)</t>
    </r>
  </si>
  <si>
    <t>Eintragungen sind in den gelb markierten Feldern erforderlich, Änderungen an den Vorgaben des Auftraggebers unzulässig.</t>
  </si>
  <si>
    <t>je Monat</t>
  </si>
  <si>
    <t>Servicepauschale/Justizvollzugsanstalt</t>
  </si>
  <si>
    <t>gilt für alle Positionen aus 1</t>
  </si>
  <si>
    <t>gilt für alle Positionen aus 2</t>
  </si>
  <si>
    <t>Angebotspreis</t>
  </si>
  <si>
    <t>5</t>
  </si>
  <si>
    <t>Gesamtsumme netto</t>
  </si>
  <si>
    <t>Summe der Fixkosten (1)</t>
  </si>
  <si>
    <t>Anteil Umsatzsteuer (3)</t>
  </si>
  <si>
    <r>
      <rPr>
        <b/>
        <sz val="11"/>
        <color rgb="FFFF0000"/>
        <rFont val="Arial"/>
        <family val="2"/>
      </rPr>
      <t>Preise sind vom Bieter zu ergänzen</t>
    </r>
    <r>
      <rPr>
        <sz val="11"/>
        <color rgb="FFFF0000"/>
        <rFont val="Arial"/>
        <family val="2"/>
      </rPr>
      <t xml:space="preserve">        </t>
    </r>
    <r>
      <rPr>
        <sz val="11"/>
        <color theme="1"/>
        <rFont val="Arial"/>
        <family val="2"/>
      </rPr>
      <t xml:space="preserve">
 Einzelpreis in Euro ohne Umsatzsteuer</t>
    </r>
  </si>
  <si>
    <t>Skonto in % bei Zahlung binnen 14 Tagen:</t>
  </si>
  <si>
    <t>Bitte füllen Sie für alle vorgegebenen  Kostenpositionen die Preisfelder  (keine Striche, Leerfelder oder Textinhalte; fallen keine Preise an, dann tragen Sie "0,00" ein).</t>
  </si>
  <si>
    <t xml:space="preserve">Rechnungen sind zahlbar in einem Betrag binnen 30 Tagen nach Eingang einer ordnungsgemäßen und prüfbaren Rechnung und Vorliegen aller die Zahlung begründenden Voraussetzungen. </t>
  </si>
  <si>
    <r>
      <t xml:space="preserve">Die Abrechnung der Leistung muss </t>
    </r>
    <r>
      <rPr>
        <b/>
        <sz val="11"/>
        <color theme="1"/>
        <rFont val="Arial"/>
        <family val="2"/>
      </rPr>
      <t>auf Basis von Stunden-/Minuten-/Nutzungssätzen, also Pauschalen,</t>
    </r>
    <r>
      <rPr>
        <sz val="11"/>
        <color theme="1"/>
        <rFont val="Arial"/>
        <family val="2"/>
      </rPr>
      <t xml:space="preserve"> erfolgen (keine individuellen Leistungsabrechnungen).</t>
    </r>
  </si>
  <si>
    <t>Die Abrechnung der Leistung erfolgt monatlich nachträglich gegenüber den jeweiligen Justizvollzugsanstalten.</t>
  </si>
  <si>
    <t>Gesamtsumme brutto</t>
  </si>
  <si>
    <t>abzügl. Skonto (4)</t>
  </si>
  <si>
    <t>Summe der variablen Kosten (2)</t>
  </si>
  <si>
    <t xml:space="preserve">Technische Integration und die Freischaltung des Identifikationstools </t>
  </si>
  <si>
    <t>einmalig</t>
  </si>
  <si>
    <t>Vorortschulung</t>
  </si>
  <si>
    <t>je angef. Minute</t>
  </si>
  <si>
    <t>Diese Kosten beeinhalten Schulungs- und Einweisungsmaßnahmen.</t>
  </si>
  <si>
    <t>je Gespräch</t>
  </si>
  <si>
    <t>Dolmetschdienst (pro Minute)</t>
  </si>
  <si>
    <t>Dolmetschdienst (pro Gespräch)</t>
  </si>
  <si>
    <t xml:space="preserve">Bezeichnung der Kostenposition 
</t>
  </si>
  <si>
    <t>2.2</t>
  </si>
  <si>
    <t>2.3.1</t>
  </si>
  <si>
    <t>2.3.2</t>
  </si>
  <si>
    <t>bis Minute</t>
  </si>
  <si>
    <t>ab Minute</t>
  </si>
  <si>
    <t>Dolmetschdienst (Euro/für die ersten xx Minuten)*</t>
  </si>
  <si>
    <t>Dolmetschdienst (Euro/für jede weitere Minute)</t>
  </si>
  <si>
    <t>Preis gilt für die ersten, vom Bieter vorgebenen Minuten pro Gespräch.</t>
  </si>
  <si>
    <t>2.4</t>
  </si>
  <si>
    <t>Ausfallentschädigung für gebuchte, aber nicht wahrgenommene Terrmine</t>
  </si>
  <si>
    <t>Preis hat keine Auswirkung auf den Angebotspreis und gilt nur der der Vervollständigung des Vertrages.</t>
  </si>
  <si>
    <t>2.5</t>
  </si>
  <si>
    <r>
      <t xml:space="preserve">bitte </t>
    </r>
    <r>
      <rPr>
        <i/>
        <u/>
        <sz val="11"/>
        <color theme="1"/>
        <rFont val="Arial"/>
        <family val="2"/>
      </rPr>
      <t>nur</t>
    </r>
    <r>
      <rPr>
        <i/>
        <sz val="11"/>
        <color theme="1"/>
        <rFont val="Arial"/>
        <family val="2"/>
      </rPr>
      <t xml:space="preserve"> die zutreffenden Felder ausfüllen!
Es ist entweder 2.1 ODER 2.2 ODER 2.3.1 und 2.3.2 auszufüllen. 2.4 und 2.5 können optial angegeben werden.</t>
    </r>
  </si>
  <si>
    <r>
      <t xml:space="preserve">Zuschläge für Termine </t>
    </r>
    <r>
      <rPr>
        <u/>
        <sz val="11"/>
        <color theme="1"/>
        <rFont val="Arial"/>
        <family val="2"/>
      </rPr>
      <t>außerhalb</t>
    </r>
    <r>
      <rPr>
        <sz val="11"/>
        <color theme="1"/>
        <rFont val="Arial"/>
        <family val="2"/>
      </rPr>
      <t xml:space="preserve"> der regulären Servicezeit (werktags:montags- freitags 7:00-17:00 Uhr)</t>
    </r>
  </si>
  <si>
    <t xml:space="preserve">Preisblatt            </t>
  </si>
  <si>
    <t xml:space="preserve"> Bieter (Name/Bezeichnung):</t>
  </si>
  <si>
    <t>Videodolmetscherdienste für den Justizvollzug Nordrhein-Westfalen</t>
  </si>
  <si>
    <t>vom Bieter auszufüllen</t>
  </si>
  <si>
    <t>ja</t>
  </si>
  <si>
    <t>nein</t>
  </si>
  <si>
    <r>
      <t xml:space="preserve">Gesamt                    </t>
    </r>
    <r>
      <rPr>
        <b/>
        <sz val="10"/>
        <color theme="1"/>
        <rFont val="Arial"/>
        <family val="2"/>
      </rPr>
      <t xml:space="preserve"> 
(Feld wird automatisch berechnet:
Sp. D * Sp. F)</t>
    </r>
  </si>
  <si>
    <t>Gilt je angefangene Minute. Die Anzahl der Minuten wurde  auf durchschnittlich 60.000 Minuten/Jahr für alle 32 Anstalten geschätzt. 
Es handelt sich nicht um eine tatsächliche und bindende Angabe zu der Nutzungshäufigkeit!</t>
  </si>
  <si>
    <t>Die Kosten beinhalten die Bereitstellung aller Sprachen für alle 32 JVAen.</t>
  </si>
  <si>
    <r>
      <t xml:space="preserve">Häufigkeit der Berechnung über die max. Vertragsdauer, </t>
    </r>
    <r>
      <rPr>
        <b/>
        <sz val="11"/>
        <rFont val="Arial"/>
        <family val="2"/>
      </rPr>
      <t>bezogen auf 32 JVAen</t>
    </r>
    <r>
      <rPr>
        <sz val="11"/>
        <color theme="1"/>
        <rFont val="Arial"/>
        <family val="2"/>
      </rPr>
      <t xml:space="preserve"> </t>
    </r>
  </si>
  <si>
    <r>
      <t xml:space="preserve">Preis gilt für jedes Gespräch undabhänig der Dauer. Es handelt sich um die </t>
    </r>
    <r>
      <rPr>
        <b/>
        <sz val="10"/>
        <color theme="1"/>
        <rFont val="Arial"/>
        <family val="2"/>
      </rPr>
      <t>geschätze</t>
    </r>
    <r>
      <rPr>
        <sz val="10"/>
        <color theme="1"/>
        <rFont val="Arial"/>
        <family val="2"/>
      </rPr>
      <t xml:space="preserve"> Anzahl von (aufgerundet) 2900 Gesprächen im Jahr (ca. 93 Gespräche pro JVA/Jahr)</t>
    </r>
  </si>
  <si>
    <t>Der Angebotspreis errechnet sich aus der Summe der Fixkosten und der variablen Kosten für den Vertragszeitraum von 24 Monaten bezogen auf 32 Justizvollzugsanstalten. Für die Bemessung der variablen Kosten wurde die Anzahl der Einsätze geschätzt. Die tatsächlichen Einsätze können von dem hier benannten Ansatz abweichen. Für den Angebotspreis ist vom vorgegeben Schätzwert auszugehen.</t>
  </si>
  <si>
    <t>Preis gilt für jede weitere Minute pro Gespräch. Da durchschnittlich von einem 21 minütigem Gespräch ausgegangen wird, haben Preise/pro Minute ab Minute 22 keine Auswirkung auf den Angebotspreis. Sie dienen jedoch der Vollständigkeit des Vertrages</t>
  </si>
  <si>
    <t xml:space="preserve">Die Kosten beinhalten Aufwände, die monatlich für jede Justizvollzugsanstalt anfallen.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</si>
</sst>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quot;;\-#,##0.00\ &quot;€&quot;"/>
    <numFmt numFmtId="8" formatCode="#,##0.00\ &quot;€&quot;;[Red]\-#,##0.00\ &quot;€&quot;"/>
    <numFmt numFmtId="44" formatCode="_-* #,##0.00\ &quot;€&quot;_-;\-* #,##0.00\ &quot;€&quot;_-;_-* &quot;-&quot;??\ &quot;€&quot;_-;_-@_-"/>
    <numFmt numFmtId="164" formatCode="#,##0.00\ &quot;€&quot;"/>
  </numFmts>
  <fonts count="21" x14ac:knownFonts="1">
    <font>
      <sz val="12"/>
      <color theme="1"/>
      <name val="Arial"/>
      <family val="2"/>
    </font>
    <font>
      <sz val="11"/>
      <color theme="1"/>
      <name val="Arial"/>
      <family val="2"/>
    </font>
    <font>
      <sz val="10"/>
      <color theme="1"/>
      <name val="Arial"/>
      <family val="2"/>
    </font>
    <font>
      <b/>
      <sz val="14"/>
      <color theme="1"/>
      <name val="Arial"/>
      <family val="2"/>
    </font>
    <font>
      <sz val="12"/>
      <color theme="1"/>
      <name val="Arial"/>
      <family val="2"/>
    </font>
    <font>
      <b/>
      <sz val="12"/>
      <color theme="1"/>
      <name val="Arial"/>
      <family val="2"/>
    </font>
    <font>
      <b/>
      <sz val="11"/>
      <color theme="1"/>
      <name val="Arial"/>
      <family val="2"/>
    </font>
    <font>
      <b/>
      <sz val="11"/>
      <color rgb="FFFF0000"/>
      <name val="Arial"/>
      <family val="2"/>
    </font>
    <font>
      <sz val="11"/>
      <color rgb="FFFF0000"/>
      <name val="Arial"/>
      <family val="2"/>
    </font>
    <font>
      <sz val="11"/>
      <name val="Arial"/>
      <family val="2"/>
    </font>
    <font>
      <sz val="12"/>
      <name val="Arial"/>
      <family val="2"/>
    </font>
    <font>
      <b/>
      <sz val="11"/>
      <name val="Arial"/>
      <family val="2"/>
    </font>
    <font>
      <b/>
      <sz val="12"/>
      <name val="Arial"/>
      <family val="2"/>
    </font>
    <font>
      <b/>
      <sz val="10"/>
      <color theme="1"/>
      <name val="Arial"/>
      <family val="2"/>
    </font>
    <font>
      <sz val="11"/>
      <color theme="0"/>
      <name val="Arial"/>
      <family val="2"/>
    </font>
    <font>
      <b/>
      <sz val="14"/>
      <name val="Arial"/>
      <family val="2"/>
    </font>
    <font>
      <sz val="10"/>
      <name val="Arial"/>
      <family val="2"/>
    </font>
    <font>
      <i/>
      <sz val="11"/>
      <color theme="1"/>
      <name val="Arial"/>
      <family val="2"/>
    </font>
    <font>
      <i/>
      <u/>
      <sz val="11"/>
      <color theme="1"/>
      <name val="Arial"/>
      <family val="2"/>
    </font>
    <font>
      <u/>
      <sz val="11"/>
      <color theme="1"/>
      <name val="Arial"/>
      <family val="2"/>
    </font>
    <font>
      <b/>
      <sz val="16"/>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44" fontId="4" fillId="0" borderId="0" applyFont="0" applyFill="0" applyBorder="0" applyAlignment="0" applyProtection="0"/>
  </cellStyleXfs>
  <cellXfs count="118">
    <xf numFmtId="0" fontId="0" fillId="0" borderId="0" xfId="0"/>
    <xf numFmtId="0" fontId="1" fillId="0" borderId="0" xfId="0" applyFont="1"/>
    <xf numFmtId="0" fontId="1" fillId="0" borderId="1" xfId="0" applyFont="1" applyBorder="1"/>
    <xf numFmtId="0" fontId="1" fillId="2" borderId="1" xfId="0" applyFont="1" applyFill="1" applyBorder="1"/>
    <xf numFmtId="0" fontId="1" fillId="2" borderId="1" xfId="0" applyFont="1" applyFill="1" applyBorder="1" applyAlignment="1">
      <alignment horizontal="center"/>
    </xf>
    <xf numFmtId="0" fontId="3" fillId="0" borderId="0" xfId="0" applyFont="1"/>
    <xf numFmtId="0" fontId="1" fillId="0" borderId="0" xfId="0" applyFont="1" applyFill="1" applyBorder="1"/>
    <xf numFmtId="0" fontId="1" fillId="0" borderId="1" xfId="0" applyFont="1" applyBorder="1" applyAlignment="1">
      <alignment wrapText="1"/>
    </xf>
    <xf numFmtId="0" fontId="1" fillId="0" borderId="1" xfId="0" applyFont="1" applyBorder="1" applyAlignment="1">
      <alignment horizontal="center" wrapText="1"/>
    </xf>
    <xf numFmtId="0" fontId="6" fillId="3" borderId="0" xfId="0" applyFont="1" applyFill="1"/>
    <xf numFmtId="0" fontId="0" fillId="3" borderId="0" xfId="0" applyFill="1"/>
    <xf numFmtId="0" fontId="1" fillId="0" borderId="0" xfId="0" applyFont="1" applyBorder="1"/>
    <xf numFmtId="0" fontId="1" fillId="0" borderId="0" xfId="0" applyFont="1" applyBorder="1" applyAlignment="1">
      <alignment horizontal="center" wrapText="1"/>
    </xf>
    <xf numFmtId="0" fontId="5" fillId="0" borderId="0" xfId="0" applyFont="1"/>
    <xf numFmtId="0" fontId="0" fillId="0" borderId="0" xfId="0" applyFill="1" applyBorder="1" applyAlignment="1">
      <alignment horizontal="center"/>
    </xf>
    <xf numFmtId="0" fontId="2" fillId="0" borderId="0" xfId="0" applyFont="1"/>
    <xf numFmtId="0" fontId="1" fillId="0" borderId="0" xfId="0" applyFont="1" applyFill="1" applyBorder="1" applyAlignment="1">
      <alignment horizontal="center"/>
    </xf>
    <xf numFmtId="0" fontId="1" fillId="0" borderId="0" xfId="0" applyFont="1" applyFill="1"/>
    <xf numFmtId="7" fontId="0" fillId="0" borderId="0" xfId="0" applyNumberFormat="1"/>
    <xf numFmtId="164" fontId="0" fillId="0" borderId="0" xfId="0" applyNumberFormat="1"/>
    <xf numFmtId="7" fontId="0" fillId="0" borderId="0" xfId="0" applyNumberFormat="1" applyFill="1" applyBorder="1" applyAlignment="1">
      <alignment horizontal="right"/>
    </xf>
    <xf numFmtId="164" fontId="0" fillId="0" borderId="0" xfId="0" applyNumberFormat="1" applyFill="1" applyBorder="1" applyAlignment="1">
      <alignment horizontal="right"/>
    </xf>
    <xf numFmtId="0" fontId="6" fillId="0" borderId="0" xfId="0" applyFont="1"/>
    <xf numFmtId="0" fontId="1" fillId="6" borderId="1" xfId="0" applyFont="1" applyFill="1" applyBorder="1"/>
    <xf numFmtId="44" fontId="6" fillId="6" borderId="1" xfId="1" applyFont="1" applyFill="1" applyBorder="1"/>
    <xf numFmtId="0" fontId="6" fillId="0" borderId="5" xfId="0" applyFont="1" applyFill="1" applyBorder="1"/>
    <xf numFmtId="164" fontId="5" fillId="0" borderId="5" xfId="0" applyNumberFormat="1" applyFont="1" applyFill="1" applyBorder="1" applyAlignment="1">
      <alignment horizontal="right"/>
    </xf>
    <xf numFmtId="7" fontId="5" fillId="0" borderId="5" xfId="0" applyNumberFormat="1" applyFont="1" applyBorder="1"/>
    <xf numFmtId="0" fontId="11" fillId="4" borderId="0" xfId="0" applyFont="1" applyFill="1" applyBorder="1"/>
    <xf numFmtId="0" fontId="10" fillId="4" borderId="0" xfId="0" applyFont="1" applyFill="1" applyBorder="1" applyAlignment="1">
      <alignment horizontal="center"/>
    </xf>
    <xf numFmtId="0" fontId="10" fillId="4" borderId="0" xfId="0" applyFont="1" applyFill="1"/>
    <xf numFmtId="0" fontId="15" fillId="2" borderId="4" xfId="0" applyFont="1" applyFill="1" applyBorder="1"/>
    <xf numFmtId="7" fontId="15" fillId="2" borderId="4" xfId="0" applyNumberFormat="1" applyFont="1" applyFill="1" applyBorder="1"/>
    <xf numFmtId="0" fontId="11" fillId="3" borderId="0" xfId="0" applyFont="1" applyFill="1"/>
    <xf numFmtId="0" fontId="14" fillId="3" borderId="0" xfId="0" applyFont="1" applyFill="1"/>
    <xf numFmtId="0" fontId="1" fillId="3" borderId="0" xfId="0" applyFont="1" applyFill="1"/>
    <xf numFmtId="0" fontId="2" fillId="6" borderId="1" xfId="0" applyFont="1" applyFill="1" applyBorder="1" applyAlignment="1">
      <alignment wrapText="1"/>
    </xf>
    <xf numFmtId="0" fontId="1" fillId="5" borderId="1" xfId="0" applyFont="1" applyFill="1" applyBorder="1" applyAlignment="1" applyProtection="1">
      <alignment horizontal="center"/>
      <protection locked="0"/>
    </xf>
    <xf numFmtId="0" fontId="10" fillId="5" borderId="1" xfId="0" applyFont="1" applyFill="1" applyBorder="1" applyAlignment="1" applyProtection="1">
      <alignment horizontal="center"/>
      <protection locked="0"/>
    </xf>
    <xf numFmtId="0" fontId="9" fillId="6" borderId="1" xfId="0" applyFont="1" applyFill="1" applyBorder="1" applyAlignment="1">
      <alignment vertical="center" wrapText="1"/>
    </xf>
    <xf numFmtId="0" fontId="9" fillId="6" borderId="1" xfId="0" applyFont="1" applyFill="1" applyBorder="1" applyAlignment="1">
      <alignment vertical="center"/>
    </xf>
    <xf numFmtId="164" fontId="5" fillId="0" borderId="0" xfId="0" applyNumberFormat="1" applyFont="1" applyFill="1" applyBorder="1" applyAlignment="1">
      <alignment horizontal="right"/>
    </xf>
    <xf numFmtId="7" fontId="5" fillId="0" borderId="0" xfId="0" applyNumberFormat="1" applyFont="1" applyBorder="1"/>
    <xf numFmtId="44" fontId="0" fillId="0" borderId="0" xfId="0" applyNumberFormat="1" applyFill="1" applyBorder="1" applyAlignment="1">
      <alignment horizontal="right"/>
    </xf>
    <xf numFmtId="0" fontId="1" fillId="0" borderId="0" xfId="0" applyFont="1" applyFill="1" applyBorder="1" applyAlignment="1" applyProtection="1">
      <alignment horizontal="center"/>
      <protection locked="0"/>
    </xf>
    <xf numFmtId="0" fontId="1" fillId="0" borderId="0" xfId="0" applyFont="1" applyFill="1" applyBorder="1" applyAlignment="1">
      <alignment horizontal="center" wrapText="1"/>
    </xf>
    <xf numFmtId="0" fontId="10" fillId="0" borderId="0" xfId="0" applyFont="1" applyFill="1" applyBorder="1" applyAlignment="1" applyProtection="1">
      <alignment horizontal="center"/>
      <protection locked="0"/>
    </xf>
    <xf numFmtId="7" fontId="15" fillId="0" borderId="0" xfId="0" applyNumberFormat="1" applyFont="1" applyFill="1" applyBorder="1"/>
    <xf numFmtId="0" fontId="2" fillId="6" borderId="1" xfId="0" applyFont="1" applyFill="1" applyBorder="1" applyAlignment="1">
      <alignment vertical="top" wrapText="1"/>
    </xf>
    <xf numFmtId="0" fontId="2" fillId="6" borderId="1" xfId="0" applyFont="1" applyFill="1" applyBorder="1" applyAlignment="1">
      <alignment horizontal="left" vertical="center"/>
    </xf>
    <xf numFmtId="0" fontId="2" fillId="6" borderId="1"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0" fillId="0" borderId="0" xfId="0" applyAlignment="1">
      <alignment horizontal="center" vertical="center"/>
    </xf>
    <xf numFmtId="0" fontId="3" fillId="2" borderId="0" xfId="0" applyFont="1" applyFill="1" applyAlignment="1" applyProtection="1">
      <alignment horizontal="center"/>
    </xf>
    <xf numFmtId="0" fontId="11" fillId="6" borderId="1" xfId="0" applyFont="1" applyFill="1" applyBorder="1" applyAlignment="1">
      <alignment horizontal="center" vertical="center"/>
    </xf>
    <xf numFmtId="0" fontId="11" fillId="0" borderId="0" xfId="0" applyFont="1" applyAlignment="1">
      <alignment vertical="center"/>
    </xf>
    <xf numFmtId="0" fontId="11" fillId="3" borderId="0" xfId="0" applyFont="1" applyFill="1" applyAlignment="1">
      <alignment vertical="center"/>
    </xf>
    <xf numFmtId="3" fontId="11" fillId="6"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0" fontId="1" fillId="6" borderId="1" xfId="0" applyFont="1" applyFill="1" applyBorder="1" applyAlignment="1">
      <alignment vertical="center"/>
    </xf>
    <xf numFmtId="0" fontId="1" fillId="6" borderId="1" xfId="0" applyFont="1" applyFill="1" applyBorder="1" applyAlignment="1">
      <alignment vertical="center" wrapText="1"/>
    </xf>
    <xf numFmtId="0" fontId="1" fillId="5" borderId="1" xfId="0" applyNumberFormat="1" applyFont="1" applyFill="1" applyBorder="1" applyAlignment="1" applyProtection="1">
      <alignment horizontal="center" vertical="center"/>
      <protection locked="0"/>
    </xf>
    <xf numFmtId="3" fontId="11" fillId="6" borderId="7" xfId="0" applyNumberFormat="1" applyFont="1" applyFill="1" applyBorder="1" applyAlignment="1">
      <alignment horizontal="center" vertical="center"/>
    </xf>
    <xf numFmtId="0" fontId="1" fillId="6" borderId="2" xfId="0" applyFont="1" applyFill="1" applyBorder="1" applyAlignment="1">
      <alignment horizontal="center" vertical="center"/>
    </xf>
    <xf numFmtId="3" fontId="1" fillId="6" borderId="3" xfId="0" applyNumberFormat="1" applyFont="1" applyFill="1" applyBorder="1" applyAlignment="1" applyProtection="1">
      <alignment horizontal="center" vertical="center"/>
    </xf>
    <xf numFmtId="3" fontId="1" fillId="5" borderId="16" xfId="0" applyNumberFormat="1" applyFont="1" applyFill="1" applyBorder="1" applyAlignment="1" applyProtection="1">
      <alignment horizontal="center" vertical="center"/>
      <protection locked="0"/>
    </xf>
    <xf numFmtId="3" fontId="1" fillId="6" borderId="14" xfId="0" applyNumberFormat="1" applyFont="1" applyFill="1" applyBorder="1" applyAlignment="1" applyProtection="1">
      <alignment horizontal="center" vertical="center"/>
    </xf>
    <xf numFmtId="0" fontId="1" fillId="6" borderId="6" xfId="0" applyFont="1" applyFill="1" applyBorder="1" applyAlignment="1">
      <alignment vertical="center"/>
    </xf>
    <xf numFmtId="0" fontId="1" fillId="6" borderId="6" xfId="0" applyFont="1" applyFill="1" applyBorder="1" applyAlignment="1">
      <alignment horizontal="left" vertical="center"/>
    </xf>
    <xf numFmtId="8" fontId="1" fillId="2" borderId="13" xfId="0" applyNumberFormat="1" applyFont="1" applyFill="1" applyBorder="1" applyAlignment="1" applyProtection="1">
      <alignment horizontal="center" vertical="center"/>
    </xf>
    <xf numFmtId="8" fontId="1" fillId="2" borderId="18" xfId="0" applyNumberFormat="1" applyFont="1" applyFill="1" applyBorder="1" applyAlignment="1" applyProtection="1">
      <alignment horizontal="center" vertical="center"/>
    </xf>
    <xf numFmtId="8" fontId="1" fillId="5" borderId="15" xfId="0" applyNumberFormat="1" applyFont="1" applyFill="1" applyBorder="1" applyAlignment="1" applyProtection="1">
      <alignment horizontal="center" vertical="center"/>
      <protection locked="0"/>
    </xf>
    <xf numFmtId="8" fontId="1" fillId="5" borderId="17" xfId="0" applyNumberFormat="1" applyFont="1" applyFill="1" applyBorder="1" applyAlignment="1" applyProtection="1">
      <alignment horizontal="center" vertical="center"/>
      <protection locked="0"/>
    </xf>
    <xf numFmtId="44" fontId="1" fillId="6" borderId="1" xfId="1" applyFont="1" applyFill="1" applyBorder="1" applyAlignment="1">
      <alignment horizontal="center" vertical="center"/>
    </xf>
    <xf numFmtId="44" fontId="6" fillId="6" borderId="1" xfId="1" applyFont="1" applyFill="1" applyBorder="1" applyAlignment="1">
      <alignment horizontal="center" vertical="center"/>
    </xf>
    <xf numFmtId="44" fontId="6" fillId="6" borderId="1" xfId="1" applyFont="1" applyFill="1" applyBorder="1" applyAlignment="1">
      <alignment horizontal="right" vertical="center"/>
    </xf>
    <xf numFmtId="0" fontId="0" fillId="0" borderId="0" xfId="0" applyAlignment="1">
      <alignment vertical="top"/>
    </xf>
    <xf numFmtId="0" fontId="12" fillId="3" borderId="0" xfId="0" applyFont="1" applyFill="1" applyAlignment="1">
      <alignment horizontal="center" vertical="top"/>
    </xf>
    <xf numFmtId="49" fontId="1" fillId="0" borderId="1" xfId="0" applyNumberFormat="1" applyFont="1" applyBorder="1" applyAlignment="1">
      <alignment horizontal="center" vertical="top"/>
    </xf>
    <xf numFmtId="0" fontId="0" fillId="0" borderId="0" xfId="0" applyAlignment="1">
      <alignment horizontal="center" vertical="top"/>
    </xf>
    <xf numFmtId="0" fontId="5" fillId="3" borderId="0" xfId="0" applyFont="1" applyFill="1" applyAlignment="1">
      <alignment horizontal="center" vertical="top"/>
    </xf>
    <xf numFmtId="49" fontId="1" fillId="0" borderId="1" xfId="0" applyNumberFormat="1" applyFont="1" applyFill="1" applyBorder="1" applyAlignment="1">
      <alignment horizontal="center" vertical="top"/>
    </xf>
    <xf numFmtId="0" fontId="0" fillId="2" borderId="1" xfId="0" applyFill="1" applyBorder="1" applyAlignment="1">
      <alignment horizontal="center" vertical="top"/>
    </xf>
    <xf numFmtId="49" fontId="0" fillId="0" borderId="0" xfId="0" applyNumberFormat="1" applyAlignment="1">
      <alignment vertical="top"/>
    </xf>
    <xf numFmtId="49" fontId="0" fillId="2" borderId="1" xfId="0" applyNumberFormat="1" applyFill="1" applyBorder="1" applyAlignment="1">
      <alignment vertical="top"/>
    </xf>
    <xf numFmtId="49" fontId="1" fillId="0" borderId="0" xfId="0" applyNumberFormat="1" applyFont="1" applyBorder="1" applyAlignment="1">
      <alignment horizontal="center" vertical="top"/>
    </xf>
    <xf numFmtId="49" fontId="11" fillId="4" borderId="0" xfId="0" applyNumberFormat="1" applyFont="1" applyFill="1" applyBorder="1" applyAlignment="1">
      <alignment horizontal="center" vertical="top"/>
    </xf>
    <xf numFmtId="49" fontId="1" fillId="0" borderId="0" xfId="0" applyNumberFormat="1" applyFont="1" applyAlignment="1">
      <alignment horizontal="center" vertical="top"/>
    </xf>
    <xf numFmtId="49" fontId="1" fillId="0" borderId="0" xfId="0" applyNumberFormat="1" applyFont="1" applyAlignment="1">
      <alignment vertical="top"/>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Alignment="1">
      <alignment horizontal="center" vertical="center"/>
    </xf>
    <xf numFmtId="0" fontId="11" fillId="2" borderId="1" xfId="0" applyFont="1" applyFill="1" applyBorder="1" applyAlignment="1">
      <alignment horizontal="center" vertical="center"/>
    </xf>
    <xf numFmtId="0" fontId="20" fillId="2" borderId="0" xfId="0" applyFont="1" applyFill="1" applyAlignment="1">
      <alignment horizontal="center"/>
    </xf>
    <xf numFmtId="0" fontId="0" fillId="5" borderId="0" xfId="0" applyFill="1" applyAlignment="1">
      <alignment horizontal="center"/>
    </xf>
    <xf numFmtId="8" fontId="1" fillId="5" borderId="6" xfId="0" applyNumberFormat="1" applyFont="1" applyFill="1" applyBorder="1" applyAlignment="1" applyProtection="1">
      <alignment horizontal="center" vertical="center"/>
      <protection locked="0"/>
    </xf>
    <xf numFmtId="8" fontId="1" fillId="5" borderId="7" xfId="0" applyNumberFormat="1" applyFont="1" applyFill="1" applyBorder="1" applyAlignment="1" applyProtection="1">
      <alignment horizontal="center" vertical="center"/>
      <protection locked="0"/>
    </xf>
    <xf numFmtId="8" fontId="1" fillId="5" borderId="8" xfId="0" applyNumberFormat="1" applyFont="1" applyFill="1" applyBorder="1" applyAlignment="1" applyProtection="1">
      <alignment horizontal="center" vertical="center"/>
      <protection locked="0"/>
    </xf>
    <xf numFmtId="8" fontId="1" fillId="5" borderId="9" xfId="0" applyNumberFormat="1" applyFont="1" applyFill="1" applyBorder="1" applyAlignment="1" applyProtection="1">
      <alignment horizontal="center" vertical="center"/>
      <protection locked="0"/>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5" fillId="3" borderId="0" xfId="0" applyFont="1" applyFill="1" applyAlignment="1">
      <alignment horizontal="left" vertical="top" wrapText="1"/>
    </xf>
    <xf numFmtId="0" fontId="1" fillId="2" borderId="6" xfId="0" applyFont="1" applyFill="1" applyBorder="1" applyAlignment="1">
      <alignment horizontal="center" vertical="center" wrapText="1"/>
    </xf>
    <xf numFmtId="0" fontId="0" fillId="0" borderId="7" xfId="0" applyBorder="1" applyAlignment="1">
      <alignment horizontal="center" vertical="center" wrapText="1"/>
    </xf>
    <xf numFmtId="44" fontId="1" fillId="5" borderId="6" xfId="1" applyFont="1" applyFill="1" applyBorder="1" applyAlignment="1" applyProtection="1">
      <alignment horizontal="center" vertical="center"/>
      <protection locked="0"/>
    </xf>
    <xf numFmtId="44" fontId="1" fillId="5" borderId="7" xfId="1" applyFont="1" applyFill="1" applyBorder="1" applyAlignment="1" applyProtection="1">
      <alignment horizontal="center" vertical="center"/>
      <protection locked="0"/>
    </xf>
    <xf numFmtId="8" fontId="1" fillId="5" borderId="10" xfId="0" applyNumberFormat="1" applyFont="1" applyFill="1" applyBorder="1" applyAlignment="1" applyProtection="1">
      <alignment horizontal="center" vertical="center" wrapText="1"/>
      <protection locked="0"/>
    </xf>
    <xf numFmtId="8" fontId="1" fillId="5" borderId="11" xfId="0" applyNumberFormat="1" applyFont="1" applyFill="1" applyBorder="1" applyAlignment="1" applyProtection="1">
      <alignment horizontal="center" vertical="center" wrapText="1"/>
      <protection locked="0"/>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 fillId="5" borderId="6" xfId="0" applyNumberFormat="1" applyFont="1" applyFill="1" applyBorder="1" applyAlignment="1" applyProtection="1">
      <alignment horizontal="center" vertical="center" wrapText="1"/>
      <protection locked="0"/>
    </xf>
    <xf numFmtId="0" fontId="1" fillId="5" borderId="7" xfId="0" applyNumberFormat="1" applyFont="1" applyFill="1" applyBorder="1" applyAlignment="1" applyProtection="1">
      <alignment horizontal="center" vertical="center" wrapText="1"/>
      <protection locked="0"/>
    </xf>
    <xf numFmtId="0" fontId="5" fillId="0" borderId="0" xfId="0" applyFont="1" applyFill="1" applyAlignment="1" applyProtection="1">
      <alignment horizontal="center"/>
    </xf>
    <xf numFmtId="0" fontId="5" fillId="5" borderId="6" xfId="0" applyFont="1" applyFill="1" applyBorder="1" applyAlignment="1" applyProtection="1">
      <alignment horizontal="center"/>
      <protection locked="0"/>
    </xf>
    <xf numFmtId="0" fontId="5" fillId="5" borderId="12" xfId="0" applyFont="1" applyFill="1" applyBorder="1" applyAlignment="1" applyProtection="1">
      <alignment horizontal="center"/>
      <protection locked="0"/>
    </xf>
    <xf numFmtId="0" fontId="5" fillId="5" borderId="7" xfId="0" applyFont="1" applyFill="1" applyBorder="1" applyAlignment="1" applyProtection="1">
      <alignment horizontal="center"/>
      <protection locked="0"/>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55"/>
  <sheetViews>
    <sheetView tabSelected="1" zoomScale="90" zoomScaleNormal="90" workbookViewId="0">
      <selection activeCell="F16" sqref="F16"/>
    </sheetView>
  </sheetViews>
  <sheetFormatPr baseColWidth="10" defaultRowHeight="15" x14ac:dyDescent="0.2"/>
  <cols>
    <col min="1" max="1" width="4.88671875" customWidth="1"/>
    <col min="2" max="2" width="4.44140625" style="76" customWidth="1"/>
    <col min="3" max="3" width="38.6640625" customWidth="1"/>
    <col min="4" max="4" width="16" customWidth="1"/>
    <col min="5" max="5" width="9.44140625" customWidth="1"/>
    <col min="6" max="7" width="13.33203125" customWidth="1"/>
    <col min="8" max="8" width="26.109375" customWidth="1"/>
    <col min="9" max="9" width="55" customWidth="1"/>
    <col min="11" max="11" width="0" hidden="1" customWidth="1"/>
  </cols>
  <sheetData>
    <row r="1" spans="2:12" ht="20.25" x14ac:dyDescent="0.3">
      <c r="C1" s="95" t="s">
        <v>68</v>
      </c>
      <c r="D1" s="95"/>
      <c r="E1" s="95"/>
      <c r="F1" s="95"/>
      <c r="G1" s="95"/>
      <c r="H1" s="95"/>
    </row>
    <row r="3" spans="2:12" ht="18" x14ac:dyDescent="0.25">
      <c r="C3" s="53" t="s">
        <v>66</v>
      </c>
      <c r="D3" s="114" t="s">
        <v>67</v>
      </c>
      <c r="E3" s="114"/>
      <c r="F3" s="115"/>
      <c r="G3" s="116"/>
      <c r="H3" s="117"/>
    </row>
    <row r="4" spans="2:12" ht="18" x14ac:dyDescent="0.25">
      <c r="C4" s="5"/>
      <c r="F4" s="96" t="s">
        <v>69</v>
      </c>
      <c r="G4" s="96"/>
    </row>
    <row r="5" spans="2:12" ht="15.75" x14ac:dyDescent="0.25">
      <c r="C5" s="13" t="s">
        <v>21</v>
      </c>
    </row>
    <row r="6" spans="2:12" ht="51.75" customHeight="1" x14ac:dyDescent="0.2">
      <c r="C6" s="103" t="s">
        <v>77</v>
      </c>
      <c r="D6" s="103"/>
      <c r="E6" s="103"/>
      <c r="F6" s="103"/>
      <c r="G6" s="103"/>
      <c r="H6" s="103"/>
      <c r="I6" s="103"/>
    </row>
    <row r="7" spans="2:12" ht="15.75" x14ac:dyDescent="0.25">
      <c r="C7" s="1" t="s">
        <v>38</v>
      </c>
    </row>
    <row r="8" spans="2:12" x14ac:dyDescent="0.2">
      <c r="C8" s="1" t="s">
        <v>20</v>
      </c>
      <c r="D8" s="1"/>
      <c r="E8" s="1"/>
      <c r="F8" s="1"/>
      <c r="G8" s="1"/>
      <c r="H8" s="1"/>
      <c r="I8" s="1"/>
      <c r="J8" s="1"/>
      <c r="K8" s="1"/>
      <c r="L8" s="1"/>
    </row>
    <row r="9" spans="2:12" x14ac:dyDescent="0.2">
      <c r="C9" s="1" t="s">
        <v>36</v>
      </c>
      <c r="D9" s="1"/>
      <c r="E9" s="1"/>
      <c r="F9" s="1"/>
      <c r="G9" s="1"/>
      <c r="H9" s="1"/>
      <c r="I9" s="1"/>
      <c r="J9" s="1"/>
      <c r="K9" s="1"/>
      <c r="L9" s="1"/>
    </row>
    <row r="10" spans="2:12" ht="15.75" x14ac:dyDescent="0.25">
      <c r="C10" s="22" t="s">
        <v>18</v>
      </c>
      <c r="D10" s="22"/>
      <c r="E10" s="22"/>
      <c r="F10" s="22"/>
      <c r="G10" s="22"/>
      <c r="H10" s="1"/>
      <c r="I10" s="1"/>
      <c r="J10" s="1"/>
      <c r="K10" s="1"/>
      <c r="L10" s="1"/>
    </row>
    <row r="11" spans="2:12" x14ac:dyDescent="0.2">
      <c r="C11" s="1" t="s">
        <v>24</v>
      </c>
      <c r="D11" s="1"/>
      <c r="E11" s="1"/>
      <c r="F11" s="1"/>
      <c r="G11" s="1"/>
      <c r="H11" s="1"/>
      <c r="I11" s="1"/>
      <c r="J11" s="1"/>
      <c r="K11" s="1"/>
      <c r="L11" s="1"/>
    </row>
    <row r="12" spans="2:12" x14ac:dyDescent="0.2">
      <c r="C12" s="1"/>
      <c r="D12" s="1"/>
      <c r="E12" s="1"/>
      <c r="F12" s="1"/>
      <c r="G12" s="1"/>
      <c r="H12" s="1"/>
      <c r="I12" s="1"/>
      <c r="J12" s="1"/>
      <c r="K12" s="1"/>
      <c r="L12" s="1"/>
    </row>
    <row r="13" spans="2:12" ht="15.75" x14ac:dyDescent="0.25">
      <c r="B13" s="77">
        <v>1</v>
      </c>
      <c r="C13" s="33" t="s">
        <v>0</v>
      </c>
      <c r="D13" s="34"/>
      <c r="E13" s="34"/>
      <c r="F13" s="34"/>
      <c r="G13" s="34"/>
      <c r="H13" s="34"/>
      <c r="I13" s="34"/>
      <c r="J13" s="6"/>
      <c r="K13" s="6"/>
      <c r="L13" s="1"/>
    </row>
    <row r="14" spans="2:12" s="52" customFormat="1" ht="93.75" x14ac:dyDescent="0.2">
      <c r="B14" s="89"/>
      <c r="C14" s="89" t="s">
        <v>2</v>
      </c>
      <c r="D14" s="104" t="s">
        <v>34</v>
      </c>
      <c r="E14" s="105"/>
      <c r="F14" s="90" t="s">
        <v>23</v>
      </c>
      <c r="G14" s="90" t="s">
        <v>75</v>
      </c>
      <c r="H14" s="91" t="s">
        <v>72</v>
      </c>
      <c r="I14" s="89" t="s">
        <v>3</v>
      </c>
      <c r="J14" s="92"/>
      <c r="K14" s="92"/>
      <c r="L14" s="93"/>
    </row>
    <row r="15" spans="2:12" ht="28.5" x14ac:dyDescent="0.2">
      <c r="B15" s="78" t="s">
        <v>7</v>
      </c>
      <c r="C15" s="39" t="s">
        <v>43</v>
      </c>
      <c r="D15" s="106"/>
      <c r="E15" s="107"/>
      <c r="F15" s="73" t="s">
        <v>44</v>
      </c>
      <c r="G15" s="54">
        <v>32</v>
      </c>
      <c r="H15" s="74">
        <f t="shared" ref="H15:H17" si="0">D15*G15</f>
        <v>0</v>
      </c>
      <c r="I15" s="49" t="s">
        <v>74</v>
      </c>
      <c r="J15" s="6"/>
      <c r="K15" s="6"/>
      <c r="L15" s="1"/>
    </row>
    <row r="16" spans="2:12" ht="42" customHeight="1" x14ac:dyDescent="0.2">
      <c r="B16" s="78" t="s">
        <v>11</v>
      </c>
      <c r="C16" s="39" t="s">
        <v>45</v>
      </c>
      <c r="D16" s="106"/>
      <c r="E16" s="107"/>
      <c r="F16" s="73" t="s">
        <v>44</v>
      </c>
      <c r="G16" s="54">
        <v>32</v>
      </c>
      <c r="H16" s="74">
        <f t="shared" si="0"/>
        <v>0</v>
      </c>
      <c r="I16" s="50" t="s">
        <v>47</v>
      </c>
      <c r="J16" s="6"/>
      <c r="K16" s="6"/>
      <c r="L16" s="1"/>
    </row>
    <row r="17" spans="2:12" ht="54.75" customHeight="1" x14ac:dyDescent="0.2">
      <c r="B17" s="78" t="s">
        <v>12</v>
      </c>
      <c r="C17" s="40" t="s">
        <v>26</v>
      </c>
      <c r="D17" s="106"/>
      <c r="E17" s="107"/>
      <c r="F17" s="73" t="s">
        <v>25</v>
      </c>
      <c r="G17" s="54">
        <f>24*32</f>
        <v>768</v>
      </c>
      <c r="H17" s="74">
        <f t="shared" si="0"/>
        <v>0</v>
      </c>
      <c r="I17" s="51" t="s">
        <v>79</v>
      </c>
      <c r="J17" s="6"/>
      <c r="K17" s="6"/>
      <c r="L17" s="1"/>
    </row>
    <row r="18" spans="2:12" ht="15.75" x14ac:dyDescent="0.25">
      <c r="B18" s="79"/>
      <c r="C18" s="1"/>
      <c r="D18" s="1"/>
      <c r="E18" s="1"/>
      <c r="F18" s="1"/>
      <c r="G18" s="55"/>
      <c r="H18" s="22"/>
      <c r="I18" s="1"/>
      <c r="J18" s="6"/>
      <c r="K18" s="6"/>
      <c r="L18" s="1"/>
    </row>
    <row r="19" spans="2:12" ht="15.75" x14ac:dyDescent="0.25">
      <c r="B19" s="80">
        <v>2</v>
      </c>
      <c r="C19" s="9" t="s">
        <v>1</v>
      </c>
      <c r="D19" s="35"/>
      <c r="E19" s="35"/>
      <c r="F19" s="35"/>
      <c r="G19" s="56"/>
      <c r="H19" s="9"/>
      <c r="I19" s="35"/>
      <c r="J19" s="6"/>
      <c r="K19" s="6"/>
      <c r="L19" s="1"/>
    </row>
    <row r="20" spans="2:12" s="52" customFormat="1" ht="84.75" customHeight="1" x14ac:dyDescent="0.2">
      <c r="B20" s="89"/>
      <c r="C20" s="90" t="s">
        <v>51</v>
      </c>
      <c r="D20" s="110" t="s">
        <v>64</v>
      </c>
      <c r="E20" s="111"/>
      <c r="F20" s="89"/>
      <c r="G20" s="94"/>
      <c r="H20" s="91" t="s">
        <v>72</v>
      </c>
      <c r="I20" s="89" t="s">
        <v>3</v>
      </c>
      <c r="J20" s="92"/>
      <c r="K20" s="92"/>
      <c r="L20" s="93"/>
    </row>
    <row r="21" spans="2:12" ht="51" x14ac:dyDescent="0.2">
      <c r="B21" s="81" t="s">
        <v>8</v>
      </c>
      <c r="C21" s="59" t="s">
        <v>49</v>
      </c>
      <c r="D21" s="97"/>
      <c r="E21" s="98"/>
      <c r="F21" s="58" t="s">
        <v>46</v>
      </c>
      <c r="G21" s="57">
        <f>60000*2</f>
        <v>120000</v>
      </c>
      <c r="H21" s="75">
        <f>D21*G21</f>
        <v>0</v>
      </c>
      <c r="I21" s="36" t="s">
        <v>73</v>
      </c>
      <c r="J21" s="6"/>
      <c r="K21" s="6" t="b">
        <f>D21=0</f>
        <v>1</v>
      </c>
      <c r="L21" s="1"/>
    </row>
    <row r="22" spans="2:12" ht="39" thickBot="1" x14ac:dyDescent="0.25">
      <c r="B22" s="81" t="s">
        <v>52</v>
      </c>
      <c r="C22" s="59" t="s">
        <v>50</v>
      </c>
      <c r="D22" s="99"/>
      <c r="E22" s="100"/>
      <c r="F22" s="63" t="s">
        <v>48</v>
      </c>
      <c r="G22" s="57">
        <f>2900*2</f>
        <v>5800</v>
      </c>
      <c r="H22" s="75">
        <f>D22*G22</f>
        <v>0</v>
      </c>
      <c r="I22" s="36" t="s">
        <v>76</v>
      </c>
      <c r="J22" s="6"/>
      <c r="K22" s="6" t="b">
        <f>D22=0</f>
        <v>1</v>
      </c>
      <c r="L22" s="1"/>
    </row>
    <row r="23" spans="2:12" x14ac:dyDescent="0.2">
      <c r="B23" s="81" t="s">
        <v>53</v>
      </c>
      <c r="C23" s="67" t="s">
        <v>57</v>
      </c>
      <c r="D23" s="71"/>
      <c r="E23" s="69" t="s">
        <v>55</v>
      </c>
      <c r="F23" s="65"/>
      <c r="G23" s="62">
        <f>G22</f>
        <v>5800</v>
      </c>
      <c r="H23" s="75">
        <f>D23*G23</f>
        <v>0</v>
      </c>
      <c r="I23" s="36" t="s">
        <v>59</v>
      </c>
      <c r="J23" s="6"/>
      <c r="K23" s="6" t="b">
        <f t="shared" ref="K23:K24" si="1">D23=0</f>
        <v>1</v>
      </c>
      <c r="L23" s="1"/>
    </row>
    <row r="24" spans="2:12" ht="54" customHeight="1" thickBot="1" x14ac:dyDescent="0.25">
      <c r="B24" s="81" t="s">
        <v>54</v>
      </c>
      <c r="C24" s="68" t="s">
        <v>58</v>
      </c>
      <c r="D24" s="72"/>
      <c r="E24" s="70" t="s">
        <v>56</v>
      </c>
      <c r="F24" s="66">
        <f>F23+1</f>
        <v>1</v>
      </c>
      <c r="G24" s="62">
        <f>IF(F23&gt;=21,0,(G21-(G23*F23)))</f>
        <v>120000</v>
      </c>
      <c r="H24" s="75">
        <f>D24*G24</f>
        <v>0</v>
      </c>
      <c r="I24" s="36" t="s">
        <v>78</v>
      </c>
      <c r="J24" s="6"/>
      <c r="K24" s="6" t="b">
        <f t="shared" si="1"/>
        <v>1</v>
      </c>
      <c r="L24" s="1"/>
    </row>
    <row r="25" spans="2:12" ht="28.5" x14ac:dyDescent="0.2">
      <c r="B25" s="81" t="s">
        <v>60</v>
      </c>
      <c r="C25" s="60" t="s">
        <v>61</v>
      </c>
      <c r="D25" s="108"/>
      <c r="E25" s="109"/>
      <c r="F25" s="64" t="s">
        <v>48</v>
      </c>
      <c r="G25" s="57">
        <v>0</v>
      </c>
      <c r="H25" s="75"/>
      <c r="I25" s="48" t="s">
        <v>62</v>
      </c>
      <c r="J25" s="6"/>
      <c r="K25" s="6"/>
      <c r="L25" s="1"/>
    </row>
    <row r="26" spans="2:12" ht="42.75" x14ac:dyDescent="0.25">
      <c r="B26" s="81" t="s">
        <v>63</v>
      </c>
      <c r="C26" s="60" t="s">
        <v>65</v>
      </c>
      <c r="D26" s="112"/>
      <c r="E26" s="113"/>
      <c r="F26" s="61"/>
      <c r="G26" s="57"/>
      <c r="H26" s="24"/>
      <c r="I26" s="48" t="s">
        <v>62</v>
      </c>
      <c r="J26" s="6"/>
      <c r="K26" s="6"/>
      <c r="L26" s="1"/>
    </row>
    <row r="27" spans="2:12" x14ac:dyDescent="0.2">
      <c r="B27" s="79"/>
      <c r="C27" s="1"/>
      <c r="D27" s="1"/>
      <c r="E27" s="1"/>
      <c r="F27" s="1"/>
      <c r="G27" s="1"/>
      <c r="H27" s="1"/>
      <c r="I27" s="1"/>
      <c r="J27" s="1"/>
      <c r="K27" s="1"/>
      <c r="L27" s="1"/>
    </row>
    <row r="28" spans="2:12" ht="15.75" x14ac:dyDescent="0.25">
      <c r="B28" s="80">
        <v>3</v>
      </c>
      <c r="C28" s="9" t="s">
        <v>4</v>
      </c>
      <c r="D28" s="35"/>
      <c r="E28" s="35"/>
      <c r="F28" s="35"/>
      <c r="G28" s="35"/>
      <c r="H28" s="35"/>
      <c r="I28" s="35"/>
      <c r="J28" s="1"/>
      <c r="K28" s="1"/>
      <c r="L28" s="1"/>
    </row>
    <row r="29" spans="2:12" x14ac:dyDescent="0.2">
      <c r="B29" s="82"/>
      <c r="C29" s="3" t="s">
        <v>5</v>
      </c>
      <c r="D29" s="4" t="s">
        <v>6</v>
      </c>
      <c r="E29" s="16"/>
      <c r="F29" s="16"/>
      <c r="G29" s="1"/>
      <c r="H29" s="1"/>
      <c r="I29" s="3" t="s">
        <v>3</v>
      </c>
      <c r="J29" s="1"/>
      <c r="K29" s="1"/>
      <c r="L29" s="1"/>
    </row>
    <row r="30" spans="2:12" x14ac:dyDescent="0.2">
      <c r="B30" s="78" t="s">
        <v>9</v>
      </c>
      <c r="C30" s="23" t="s">
        <v>27</v>
      </c>
      <c r="D30" s="37">
        <v>19</v>
      </c>
      <c r="E30" s="44"/>
      <c r="F30" s="11"/>
      <c r="G30" s="1"/>
      <c r="H30" s="1"/>
      <c r="I30" s="23"/>
      <c r="J30" s="1"/>
      <c r="K30" s="1"/>
      <c r="L30" s="1"/>
    </row>
    <row r="31" spans="2:12" x14ac:dyDescent="0.2">
      <c r="B31" s="78" t="s">
        <v>10</v>
      </c>
      <c r="C31" s="23" t="s">
        <v>28</v>
      </c>
      <c r="D31" s="37">
        <v>19</v>
      </c>
      <c r="E31" s="44"/>
      <c r="F31" s="11"/>
      <c r="G31" s="1"/>
      <c r="H31" s="1"/>
      <c r="I31" s="23"/>
      <c r="J31" s="1"/>
      <c r="K31" s="1"/>
      <c r="L31" s="1"/>
    </row>
    <row r="32" spans="2:12" x14ac:dyDescent="0.2">
      <c r="B32" s="83"/>
      <c r="C32" s="1"/>
      <c r="D32" s="1"/>
      <c r="E32" s="1"/>
      <c r="F32" s="1"/>
      <c r="G32" s="1"/>
      <c r="H32" s="1"/>
      <c r="I32" s="1"/>
      <c r="J32" s="1"/>
      <c r="K32" s="1"/>
      <c r="L32" s="1"/>
    </row>
    <row r="33" spans="2:12" ht="15.75" x14ac:dyDescent="0.25">
      <c r="B33" s="80">
        <v>4</v>
      </c>
      <c r="C33" s="9" t="s">
        <v>13</v>
      </c>
      <c r="D33" s="9"/>
      <c r="E33" s="9"/>
      <c r="F33" s="9"/>
      <c r="G33" s="9"/>
      <c r="H33" s="9"/>
      <c r="I33" s="9"/>
      <c r="J33" s="1"/>
      <c r="K33" s="1"/>
      <c r="L33" s="1"/>
    </row>
    <row r="34" spans="2:12" x14ac:dyDescent="0.2">
      <c r="B34" s="84"/>
      <c r="C34" s="3"/>
      <c r="D34" s="3"/>
      <c r="E34" s="6"/>
      <c r="F34" s="6"/>
      <c r="G34" s="1"/>
      <c r="H34" s="1"/>
      <c r="I34" s="3" t="s">
        <v>3</v>
      </c>
      <c r="J34" s="1"/>
      <c r="K34" s="1"/>
      <c r="L34" s="1"/>
    </row>
    <row r="35" spans="2:12" ht="42.75" x14ac:dyDescent="0.2">
      <c r="B35" s="78" t="s">
        <v>14</v>
      </c>
      <c r="C35" s="7" t="s">
        <v>39</v>
      </c>
      <c r="D35" s="8"/>
      <c r="E35" s="45"/>
      <c r="F35" s="12"/>
      <c r="G35" s="1"/>
      <c r="H35" s="1"/>
      <c r="I35" s="101" t="s">
        <v>17</v>
      </c>
      <c r="J35" s="1"/>
      <c r="K35" s="1"/>
      <c r="L35" s="1"/>
    </row>
    <row r="36" spans="2:12" ht="57" customHeight="1" x14ac:dyDescent="0.2">
      <c r="B36" s="78" t="s">
        <v>15</v>
      </c>
      <c r="C36" s="7" t="s">
        <v>37</v>
      </c>
      <c r="D36" s="8"/>
      <c r="E36" s="45"/>
      <c r="F36" s="12"/>
      <c r="G36" s="1"/>
      <c r="H36" s="1"/>
      <c r="I36" s="102"/>
      <c r="J36" s="1"/>
      <c r="K36" s="1"/>
      <c r="L36" s="1"/>
    </row>
    <row r="37" spans="2:12" x14ac:dyDescent="0.2">
      <c r="B37" s="78" t="s">
        <v>16</v>
      </c>
      <c r="C37" s="2" t="s">
        <v>35</v>
      </c>
      <c r="D37" s="38"/>
      <c r="E37" s="46"/>
      <c r="F37" s="14"/>
    </row>
    <row r="38" spans="2:12" x14ac:dyDescent="0.2">
      <c r="B38" s="85"/>
      <c r="C38" s="6"/>
      <c r="D38" s="14"/>
      <c r="E38" s="14"/>
      <c r="F38" s="14"/>
    </row>
    <row r="39" spans="2:12" ht="15.75" x14ac:dyDescent="0.25">
      <c r="B39" s="86" t="s">
        <v>30</v>
      </c>
      <c r="C39" s="28" t="s">
        <v>29</v>
      </c>
      <c r="D39" s="29"/>
      <c r="E39" s="29"/>
      <c r="F39" s="29"/>
      <c r="G39" s="30"/>
      <c r="H39" s="30"/>
      <c r="I39" s="30"/>
    </row>
    <row r="40" spans="2:12" x14ac:dyDescent="0.2">
      <c r="B40" s="85"/>
      <c r="C40" s="6" t="s">
        <v>32</v>
      </c>
      <c r="D40" s="43">
        <f>SUM(H15:H17)</f>
        <v>0</v>
      </c>
      <c r="E40" s="20"/>
      <c r="F40" s="14"/>
    </row>
    <row r="41" spans="2:12" x14ac:dyDescent="0.2">
      <c r="B41" s="85"/>
      <c r="C41" s="6" t="s">
        <v>42</v>
      </c>
      <c r="D41" s="21">
        <f>SUM(H21:H24)</f>
        <v>0</v>
      </c>
      <c r="E41" s="21"/>
      <c r="F41" s="14"/>
    </row>
    <row r="42" spans="2:12" ht="15.75" x14ac:dyDescent="0.25">
      <c r="B42" s="85"/>
      <c r="C42" s="25" t="s">
        <v>31</v>
      </c>
      <c r="D42" s="26">
        <f>D40+D41</f>
        <v>0</v>
      </c>
      <c r="E42" s="41"/>
      <c r="F42" s="14"/>
    </row>
    <row r="43" spans="2:12" x14ac:dyDescent="0.2">
      <c r="B43" s="87"/>
      <c r="C43" s="17" t="s">
        <v>33</v>
      </c>
      <c r="D43" s="19">
        <f>SUM(D40*D30/100)+(D41*D31/100)</f>
        <v>0</v>
      </c>
      <c r="E43" s="19"/>
    </row>
    <row r="44" spans="2:12" ht="15.75" x14ac:dyDescent="0.25">
      <c r="B44" s="87"/>
      <c r="C44" s="25" t="s">
        <v>40</v>
      </c>
      <c r="D44" s="27">
        <f>D42+D43</f>
        <v>0</v>
      </c>
      <c r="E44" s="42"/>
    </row>
    <row r="45" spans="2:12" x14ac:dyDescent="0.2">
      <c r="B45" s="87"/>
      <c r="C45" s="6" t="s">
        <v>41</v>
      </c>
      <c r="D45" s="18">
        <f>D44*(D37/100)</f>
        <v>0</v>
      </c>
      <c r="E45" s="18"/>
    </row>
    <row r="46" spans="2:12" ht="18.75" thickBot="1" x14ac:dyDescent="0.3">
      <c r="B46" s="87"/>
      <c r="C46" s="31" t="s">
        <v>29</v>
      </c>
      <c r="D46" s="32">
        <f>D44-D45</f>
        <v>0</v>
      </c>
      <c r="E46" s="47"/>
    </row>
    <row r="47" spans="2:12" ht="15.75" thickTop="1" x14ac:dyDescent="0.2">
      <c r="B47" s="87"/>
    </row>
    <row r="48" spans="2:12" ht="15.75" x14ac:dyDescent="0.25">
      <c r="B48" s="87"/>
      <c r="C48" s="9" t="s">
        <v>19</v>
      </c>
      <c r="D48" s="10"/>
      <c r="E48" s="10"/>
      <c r="F48" s="10"/>
      <c r="G48" s="10"/>
      <c r="H48" s="10"/>
      <c r="I48" s="10"/>
    </row>
    <row r="49" spans="2:9" ht="15.75" x14ac:dyDescent="0.25">
      <c r="B49" s="87"/>
      <c r="C49" s="9" t="s">
        <v>22</v>
      </c>
      <c r="D49" s="10"/>
      <c r="E49" s="10"/>
      <c r="F49" s="10"/>
      <c r="G49" s="10"/>
      <c r="H49" s="10"/>
      <c r="I49" s="10"/>
    </row>
    <row r="50" spans="2:9" x14ac:dyDescent="0.2">
      <c r="B50" s="88"/>
    </row>
    <row r="51" spans="2:9" x14ac:dyDescent="0.2">
      <c r="B51" s="88"/>
      <c r="C51" s="15"/>
    </row>
    <row r="52" spans="2:9" x14ac:dyDescent="0.2">
      <c r="B52" s="83"/>
      <c r="C52" s="15"/>
    </row>
    <row r="53" spans="2:9" x14ac:dyDescent="0.2">
      <c r="B53" s="83"/>
      <c r="C53" s="15"/>
    </row>
    <row r="54" spans="2:9" x14ac:dyDescent="0.2">
      <c r="C54" s="15"/>
    </row>
    <row r="55" spans="2:9" x14ac:dyDescent="0.2">
      <c r="C55" s="15"/>
    </row>
  </sheetData>
  <sheetProtection algorithmName="SHA-512" hashValue="zw2fsDr7PflMLxYPTCHbf8dMXsgQWmmJt/H5cD4EJ+BYkUvOomZJyruAxfDQ2nxLEZ8POVO/AV9qWqDiFvzq9A==" saltValue="A9BphdecIrtIkM0nrJBEzQ==" spinCount="100000" sheet="1" objects="1" scenarios="1"/>
  <mergeCells count="15">
    <mergeCell ref="C1:H1"/>
    <mergeCell ref="F4:G4"/>
    <mergeCell ref="D21:E21"/>
    <mergeCell ref="D22:E22"/>
    <mergeCell ref="I35:I36"/>
    <mergeCell ref="C6:I6"/>
    <mergeCell ref="D14:E14"/>
    <mergeCell ref="D15:E15"/>
    <mergeCell ref="D16:E16"/>
    <mergeCell ref="D17:E17"/>
    <mergeCell ref="D25:E25"/>
    <mergeCell ref="D20:E20"/>
    <mergeCell ref="D26:E26"/>
    <mergeCell ref="D3:E3"/>
    <mergeCell ref="F3:H3"/>
  </mergeCells>
  <dataValidations count="4">
    <dataValidation type="custom" showInputMessage="1" showErrorMessage="1" errorTitle="Begrenzte Eingabemöglichkeiten" error="Bitte nur die zutreffenden Felder ausfüllen._x000a__x000a_Es ist entweder 2.1 ODER 2.2 ODER 2.3 auszufüllen, gleichzeitig ist keine Eingabe möglich." sqref="D21:E21" xr:uid="{00000000-0002-0000-0100-000000000000}">
      <formula1>AND(K22=TRUE,K23=TRUE,K24=TRUE)</formula1>
    </dataValidation>
    <dataValidation type="custom" allowBlank="1" showInputMessage="1" showErrorMessage="1" errorTitle="Begrenzte Eingabemöglichkeiten" error="Bitte nur die zutreffenden Felder ausfüllen._x000a__x000a_Es ist entweder 2.1 ODER 2.2 ODER 2.3 auszufüllen, gleichzeitig ist keine Eingabe möglich." sqref="D22:E22" xr:uid="{00000000-0002-0000-0100-000001000000}">
      <formula1>AND(K21=TRUE,K23=TRUE,K24=TRUE)</formula1>
    </dataValidation>
    <dataValidation type="custom" allowBlank="1" showInputMessage="1" showErrorMessage="1" errorTitle="Begrenzte Eingabemöglichkeiten" error="Bitte nur die zutreffenden Felder ausfüllen._x000a__x000a_Es ist entweder 2.1 ODER 2.2 ODER 2.3 auszufüllen, gleichzeitig ist keine Eingabe möglich." sqref="D23" xr:uid="{00000000-0002-0000-0100-000002000000}">
      <formula1>AND(K21=TRUE,K22=TRUE)</formula1>
    </dataValidation>
    <dataValidation type="custom" allowBlank="1" showInputMessage="1" showErrorMessage="1" errorTitle="Begrentze Eingabemöglichkeiten" error="Bitte nur die zutreffenden Felder ausfüllen._x000a__x000a_Es ist entweder 2.1 ODER 2.2 ODER 2.3 auszufüllen, gleichzeitig ist keine Eingabe möglich." sqref="D24" xr:uid="{00000000-0002-0000-0100-000003000000}">
      <formula1>AND(K21=TRUE,K22=TRUE)</formula1>
    </dataValidation>
  </dataValidations>
  <pageMargins left="0.51181102362204722" right="0.31496062992125984" top="0.39370078740157483" bottom="0.19685039370078741" header="0.31496062992125984" footer="0.31496062992125984"/>
  <pageSetup paperSize="9" scale="61" orientation="landscape" r:id="rId1"/>
  <ignoredErrors>
    <ignoredError sqref="D43"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RowHeight="15" x14ac:dyDescent="0.2"/>
  <sheetData>
    <row r="1" spans="1:1" x14ac:dyDescent="0.2">
      <c r="A1" t="s">
        <v>70</v>
      </c>
    </row>
    <row r="2" spans="1:1" x14ac:dyDescent="0.2">
      <c r="A2" t="s">
        <v>71</v>
      </c>
    </row>
  </sheetData>
  <sheetProtection algorithmName="SHA-512" hashValue="B9iLv3uxChFuOArKssD2diUooEDSQBhkXXUjLQyE4txbX6o5EhZ+2MVIYh6ofYEW4ttZGf4G+bt5tmHRgETqvg==" saltValue="fmOEm6AhbeQ9XOnq7DZzQQ==" spinCount="100000"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018EE2C4EDFC7B4E97370EB60A0C5638" ma:contentTypeVersion="10" ma:contentTypeDescription="Ein neues Dokument erstellen." ma:contentTypeScope="" ma:versionID="bd7280e224e608690c8f146c8f20640a">
  <xsd:schema xmlns:xsd="http://www.w3.org/2001/XMLSchema" xmlns:xs="http://www.w3.org/2001/XMLSchema" xmlns:p="http://schemas.microsoft.com/office/2006/metadata/properties" xmlns:ns2="36cbc404-6074-4b2e-a192-f188311c001c" xmlns:ns3="d60ff67a-14d2-4e29-98be-0411957f307f" targetNamespace="http://schemas.microsoft.com/office/2006/metadata/properties" ma:root="true" ma:fieldsID="fdcd786c02d6ae69139e01acc0b75544" ns2:_="" ns3:_="">
    <xsd:import namespace="36cbc404-6074-4b2e-a192-f188311c001c"/>
    <xsd:import namespace="d60ff67a-14d2-4e29-98be-0411957f307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cbc404-6074-4b2e-a192-f188311c00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0ff67a-14d2-4e29-98be-0411957f307f" elementFormDefault="qualified">
    <xsd:import namespace="http://schemas.microsoft.com/office/2006/documentManagement/types"/>
    <xsd:import namespace="http://schemas.microsoft.com/office/infopath/2007/PartnerControls"/>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391EBC-D652-4FE4-BEC9-38A4D3877D47}">
  <ds:schemaRefs>
    <ds:schemaRef ds:uri="http://schemas.microsoft.com/sharepoint/v3/contenttype/forms"/>
  </ds:schemaRefs>
</ds:datastoreItem>
</file>

<file path=customXml/itemProps2.xml><?xml version="1.0" encoding="utf-8"?>
<ds:datastoreItem xmlns:ds="http://schemas.openxmlformats.org/officeDocument/2006/customXml" ds:itemID="{851D69B8-6AF4-466D-B97A-03AFDA9ED4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cbc404-6074-4b2e-a192-f188311c001c"/>
    <ds:schemaRef ds:uri="d60ff67a-14d2-4e29-98be-0411957f30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EC47E6-0129-4B24-AEDE-481514B7D061}">
  <ds:schemaRefs>
    <ds:schemaRef ds:uri="http://schemas.openxmlformats.org/package/2006/metadata/core-properties"/>
    <ds:schemaRef ds:uri="http://purl.org/dc/dcmitype/"/>
    <ds:schemaRef ds:uri="http://schemas.microsoft.com/office/2006/documentManagement/types"/>
    <ds:schemaRef ds:uri="36cbc404-6074-4b2e-a192-f188311c001c"/>
    <ds:schemaRef ds:uri="http://purl.org/dc/elements/1.1/"/>
    <ds:schemaRef ds:uri="http://schemas.microsoft.com/office/2006/metadata/properties"/>
    <ds:schemaRef ds:uri="http://purl.org/dc/terms/"/>
    <ds:schemaRef ds:uri="http://schemas.microsoft.com/office/infopath/2007/PartnerControls"/>
    <ds:schemaRef ds:uri="d60ff67a-14d2-4e29-98be-0411957f307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Preisblatt </vt:lpstr>
      <vt:lpstr>Drop-Down</vt:lpstr>
    </vt:vector>
  </TitlesOfParts>
  <Company>Justizvollzug Bayern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Knickenberg, Thomas</dc:creator>
  <cp:lastModifiedBy>Schrader, Sabrina</cp:lastModifiedBy>
  <cp:lastPrinted>2019-06-13T13:43:10Z</cp:lastPrinted>
  <dcterms:created xsi:type="dcterms:W3CDTF">2019-06-03T12:29:47Z</dcterms:created>
  <dcterms:modified xsi:type="dcterms:W3CDTF">2026-05-18T14:54:20Z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0x010100018EE2C4EDFC7B4E97370EB60A0C5638</vt:lpwstr>
  </property>
</Properties>
</file>