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1.4\- Ausschreibungen\2. Im Verfahren\200.7.26.3 - Sanierung Medientechnik Audimax\"/>
    </mc:Choice>
  </mc:AlternateContent>
  <bookViews>
    <workbookView xWindow="0" yWindow="0" windowWidth="28800" windowHeight="12180"/>
  </bookViews>
  <sheets>
    <sheet name="Beschaffung Medientechn. Bieter" sheetId="1" r:id="rId1"/>
  </sheets>
  <definedNames>
    <definedName name="Print_Area" localSheetId="0">'Beschaffung Medientechn. Bieter'!$A$1:$L$45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J4" i="1"/>
  <c r="J3" i="1"/>
  <c r="D39" i="1" s="1"/>
  <c r="D41" i="1" l="1"/>
  <c r="D42" i="1" s="1"/>
  <c r="D45" i="1" s="1"/>
  <c r="J36" i="1"/>
  <c r="C36" i="1"/>
  <c r="J35" i="1"/>
  <c r="C35" i="1"/>
  <c r="J34" i="1"/>
  <c r="C34" i="1"/>
  <c r="J33" i="1"/>
  <c r="C33" i="1"/>
  <c r="J32" i="1"/>
  <c r="C32" i="1"/>
  <c r="J31" i="1"/>
  <c r="C31" i="1"/>
  <c r="J30" i="1"/>
  <c r="C30" i="1"/>
  <c r="J29" i="1"/>
  <c r="C29" i="1"/>
  <c r="J28" i="1"/>
  <c r="C28" i="1"/>
  <c r="J27" i="1"/>
  <c r="C27" i="1"/>
  <c r="J26" i="1"/>
  <c r="C26" i="1"/>
  <c r="J25" i="1"/>
  <c r="C25" i="1"/>
  <c r="J24" i="1"/>
  <c r="C24" i="1"/>
  <c r="J23" i="1"/>
  <c r="C23" i="1"/>
  <c r="J22" i="1"/>
  <c r="C22" i="1"/>
  <c r="J21" i="1"/>
  <c r="C21" i="1"/>
  <c r="J20" i="1"/>
  <c r="C20" i="1"/>
  <c r="J19" i="1"/>
  <c r="C19" i="1"/>
  <c r="J18" i="1"/>
  <c r="C18" i="1"/>
  <c r="J17" i="1"/>
  <c r="C17" i="1"/>
  <c r="J16" i="1"/>
  <c r="C16" i="1"/>
  <c r="J15" i="1"/>
  <c r="C15" i="1"/>
  <c r="J14" i="1"/>
  <c r="C14" i="1"/>
  <c r="J13" i="1"/>
  <c r="C13" i="1"/>
  <c r="J12" i="1"/>
  <c r="C12" i="1"/>
  <c r="J11" i="1"/>
  <c r="C11" i="1"/>
  <c r="J10" i="1"/>
  <c r="C10" i="1"/>
  <c r="J9" i="1"/>
  <c r="C9" i="1"/>
  <c r="J8" i="1"/>
  <c r="C8" i="1"/>
  <c r="J7" i="1"/>
  <c r="C7" i="1"/>
  <c r="J6" i="1"/>
  <c r="C6" i="1"/>
  <c r="J5" i="1"/>
  <c r="C5" i="1"/>
  <c r="C4" i="1"/>
  <c r="C3" i="1"/>
</calcChain>
</file>

<file path=xl/sharedStrings.xml><?xml version="1.0" encoding="utf-8"?>
<sst xmlns="http://schemas.openxmlformats.org/spreadsheetml/2006/main" count="172" uniqueCount="111">
  <si>
    <t>Pos.</t>
    <phoneticPr fontId="0" type="noConversion"/>
  </si>
  <si>
    <t>Einheit</t>
  </si>
  <si>
    <t>Menge</t>
  </si>
  <si>
    <t>Teil</t>
  </si>
  <si>
    <t>Hersteller</t>
  </si>
  <si>
    <t>Typ</t>
  </si>
  <si>
    <t>Spezifikation</t>
  </si>
  <si>
    <t>AM</t>
  </si>
  <si>
    <t>Einzelpreis</t>
  </si>
  <si>
    <t>Gesamtpreis</t>
  </si>
  <si>
    <t>Stück</t>
  </si>
  <si>
    <t>Pro AV über IP-Systemmanager
Basisversion für 16 Endpunkte</t>
  </si>
  <si>
    <t>Extron</t>
  </si>
  <si>
    <t>NAVigator</t>
  </si>
  <si>
    <t>LinkLicense</t>
  </si>
  <si>
    <t>NAVigator-Upgrade für 48 Endpunkte</t>
  </si>
  <si>
    <t>4K‑Präsentationssystem für Geräte ohne Kabel</t>
  </si>
  <si>
    <t>ShareLink Pro 2000 Miracast &amp; ShareNext Kit EU
42-350-02</t>
  </si>
  <si>
    <t>NAV-Encoder</t>
  </si>
  <si>
    <t>NAV E 222</t>
  </si>
  <si>
    <t xml:space="preserve">100 watts USB Power Delivery	</t>
  </si>
  <si>
    <t>UPI 100</t>
  </si>
  <si>
    <t>NAV E 501</t>
  </si>
  <si>
    <t>NAV E 121</t>
  </si>
  <si>
    <t>NAV-Dekoder</t>
  </si>
  <si>
    <t>NAV SD 121</t>
  </si>
  <si>
    <t>NAV SD 501</t>
  </si>
  <si>
    <t>15 Zoll-Touchpanel zur Tischmontage</t>
  </si>
  <si>
    <t>TLP Pro 1525TG</t>
  </si>
  <si>
    <t>Ultra-breites TouchLink Pro 12 Zoll-Touchpanel zur Tischmontage</t>
  </si>
  <si>
    <t xml:space="preserve">TLP Pro 1230WTG	</t>
  </si>
  <si>
    <t>TouchLink  Pro 10 Zoll-Touchpanel zur Wandmontage</t>
  </si>
  <si>
    <t>TLP Pro 1025M NC</t>
  </si>
  <si>
    <t>Stromversorgungsadapter für XTP- und Steuerungssysteme der Pro‑Serie</t>
  </si>
  <si>
    <t>PI 130</t>
  </si>
  <si>
    <t>IPCP Pro xi-Steuerungsprozessor mit LinkLicense-Upgrade für Benutzeroberflächen</t>
  </si>
  <si>
    <t>IPCP Pro 555Q xi - 
60-1917-01A</t>
  </si>
  <si>
    <t>Drehvorrichtung für das TLP Pro 1525TG</t>
  </si>
  <si>
    <t>SMA‑2</t>
  </si>
  <si>
    <t>Projektor 20.000 Ansilumen</t>
  </si>
  <si>
    <t>Epson</t>
  </si>
  <si>
    <t>EB-PU2120W</t>
  </si>
  <si>
    <t>Optik AM</t>
  </si>
  <si>
    <t>ELPLM11</t>
  </si>
  <si>
    <t>Projektor 8.500 Ansilumen</t>
  </si>
  <si>
    <t>EB-PU1008W</t>
  </si>
  <si>
    <t>Optik Foyer</t>
  </si>
  <si>
    <t>ELPLM08 (Middle)
V12H004M08
1.44 - 2.32</t>
  </si>
  <si>
    <t>Visualizer</t>
  </si>
  <si>
    <t>WOLFVISION</t>
  </si>
  <si>
    <t>VZ-3neo.UHD</t>
  </si>
  <si>
    <t>4-fach schaltbare Steckdosenleiste</t>
  </si>
  <si>
    <t>GUDE</t>
  </si>
  <si>
    <t>Expert Power Control 1202-1</t>
  </si>
  <si>
    <t>Rackschrank</t>
  </si>
  <si>
    <t>DSIT</t>
  </si>
  <si>
    <t>DS-RR6827</t>
  </si>
  <si>
    <t>27 HE, 19” Rackschrank auf Rollen (BxTxH) 600 x 800 x 1400mm, komplett offene Seiten, bis 400kg belastbar</t>
  </si>
  <si>
    <t>Set a 10 Stck.</t>
  </si>
  <si>
    <t>Rackbesfestigung</t>
  </si>
  <si>
    <t>DS-M611</t>
  </si>
  <si>
    <t>M6 Schrauben und passende Käfigmuttern für 19 Zoll Profile, 10er Set, passend zu Position 27</t>
  </si>
  <si>
    <t>USB 3.2 Gen2 Full Featured USB–C Stecker/Stecker Kabel</t>
  </si>
  <si>
    <t>Kramer</t>
  </si>
  <si>
    <t>C–U32/FF–6
1.8m</t>
  </si>
  <si>
    <t>High–quality shielded twisted pair (STP) construction, Reversible USB Type–C Connector with integrated locking mechanism, Transfer Rates — Up to 10Gbps, 100W power (5A, 20V), USB Backward Compatibility — 1.0, 1.1, 2.0 and 3.0, 4K@60 4:4:4 (DP Alt Mode)</t>
  </si>
  <si>
    <t>Patchkabel 5m weiß-weiß</t>
  </si>
  <si>
    <t>METZ CONNECT</t>
  </si>
  <si>
    <t xml:space="preserve"> Patchkabel Cat.6A S/FTP, LSHF (LSOH), 4x2xAWG26/7 5m weiß (ähnlich RAL9016)
Art.-Nr. 1308455088-E</t>
  </si>
  <si>
    <t>Patchkabel Cat.6A S/FTP, LSHF (LSOH), 4x2xAWG26/7 5m weiß (ähnlich RAL9016)
Patchkabel 2xRJ45 8(8) vollgeschirmt fuer sonstige Dienste, Kategorie 6[A] nach IEC 61935 Teil 2, besonders geeignet fuer ungeschirmte und geschirmte Klasse E[A] Systeme , fuer Datenuebertragungsraten bis 10 GBit nach IEEE 802.3an Einhaltung Klasse E[A] / 500 MHz auf allen Paarbelegungen nach ISO/IEC 11801-1 und DIN EN 50173-1 von einem akkreditierten Prueflabor zertifiziert, fuer 10BaseT, 100BaseT, ATM 155 MBit/s, Gigabit-Ethernet und 10Gigabit-Ethernet geeignet, geeignet fuer Remote Powering (PoE, PoE plus und UPoE), geeignet fuer HDBaseT, IoT, IIoT, M2M, Industrie4.0, Multimedia, Breitband-Video.
Stecker: Cat.6[A] / RJ45 mit integriertem Rasthebelschutz
Beschaltung: 1-1/symmetrisch 8-polig fuer sonstige Dienste
Kabeltyp: 4x2xAWG26/7 PIMF
Kabelmantel: halogenfrei, LSHF (LSOH)
Laenge: 5m
Kabelfarbe: weiß (ähnlich RAL9016)
Tuellenfarbe: weiß (ähnlich RAL9016)</t>
  </si>
  <si>
    <t>Patchkabel 5m blau-blau</t>
  </si>
  <si>
    <t>Patchkabel Cat.6A S/FTP, LSHF (LSOH), 4x2xAWG26/7 5m blau (ähnlich RAL5007)
Art.-Nr. 1308455044-E</t>
  </si>
  <si>
    <t>Spezifikation wie Position 25 bis auf:
Laenge: 5m
Kabelfarbe: blau (ähnlich RAL5007)
Tuellenfarbe: blau (ähnlich RAL5007)</t>
  </si>
  <si>
    <t>Patchkabel 5m schwarz-schwarz</t>
  </si>
  <si>
    <t>Patchkabel Cat.6A S/FTP, LSHF (LSOH), 4x2xAWG26/7 5m schwarz (ähnlich RAL7021)
Art.-Nr. 1308455000-E</t>
  </si>
  <si>
    <t>Spezifikation wie Position 25 bis auf:
Laenge: 5m
Kabelfarbe: schwarz (ähnlich RAL7021)
Tuellenfarbe: schwarz (ähnlich RAL7021)</t>
  </si>
  <si>
    <t>Patchkabel 10m weiß-weiß</t>
  </si>
  <si>
    <t>Patchkabel Cat.6A S/FTP, LSHF (LSOH), 4x2xAWG26/7 10m weiß (ähnlich RAL9016)
Art.-Nr. 130845A088-E</t>
  </si>
  <si>
    <t>Spezifikation wie Position 25 bis auf:
Laenge: 10m
Kabelfarbe: weiß (ähnlich RAL9016)
Tuellenfarbe: weiß (ähnlich RAL9016)</t>
  </si>
  <si>
    <t>Patchkabel 10m blau-blau</t>
  </si>
  <si>
    <t>Patchkabel Cat.6A S/FTP, LSHF (LSOH), 4x2xAWG26/7 10m blau (ähnlich RAL5007)
Art.-Nr. 130845A044-E</t>
  </si>
  <si>
    <t>Spezifikation wie Position 25 bis auf:
Laenge: 10m
Kabelfarbe: blau (ähnlich RAL5007)
Tuellenfarbe: blau (ähnlich RAL5007)</t>
  </si>
  <si>
    <t>Patchkabel 10m schwarz-schwarz</t>
  </si>
  <si>
    <t>Patchkabel Cat.6A S/FTP, LSHF (LSOH), 4x2xAWG26/7 10m schwarz (ähnlich RAL7021)
Art.-Nr. 130845A000-E</t>
  </si>
  <si>
    <t>Spezifikation wie Position 25 bis auf:
Laenge: 10m
Kabelfarbe: schwarz (ähnlich RAL7021)
Tuellenfarbe: schwarz (ähnlich RAL7021)</t>
  </si>
  <si>
    <t>Patchkabel 15m weiß-weiß</t>
  </si>
  <si>
    <t>Patchkabel Cat.6A S/FTP, LSHF (LSOH), 4x2xAWG26/7 15m weiß (ähnlich RAL9016)
Art.-Nr. 130845A588-E</t>
  </si>
  <si>
    <t>Spezifikation wie Position 25 bis auf:
Laenge: 15m
Kabelfarbe: weiß (ähnlich RAL9016)
Tuellenfarbe: weiß (ähnlich RAL9016)</t>
  </si>
  <si>
    <t>Patchkabel 15m blau-blau</t>
  </si>
  <si>
    <t xml:space="preserve"> Patchkabel Cat.6A S/FTP, LSHF (LSOH), 4x2xAWG26/7 15m blau (ähnlich RAL5007)
Art.-Nr. 130845A544-E</t>
  </si>
  <si>
    <t>Spezifikation wie Position 25 bis auf:
Laenge: 15m
Kabelfarbe: blau (ähnlich RAL5007)
Tuellenfarbe: blau (ähnlich RAL5007)</t>
  </si>
  <si>
    <t>Patchkabel 15m schwarz-schwarz</t>
  </si>
  <si>
    <t xml:space="preserve"> Patchkabel Cat.6A S/FTP, LSHF (LSOH), 4x2xAWG26/7 15m schwarz (ähnlich RAL7021)
Art.-Nr. 130845A500-E</t>
  </si>
  <si>
    <t>Spezifikation wie Position 25 bis auf:
Laenge: 15m
Kabelfarbe: schwarz (ähnlich RAL7021)
Tuellenfarbe: schwarz (ähnlich RAL7021)</t>
  </si>
  <si>
    <t>6 HE Stahlrack</t>
  </si>
  <si>
    <t>Millenium</t>
  </si>
  <si>
    <t>Millenium Steel Box 6 - 441219</t>
  </si>
  <si>
    <t>6 HE Stahlrack
Einbautiefe: 290 mm
Abmessungen BTH: 490 x 300 x 293 mm</t>
  </si>
  <si>
    <t>Leistungszeitraum:</t>
  </si>
  <si>
    <t>+   19 % MwSt.</t>
  </si>
  <si>
    <t>Zahlungsbedigungen:</t>
  </si>
  <si>
    <t>Zwischensumme</t>
  </si>
  <si>
    <t>Soweit für das Zahlungsziel 14 Tage kein Skonto gewährt wird, gilt als Zahlungsbedingung 30 Tage netto.</t>
  </si>
  <si>
    <t>14 Tage</t>
  </si>
  <si>
    <t>% Skonto</t>
  </si>
  <si>
    <t>Monate Gewährleistung ab Übergabe</t>
  </si>
  <si>
    <t>Endsumme</t>
  </si>
  <si>
    <t>Monate Garantie ab Lieferung/Montage</t>
  </si>
  <si>
    <t>Nettosumme (Pos. 1-34)</t>
  </si>
  <si>
    <t>Sanierung Audimax</t>
  </si>
  <si>
    <r>
      <t xml:space="preserve">innerhalb von </t>
    </r>
    <r>
      <rPr>
        <b/>
        <sz val="11"/>
        <rFont val="Verdana"/>
        <family val="2"/>
      </rPr>
      <t>3 Wochen</t>
    </r>
    <r>
      <rPr>
        <sz val="11"/>
        <rFont val="Verdana"/>
        <family val="2"/>
      </rPr>
      <t xml:space="preserve"> nach Zuschlagserteilung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</si>
</sst>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u/>
      <sz val="14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2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1"/>
      <color rgb="FF000000"/>
      <name val="Verdana"/>
      <family val="2"/>
    </font>
    <font>
      <u/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rgb="FF00B05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164" fontId="4" fillId="2" borderId="10" xfId="1" applyNumberFormat="1" applyFont="1" applyFill="1" applyBorder="1" applyAlignment="1" applyProtection="1">
      <alignment vertical="center" wrapText="1"/>
      <protection locked="0"/>
    </xf>
    <xf numFmtId="0" fontId="4" fillId="2" borderId="21" xfId="1" applyFont="1" applyFill="1" applyBorder="1" applyAlignment="1" applyProtection="1">
      <alignment horizontal="center" vertical="center" wrapText="1"/>
      <protection locked="0"/>
    </xf>
    <xf numFmtId="0" fontId="15" fillId="2" borderId="25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</xf>
    <xf numFmtId="0" fontId="3" fillId="0" borderId="2" xfId="1" applyFont="1" applyBorder="1" applyAlignment="1" applyProtection="1">
      <alignment horizontal="center" textRotation="38" wrapText="1"/>
    </xf>
    <xf numFmtId="0" fontId="3" fillId="0" borderId="2" xfId="1" applyFont="1" applyBorder="1" applyAlignment="1" applyProtection="1">
      <alignment horizontal="center" textRotation="25" wrapText="1"/>
    </xf>
    <xf numFmtId="49" fontId="3" fillId="0" borderId="3" xfId="1" applyNumberFormat="1" applyFont="1" applyBorder="1" applyAlignment="1" applyProtection="1">
      <alignment horizontal="center" textRotation="25" wrapText="1"/>
    </xf>
    <xf numFmtId="49" fontId="3" fillId="0" borderId="4" xfId="1" applyNumberFormat="1" applyFont="1" applyBorder="1" applyAlignment="1" applyProtection="1">
      <alignment horizontal="center" textRotation="25" wrapText="1"/>
    </xf>
    <xf numFmtId="49" fontId="3" fillId="0" borderId="5" xfId="1" applyNumberFormat="1" applyFont="1" applyBorder="1" applyAlignment="1" applyProtection="1">
      <alignment horizontal="center" textRotation="25" wrapText="1"/>
    </xf>
    <xf numFmtId="0" fontId="4" fillId="0" borderId="6" xfId="1" applyFont="1" applyBorder="1" applyAlignment="1" applyProtection="1">
      <alignment horizontal="right" textRotation="25" wrapText="1"/>
    </xf>
    <xf numFmtId="0" fontId="3" fillId="0" borderId="6" xfId="1" applyFont="1" applyBorder="1" applyAlignment="1" applyProtection="1">
      <alignment horizontal="right" textRotation="25" wrapText="1"/>
    </xf>
    <xf numFmtId="0" fontId="3" fillId="0" borderId="4" xfId="1" applyFont="1" applyBorder="1" applyAlignment="1" applyProtection="1">
      <alignment horizontal="right" textRotation="25" wrapText="1"/>
    </xf>
    <xf numFmtId="0" fontId="5" fillId="0" borderId="7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top" wrapText="1"/>
    </xf>
    <xf numFmtId="49" fontId="4" fillId="0" borderId="5" xfId="2" applyNumberFormat="1" applyFont="1" applyBorder="1" applyAlignment="1" applyProtection="1">
      <alignment horizontal="left" vertical="top" wrapText="1"/>
    </xf>
    <xf numFmtId="0" fontId="4" fillId="0" borderId="4" xfId="2" applyFont="1" applyBorder="1" applyAlignment="1" applyProtection="1">
      <alignment vertical="top" wrapText="1"/>
    </xf>
    <xf numFmtId="49" fontId="4" fillId="0" borderId="4" xfId="2" applyNumberFormat="1" applyFont="1" applyBorder="1" applyAlignment="1" applyProtection="1">
      <alignment vertical="top" wrapText="1"/>
    </xf>
    <xf numFmtId="49" fontId="4" fillId="0" borderId="9" xfId="2" applyNumberFormat="1" applyFont="1" applyBorder="1" applyAlignment="1" applyProtection="1">
      <alignment vertical="top" wrapText="1"/>
    </xf>
    <xf numFmtId="0" fontId="4" fillId="0" borderId="10" xfId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vertical="center" wrapText="1"/>
    </xf>
    <xf numFmtId="49" fontId="4" fillId="0" borderId="5" xfId="2" applyNumberFormat="1" applyFont="1" applyBorder="1" applyAlignment="1" applyProtection="1">
      <alignment vertical="top" wrapText="1"/>
    </xf>
    <xf numFmtId="49" fontId="4" fillId="0" borderId="4" xfId="2" applyNumberFormat="1" applyFont="1" applyBorder="1" applyAlignment="1" applyProtection="1">
      <alignment horizontal="left" vertical="top" wrapText="1"/>
    </xf>
    <xf numFmtId="0" fontId="5" fillId="0" borderId="11" xfId="1" applyFont="1" applyBorder="1" applyAlignment="1" applyProtection="1">
      <alignment horizontal="center" vertical="top" wrapText="1"/>
    </xf>
    <xf numFmtId="49" fontId="5" fillId="0" borderId="8" xfId="1" applyNumberFormat="1" applyFont="1" applyBorder="1" applyAlignment="1" applyProtection="1">
      <alignment horizontal="left" vertical="top" wrapText="1"/>
    </xf>
    <xf numFmtId="49" fontId="5" fillId="0" borderId="9" xfId="1" applyNumberFormat="1" applyFont="1" applyBorder="1" applyAlignment="1" applyProtection="1">
      <alignment horizontal="left" vertical="top" wrapText="1"/>
    </xf>
    <xf numFmtId="49" fontId="5" fillId="0" borderId="4" xfId="1" applyNumberFormat="1" applyFont="1" applyBorder="1" applyAlignment="1" applyProtection="1">
      <alignment horizontal="left" vertical="top" wrapText="1"/>
    </xf>
    <xf numFmtId="49" fontId="5" fillId="0" borderId="12" xfId="1" applyNumberFormat="1" applyFont="1" applyBorder="1" applyAlignment="1" applyProtection="1">
      <alignment horizontal="left" vertical="top" wrapText="1"/>
    </xf>
    <xf numFmtId="0" fontId="5" fillId="0" borderId="4" xfId="1" applyFont="1" applyBorder="1" applyAlignment="1" applyProtection="1">
      <alignment horizontal="left" vertical="top" wrapText="1"/>
    </xf>
    <xf numFmtId="49" fontId="4" fillId="0" borderId="4" xfId="1" applyNumberFormat="1" applyFont="1" applyBorder="1" applyAlignment="1" applyProtection="1">
      <alignment vertical="top" wrapText="1"/>
    </xf>
    <xf numFmtId="0" fontId="5" fillId="0" borderId="0" xfId="1" applyFont="1" applyAlignment="1" applyProtection="1">
      <alignment horizontal="center" vertical="top" wrapText="1"/>
    </xf>
    <xf numFmtId="49" fontId="4" fillId="0" borderId="0" xfId="2" applyNumberFormat="1" applyFont="1" applyAlignment="1" applyProtection="1">
      <alignment vertical="top" wrapText="1"/>
    </xf>
    <xf numFmtId="0" fontId="4" fillId="0" borderId="0" xfId="2" applyFont="1" applyAlignment="1" applyProtection="1">
      <alignment vertical="top" wrapText="1"/>
    </xf>
    <xf numFmtId="49" fontId="5" fillId="0" borderId="0" xfId="1" applyNumberFormat="1" applyFont="1" applyAlignment="1" applyProtection="1">
      <alignment horizontal="left" vertical="top" wrapText="1"/>
    </xf>
    <xf numFmtId="0" fontId="4" fillId="0" borderId="13" xfId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0" fontId="6" fillId="0" borderId="0" xfId="1" applyFont="1" applyAlignment="1" applyProtection="1">
      <alignment horizontal="right" vertical="top" wrapText="1"/>
    </xf>
    <xf numFmtId="0" fontId="6" fillId="0" borderId="0" xfId="1" applyFont="1" applyAlignment="1" applyProtection="1">
      <alignment horizontal="center" vertical="top" wrapText="1"/>
    </xf>
    <xf numFmtId="49" fontId="6" fillId="0" borderId="0" xfId="1" applyNumberFormat="1" applyFont="1" applyAlignment="1" applyProtection="1">
      <alignment vertical="top" wrapText="1"/>
    </xf>
    <xf numFmtId="49" fontId="7" fillId="0" borderId="0" xfId="1" applyNumberFormat="1" applyFont="1" applyAlignment="1" applyProtection="1">
      <alignment vertical="center" wrapText="1"/>
    </xf>
    <xf numFmtId="0" fontId="4" fillId="0" borderId="0" xfId="1" applyFont="1" applyAlignment="1" applyProtection="1">
      <alignment wrapText="1"/>
    </xf>
    <xf numFmtId="164" fontId="6" fillId="0" borderId="0" xfId="1" applyNumberFormat="1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164" fontId="9" fillId="0" borderId="17" xfId="1" applyNumberFormat="1" applyFont="1" applyFill="1" applyBorder="1" applyAlignment="1" applyProtection="1">
      <alignment vertical="center" wrapText="1"/>
    </xf>
    <xf numFmtId="0" fontId="4" fillId="0" borderId="0" xfId="1" applyFont="1" applyAlignment="1" applyProtection="1">
      <alignment horizontal="left" vertical="top" wrapText="1"/>
    </xf>
    <xf numFmtId="49" fontId="4" fillId="0" borderId="0" xfId="1" applyNumberFormat="1" applyFont="1" applyAlignment="1" applyProtection="1">
      <alignment horizontal="left" vertical="top" wrapText="1"/>
    </xf>
    <xf numFmtId="0" fontId="10" fillId="0" borderId="0" xfId="1" applyFont="1" applyAlignment="1" applyProtection="1">
      <alignment horizontal="left" wrapText="1"/>
    </xf>
    <xf numFmtId="164" fontId="4" fillId="0" borderId="0" xfId="1" applyNumberFormat="1" applyFont="1" applyAlignment="1" applyProtection="1">
      <alignment wrapText="1"/>
    </xf>
    <xf numFmtId="164" fontId="9" fillId="0" borderId="21" xfId="1" applyNumberFormat="1" applyFont="1" applyFill="1" applyBorder="1" applyAlignment="1" applyProtection="1">
      <alignment vertical="center" wrapText="1"/>
    </xf>
    <xf numFmtId="0" fontId="4" fillId="0" borderId="0" xfId="1" applyFont="1" applyAlignment="1" applyProtection="1">
      <alignment horizontal="left" vertical="center" wrapText="1"/>
    </xf>
    <xf numFmtId="164" fontId="9" fillId="0" borderId="20" xfId="1" applyNumberFormat="1" applyFont="1" applyBorder="1" applyAlignment="1" applyProtection="1">
      <alignment vertical="center" wrapText="1"/>
    </xf>
    <xf numFmtId="0" fontId="11" fillId="0" borderId="0" xfId="1" applyFont="1" applyAlignment="1" applyProtection="1">
      <alignment wrapText="1"/>
    </xf>
    <xf numFmtId="164" fontId="12" fillId="0" borderId="17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top" wrapText="1"/>
    </xf>
    <xf numFmtId="0" fontId="12" fillId="0" borderId="18" xfId="1" applyFont="1" applyBorder="1" applyAlignment="1" applyProtection="1">
      <alignment horizontal="left" vertical="center" wrapText="1"/>
    </xf>
    <xf numFmtId="0" fontId="12" fillId="0" borderId="19" xfId="1" applyFont="1" applyBorder="1" applyAlignment="1" applyProtection="1">
      <alignment horizontal="left" vertical="center" wrapText="1"/>
    </xf>
    <xf numFmtId="0" fontId="12" fillId="0" borderId="20" xfId="1" applyFont="1" applyBorder="1" applyAlignment="1" applyProtection="1">
      <alignment horizontal="left" vertical="center" wrapText="1"/>
    </xf>
    <xf numFmtId="164" fontId="12" fillId="0" borderId="21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9" fillId="0" borderId="21" xfId="1" applyFont="1" applyBorder="1" applyAlignment="1" applyProtection="1">
      <alignment horizontal="left" vertical="center" wrapText="1"/>
    </xf>
    <xf numFmtId="0" fontId="14" fillId="0" borderId="21" xfId="1" applyFont="1" applyBorder="1" applyAlignment="1" applyProtection="1">
      <alignment horizontal="left" vertical="center" wrapText="1"/>
    </xf>
    <xf numFmtId="164" fontId="16" fillId="0" borderId="20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>
      <alignment horizontal="left" vertical="top" wrapText="1"/>
    </xf>
    <xf numFmtId="0" fontId="13" fillId="0" borderId="0" xfId="1" applyFont="1" applyAlignment="1" applyProtection="1">
      <alignment wrapText="1"/>
    </xf>
    <xf numFmtId="0" fontId="2" fillId="0" borderId="1" xfId="1" applyFont="1" applyBorder="1" applyAlignment="1" applyProtection="1">
      <alignment horizontal="center" vertical="top" wrapText="1"/>
    </xf>
    <xf numFmtId="0" fontId="4" fillId="0" borderId="14" xfId="1" applyFont="1" applyBorder="1" applyAlignment="1" applyProtection="1">
      <alignment horizontal="center" vertical="center" wrapText="1"/>
    </xf>
    <xf numFmtId="0" fontId="4" fillId="0" borderId="15" xfId="1" applyFont="1" applyBorder="1" applyAlignment="1" applyProtection="1">
      <alignment horizontal="center" vertical="center" wrapText="1"/>
    </xf>
    <xf numFmtId="0" fontId="4" fillId="0" borderId="16" xfId="1" applyFont="1" applyBorder="1" applyAlignment="1" applyProtection="1">
      <alignment horizontal="center" vertical="center" wrapText="1"/>
    </xf>
    <xf numFmtId="0" fontId="4" fillId="0" borderId="18" xfId="1" applyFont="1" applyBorder="1" applyAlignment="1" applyProtection="1">
      <alignment horizontal="center" vertical="center" wrapText="1"/>
    </xf>
    <xf numFmtId="0" fontId="4" fillId="0" borderId="19" xfId="1" applyFont="1" applyBorder="1" applyAlignment="1" applyProtection="1">
      <alignment horizontal="center" vertical="center" wrapText="1"/>
    </xf>
    <xf numFmtId="0" fontId="4" fillId="0" borderId="20" xfId="1" applyFont="1" applyBorder="1" applyAlignment="1" applyProtection="1">
      <alignment horizontal="center" vertical="center" wrapText="1"/>
    </xf>
    <xf numFmtId="0" fontId="9" fillId="0" borderId="22" xfId="1" applyFont="1" applyBorder="1" applyAlignment="1" applyProtection="1">
      <alignment horizontal="center" vertical="center" wrapText="1"/>
    </xf>
    <xf numFmtId="0" fontId="9" fillId="0" borderId="23" xfId="1" applyFont="1" applyBorder="1" applyAlignment="1" applyProtection="1">
      <alignment horizontal="center" vertical="center" wrapText="1"/>
    </xf>
    <xf numFmtId="0" fontId="9" fillId="0" borderId="24" xfId="1" applyFont="1" applyBorder="1" applyAlignment="1" applyProtection="1">
      <alignment horizontal="center" vertical="center" wrapText="1"/>
    </xf>
    <xf numFmtId="0" fontId="12" fillId="0" borderId="14" xfId="1" applyFont="1" applyBorder="1" applyAlignment="1" applyProtection="1">
      <alignment horizontal="center" vertical="center" wrapText="1"/>
    </xf>
    <xf numFmtId="0" fontId="12" fillId="0" borderId="15" xfId="1" applyFont="1" applyBorder="1" applyAlignment="1" applyProtection="1">
      <alignment horizontal="center" vertical="center" wrapText="1"/>
    </xf>
    <xf numFmtId="0" fontId="12" fillId="0" borderId="16" xfId="1" applyFont="1" applyBorder="1" applyAlignment="1" applyProtection="1">
      <alignment horizontal="center" vertical="center" wrapText="1"/>
    </xf>
    <xf numFmtId="0" fontId="16" fillId="0" borderId="22" xfId="1" applyFont="1" applyBorder="1" applyAlignment="1" applyProtection="1">
      <alignment horizontal="center" vertical="center" wrapText="1"/>
    </xf>
    <xf numFmtId="0" fontId="16" fillId="0" borderId="23" xfId="1" applyFont="1" applyBorder="1" applyAlignment="1" applyProtection="1">
      <alignment horizontal="center" vertical="center" wrapText="1"/>
    </xf>
    <xf numFmtId="0" fontId="16" fillId="0" borderId="24" xfId="1" applyFont="1" applyBorder="1" applyAlignment="1" applyProtection="1">
      <alignment horizontal="center" vertical="center" wrapText="1"/>
    </xf>
  </cellXfs>
  <cellStyles count="3">
    <cellStyle name="Standard" xfId="0" builtinId="0"/>
    <cellStyle name="Standard 2 2 2" xfId="2"/>
    <cellStyle name="Standard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tabSelected="1" zoomScale="115" zoomScaleNormal="115" workbookViewId="0">
      <pane ySplit="2" topLeftCell="A3" activePane="bottomLeft" state="frozen"/>
      <selection pane="bottomLeft" sqref="A1:J1"/>
    </sheetView>
  </sheetViews>
  <sheetFormatPr baseColWidth="10" defaultColWidth="11.42578125" defaultRowHeight="15" x14ac:dyDescent="0.25"/>
  <cols>
    <col min="1" max="1" width="7.140625" style="4" customWidth="1"/>
    <col min="2" max="2" width="8.42578125" style="4" customWidth="1"/>
    <col min="3" max="3" width="7.7109375" style="4" customWidth="1"/>
    <col min="4" max="4" width="21.140625" style="4" customWidth="1"/>
    <col min="5" max="5" width="13.140625" style="4" bestFit="1" customWidth="1"/>
    <col min="6" max="6" width="20" style="4" customWidth="1"/>
    <col min="7" max="7" width="57" style="4" customWidth="1"/>
    <col min="8" max="8" width="8.140625" style="4" customWidth="1"/>
    <col min="9" max="10" width="17" style="4" customWidth="1"/>
    <col min="11" max="11" width="20.5703125" style="4" customWidth="1"/>
    <col min="12" max="16384" width="11.42578125" style="4"/>
  </cols>
  <sheetData>
    <row r="1" spans="1:10" ht="25.5" customHeight="1" x14ac:dyDescent="0.25">
      <c r="A1" s="64" t="s">
        <v>109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54.75" customHeight="1" x14ac:dyDescent="0.25">
      <c r="A2" s="5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10" t="s">
        <v>7</v>
      </c>
      <c r="I2" s="11" t="s">
        <v>8</v>
      </c>
      <c r="J2" s="12" t="s">
        <v>9</v>
      </c>
    </row>
    <row r="3" spans="1:10" ht="57" x14ac:dyDescent="0.25">
      <c r="A3" s="13">
        <v>1</v>
      </c>
      <c r="B3" s="13" t="s">
        <v>10</v>
      </c>
      <c r="C3" s="14">
        <f t="shared" ref="C3:C31" si="0">SUM(H3:H3)</f>
        <v>1</v>
      </c>
      <c r="D3" s="15" t="s">
        <v>11</v>
      </c>
      <c r="E3" s="16" t="s">
        <v>12</v>
      </c>
      <c r="F3" s="17" t="s">
        <v>13</v>
      </c>
      <c r="G3" s="18"/>
      <c r="H3" s="19">
        <v>1</v>
      </c>
      <c r="I3" s="1"/>
      <c r="J3" s="20">
        <f>SUM(H3:H3)*I3</f>
        <v>0</v>
      </c>
    </row>
    <row r="4" spans="1:10" ht="42.75" x14ac:dyDescent="0.25">
      <c r="A4" s="13">
        <v>2</v>
      </c>
      <c r="B4" s="13" t="s">
        <v>10</v>
      </c>
      <c r="C4" s="14">
        <f t="shared" si="0"/>
        <v>1</v>
      </c>
      <c r="D4" s="21" t="s">
        <v>14</v>
      </c>
      <c r="E4" s="16" t="s">
        <v>12</v>
      </c>
      <c r="F4" s="22" t="s">
        <v>15</v>
      </c>
      <c r="G4" s="18"/>
      <c r="H4" s="19">
        <v>1</v>
      </c>
      <c r="I4" s="1"/>
      <c r="J4" s="20">
        <f>SUM(H4:H4)*I4</f>
        <v>0</v>
      </c>
    </row>
    <row r="5" spans="1:10" ht="57" x14ac:dyDescent="0.25">
      <c r="A5" s="13">
        <v>3</v>
      </c>
      <c r="B5" s="23" t="s">
        <v>10</v>
      </c>
      <c r="C5" s="14">
        <f t="shared" si="0"/>
        <v>1</v>
      </c>
      <c r="D5" s="21" t="s">
        <v>16</v>
      </c>
      <c r="E5" s="16" t="s">
        <v>12</v>
      </c>
      <c r="F5" s="17" t="s">
        <v>17</v>
      </c>
      <c r="G5" s="18"/>
      <c r="H5" s="19">
        <v>1</v>
      </c>
      <c r="I5" s="1"/>
      <c r="J5" s="20">
        <f t="shared" ref="J5:J31" si="1">SUM(H5:H5)*I5</f>
        <v>0</v>
      </c>
    </row>
    <row r="6" spans="1:10" x14ac:dyDescent="0.25">
      <c r="A6" s="13">
        <v>4</v>
      </c>
      <c r="B6" s="13" t="s">
        <v>10</v>
      </c>
      <c r="C6" s="14">
        <f t="shared" si="0"/>
        <v>9</v>
      </c>
      <c r="D6" s="21" t="s">
        <v>18</v>
      </c>
      <c r="E6" s="16" t="s">
        <v>12</v>
      </c>
      <c r="F6" s="17" t="s">
        <v>19</v>
      </c>
      <c r="G6" s="18"/>
      <c r="H6" s="19">
        <v>9</v>
      </c>
      <c r="I6" s="1"/>
      <c r="J6" s="20">
        <f t="shared" si="1"/>
        <v>0</v>
      </c>
    </row>
    <row r="7" spans="1:10" ht="28.5" x14ac:dyDescent="0.25">
      <c r="A7" s="13">
        <v>5</v>
      </c>
      <c r="B7" s="13" t="s">
        <v>10</v>
      </c>
      <c r="C7" s="14">
        <f t="shared" si="0"/>
        <v>9</v>
      </c>
      <c r="D7" s="24" t="s">
        <v>20</v>
      </c>
      <c r="E7" s="16" t="s">
        <v>12</v>
      </c>
      <c r="F7" s="16" t="s">
        <v>21</v>
      </c>
      <c r="G7" s="25"/>
      <c r="H7" s="19">
        <v>9</v>
      </c>
      <c r="I7" s="1"/>
      <c r="J7" s="20">
        <f t="shared" si="1"/>
        <v>0</v>
      </c>
    </row>
    <row r="8" spans="1:10" x14ac:dyDescent="0.25">
      <c r="A8" s="13">
        <v>6</v>
      </c>
      <c r="B8" s="13" t="s">
        <v>10</v>
      </c>
      <c r="C8" s="14">
        <f t="shared" si="0"/>
        <v>7</v>
      </c>
      <c r="D8" s="21" t="s">
        <v>18</v>
      </c>
      <c r="E8" s="16" t="s">
        <v>12</v>
      </c>
      <c r="F8" s="17" t="s">
        <v>22</v>
      </c>
      <c r="G8" s="18"/>
      <c r="H8" s="19">
        <v>7</v>
      </c>
      <c r="I8" s="1"/>
      <c r="J8" s="20">
        <f t="shared" si="1"/>
        <v>0</v>
      </c>
    </row>
    <row r="9" spans="1:10" x14ac:dyDescent="0.25">
      <c r="A9" s="13">
        <v>7</v>
      </c>
      <c r="B9" s="13" t="s">
        <v>10</v>
      </c>
      <c r="C9" s="14">
        <f t="shared" si="0"/>
        <v>5</v>
      </c>
      <c r="D9" s="21" t="s">
        <v>18</v>
      </c>
      <c r="E9" s="16" t="s">
        <v>12</v>
      </c>
      <c r="F9" s="17" t="s">
        <v>23</v>
      </c>
      <c r="G9" s="18"/>
      <c r="H9" s="19">
        <v>5</v>
      </c>
      <c r="I9" s="1"/>
      <c r="J9" s="20">
        <f t="shared" si="1"/>
        <v>0</v>
      </c>
    </row>
    <row r="10" spans="1:10" x14ac:dyDescent="0.25">
      <c r="A10" s="13">
        <v>8</v>
      </c>
      <c r="B10" s="13" t="s">
        <v>10</v>
      </c>
      <c r="C10" s="14">
        <f t="shared" si="0"/>
        <v>7</v>
      </c>
      <c r="D10" s="21" t="s">
        <v>24</v>
      </c>
      <c r="E10" s="16" t="s">
        <v>12</v>
      </c>
      <c r="F10" s="17" t="s">
        <v>25</v>
      </c>
      <c r="G10" s="18"/>
      <c r="H10" s="19">
        <v>7</v>
      </c>
      <c r="I10" s="1"/>
      <c r="J10" s="20">
        <f t="shared" si="1"/>
        <v>0</v>
      </c>
    </row>
    <row r="11" spans="1:10" x14ac:dyDescent="0.25">
      <c r="A11" s="13">
        <v>9</v>
      </c>
      <c r="B11" s="13" t="s">
        <v>10</v>
      </c>
      <c r="C11" s="14">
        <f t="shared" si="0"/>
        <v>10</v>
      </c>
      <c r="D11" s="21" t="s">
        <v>24</v>
      </c>
      <c r="E11" s="16" t="s">
        <v>12</v>
      </c>
      <c r="F11" s="17" t="s">
        <v>26</v>
      </c>
      <c r="G11" s="18"/>
      <c r="H11" s="19">
        <v>10</v>
      </c>
      <c r="I11" s="1"/>
      <c r="J11" s="20">
        <f t="shared" si="1"/>
        <v>0</v>
      </c>
    </row>
    <row r="12" spans="1:10" ht="42.75" x14ac:dyDescent="0.25">
      <c r="A12" s="13">
        <v>10</v>
      </c>
      <c r="B12" s="13" t="s">
        <v>10</v>
      </c>
      <c r="C12" s="14">
        <f t="shared" si="0"/>
        <v>2</v>
      </c>
      <c r="D12" s="21" t="s">
        <v>27</v>
      </c>
      <c r="E12" s="16" t="s">
        <v>12</v>
      </c>
      <c r="F12" s="17" t="s">
        <v>28</v>
      </c>
      <c r="G12" s="18"/>
      <c r="H12" s="19">
        <v>2</v>
      </c>
      <c r="I12" s="1"/>
      <c r="J12" s="20">
        <f t="shared" si="1"/>
        <v>0</v>
      </c>
    </row>
    <row r="13" spans="1:10" ht="57" x14ac:dyDescent="0.25">
      <c r="A13" s="13">
        <v>11</v>
      </c>
      <c r="B13" s="13" t="s">
        <v>10</v>
      </c>
      <c r="C13" s="14">
        <f t="shared" si="0"/>
        <v>2</v>
      </c>
      <c r="D13" s="21" t="s">
        <v>29</v>
      </c>
      <c r="E13" s="16" t="s">
        <v>12</v>
      </c>
      <c r="F13" s="17" t="s">
        <v>30</v>
      </c>
      <c r="G13" s="18"/>
      <c r="H13" s="19">
        <v>2</v>
      </c>
      <c r="I13" s="1"/>
      <c r="J13" s="20">
        <f t="shared" si="1"/>
        <v>0</v>
      </c>
    </row>
    <row r="14" spans="1:10" ht="42.75" x14ac:dyDescent="0.25">
      <c r="A14" s="13">
        <v>12</v>
      </c>
      <c r="B14" s="13" t="s">
        <v>10</v>
      </c>
      <c r="C14" s="14">
        <f t="shared" si="0"/>
        <v>1</v>
      </c>
      <c r="D14" s="24" t="s">
        <v>31</v>
      </c>
      <c r="E14" s="16" t="s">
        <v>12</v>
      </c>
      <c r="F14" s="26" t="s">
        <v>32</v>
      </c>
      <c r="G14" s="25"/>
      <c r="H14" s="19">
        <v>1</v>
      </c>
      <c r="I14" s="1"/>
      <c r="J14" s="20">
        <f t="shared" si="1"/>
        <v>0</v>
      </c>
    </row>
    <row r="15" spans="1:10" ht="71.25" x14ac:dyDescent="0.25">
      <c r="A15" s="13">
        <v>13</v>
      </c>
      <c r="B15" s="13" t="s">
        <v>10</v>
      </c>
      <c r="C15" s="14">
        <f t="shared" si="0"/>
        <v>4</v>
      </c>
      <c r="D15" s="21" t="s">
        <v>33</v>
      </c>
      <c r="E15" s="16" t="s">
        <v>12</v>
      </c>
      <c r="F15" s="17" t="s">
        <v>34</v>
      </c>
      <c r="G15" s="18"/>
      <c r="H15" s="19">
        <v>4</v>
      </c>
      <c r="I15" s="1"/>
      <c r="J15" s="20">
        <f t="shared" si="1"/>
        <v>0</v>
      </c>
    </row>
    <row r="16" spans="1:10" ht="99.75" x14ac:dyDescent="0.25">
      <c r="A16" s="13">
        <v>14</v>
      </c>
      <c r="B16" s="13" t="s">
        <v>10</v>
      </c>
      <c r="C16" s="14">
        <f t="shared" si="0"/>
        <v>1</v>
      </c>
      <c r="D16" s="24" t="s">
        <v>35</v>
      </c>
      <c r="E16" s="16" t="s">
        <v>12</v>
      </c>
      <c r="F16" s="26" t="s">
        <v>36</v>
      </c>
      <c r="G16" s="25"/>
      <c r="H16" s="19">
        <v>1</v>
      </c>
      <c r="I16" s="1"/>
      <c r="J16" s="20">
        <f t="shared" si="1"/>
        <v>0</v>
      </c>
    </row>
    <row r="17" spans="1:10" ht="42.75" x14ac:dyDescent="0.25">
      <c r="A17" s="13">
        <v>15</v>
      </c>
      <c r="B17" s="13" t="s">
        <v>10</v>
      </c>
      <c r="C17" s="14">
        <f t="shared" ref="C17:C24" si="2">SUM(H17:H17)</f>
        <v>2</v>
      </c>
      <c r="D17" s="27" t="s">
        <v>37</v>
      </c>
      <c r="E17" s="16" t="s">
        <v>12</v>
      </c>
      <c r="F17" s="26" t="s">
        <v>38</v>
      </c>
      <c r="G17" s="25"/>
      <c r="H17" s="19">
        <v>2</v>
      </c>
      <c r="I17" s="1"/>
      <c r="J17" s="20">
        <f t="shared" ref="J17:J24" si="3">SUM(H17:H17)*I17</f>
        <v>0</v>
      </c>
    </row>
    <row r="18" spans="1:10" ht="28.5" x14ac:dyDescent="0.25">
      <c r="A18" s="13">
        <v>16</v>
      </c>
      <c r="B18" s="13" t="s">
        <v>10</v>
      </c>
      <c r="C18" s="14">
        <f t="shared" si="2"/>
        <v>1</v>
      </c>
      <c r="D18" s="24" t="s">
        <v>39</v>
      </c>
      <c r="E18" s="16" t="s">
        <v>40</v>
      </c>
      <c r="F18" s="17" t="s">
        <v>41</v>
      </c>
      <c r="G18" s="18"/>
      <c r="H18" s="19">
        <v>1</v>
      </c>
      <c r="I18" s="1"/>
      <c r="J18" s="20">
        <f t="shared" si="3"/>
        <v>0</v>
      </c>
    </row>
    <row r="19" spans="1:10" x14ac:dyDescent="0.25">
      <c r="A19" s="13">
        <v>17</v>
      </c>
      <c r="B19" s="13" t="s">
        <v>10</v>
      </c>
      <c r="C19" s="14">
        <f t="shared" si="2"/>
        <v>2</v>
      </c>
      <c r="D19" s="24" t="s">
        <v>42</v>
      </c>
      <c r="E19" s="16" t="s">
        <v>40</v>
      </c>
      <c r="F19" s="26" t="s">
        <v>43</v>
      </c>
      <c r="G19" s="25"/>
      <c r="H19" s="19">
        <v>2</v>
      </c>
      <c r="I19" s="1"/>
      <c r="J19" s="20">
        <f t="shared" si="3"/>
        <v>0</v>
      </c>
    </row>
    <row r="20" spans="1:10" ht="28.5" x14ac:dyDescent="0.25">
      <c r="A20" s="13">
        <v>18</v>
      </c>
      <c r="B20" s="13" t="s">
        <v>10</v>
      </c>
      <c r="C20" s="14">
        <f t="shared" si="2"/>
        <v>2</v>
      </c>
      <c r="D20" s="21" t="s">
        <v>44</v>
      </c>
      <c r="E20" s="16" t="s">
        <v>40</v>
      </c>
      <c r="F20" s="17" t="s">
        <v>45</v>
      </c>
      <c r="G20" s="18"/>
      <c r="H20" s="19">
        <v>2</v>
      </c>
      <c r="I20" s="1"/>
      <c r="J20" s="20">
        <f t="shared" si="3"/>
        <v>0</v>
      </c>
    </row>
    <row r="21" spans="1:10" ht="57" x14ac:dyDescent="0.25">
      <c r="A21" s="13">
        <v>19</v>
      </c>
      <c r="B21" s="13" t="s">
        <v>10</v>
      </c>
      <c r="C21" s="14">
        <f t="shared" si="2"/>
        <v>1</v>
      </c>
      <c r="D21" s="24" t="s">
        <v>46</v>
      </c>
      <c r="E21" s="16" t="s">
        <v>40</v>
      </c>
      <c r="F21" s="17" t="s">
        <v>47</v>
      </c>
      <c r="G21" s="18"/>
      <c r="H21" s="19">
        <v>1</v>
      </c>
      <c r="I21" s="1"/>
      <c r="J21" s="20">
        <f t="shared" si="3"/>
        <v>0</v>
      </c>
    </row>
    <row r="22" spans="1:10" ht="28.5" x14ac:dyDescent="0.25">
      <c r="A22" s="13">
        <v>20</v>
      </c>
      <c r="B22" s="13" t="s">
        <v>10</v>
      </c>
      <c r="C22" s="14">
        <f t="shared" si="2"/>
        <v>1</v>
      </c>
      <c r="D22" s="24" t="s">
        <v>48</v>
      </c>
      <c r="E22" s="28" t="s">
        <v>49</v>
      </c>
      <c r="F22" s="26" t="s">
        <v>50</v>
      </c>
      <c r="G22" s="25"/>
      <c r="H22" s="19">
        <v>1</v>
      </c>
      <c r="I22" s="1"/>
      <c r="J22" s="20">
        <f t="shared" si="3"/>
        <v>0</v>
      </c>
    </row>
    <row r="23" spans="1:10" ht="28.5" x14ac:dyDescent="0.25">
      <c r="A23" s="13">
        <v>21</v>
      </c>
      <c r="B23" s="13" t="s">
        <v>10</v>
      </c>
      <c r="C23" s="14">
        <f t="shared" si="2"/>
        <v>1</v>
      </c>
      <c r="D23" s="21" t="s">
        <v>51</v>
      </c>
      <c r="E23" s="16" t="s">
        <v>52</v>
      </c>
      <c r="F23" s="17" t="s">
        <v>53</v>
      </c>
      <c r="G23" s="18"/>
      <c r="H23" s="19">
        <v>1</v>
      </c>
      <c r="I23" s="1"/>
      <c r="J23" s="20">
        <f t="shared" si="3"/>
        <v>0</v>
      </c>
    </row>
    <row r="24" spans="1:10" ht="42.75" x14ac:dyDescent="0.25">
      <c r="A24" s="13">
        <v>22</v>
      </c>
      <c r="B24" s="13" t="s">
        <v>10</v>
      </c>
      <c r="C24" s="14">
        <f t="shared" si="2"/>
        <v>2</v>
      </c>
      <c r="D24" s="24" t="s">
        <v>54</v>
      </c>
      <c r="E24" s="16" t="s">
        <v>55</v>
      </c>
      <c r="F24" s="26" t="s">
        <v>56</v>
      </c>
      <c r="G24" s="25" t="s">
        <v>57</v>
      </c>
      <c r="H24" s="19">
        <v>2</v>
      </c>
      <c r="I24" s="1"/>
      <c r="J24" s="20">
        <f t="shared" si="3"/>
        <v>0</v>
      </c>
    </row>
    <row r="25" spans="1:10" ht="40.5" customHeight="1" x14ac:dyDescent="0.25">
      <c r="A25" s="13">
        <v>23</v>
      </c>
      <c r="B25" s="13" t="s">
        <v>58</v>
      </c>
      <c r="C25" s="14">
        <f t="shared" si="0"/>
        <v>10</v>
      </c>
      <c r="D25" s="25" t="s">
        <v>59</v>
      </c>
      <c r="E25" s="16" t="s">
        <v>55</v>
      </c>
      <c r="F25" s="26" t="s">
        <v>60</v>
      </c>
      <c r="G25" s="25" t="s">
        <v>61</v>
      </c>
      <c r="H25" s="19">
        <v>10</v>
      </c>
      <c r="I25" s="1"/>
      <c r="J25" s="20">
        <f t="shared" si="1"/>
        <v>0</v>
      </c>
    </row>
    <row r="26" spans="1:10" ht="85.5" x14ac:dyDescent="0.25">
      <c r="A26" s="13">
        <v>24</v>
      </c>
      <c r="B26" s="13" t="s">
        <v>10</v>
      </c>
      <c r="C26" s="14">
        <f t="shared" si="0"/>
        <v>24</v>
      </c>
      <c r="D26" s="21" t="s">
        <v>62</v>
      </c>
      <c r="E26" s="16" t="s">
        <v>63</v>
      </c>
      <c r="F26" s="17" t="s">
        <v>64</v>
      </c>
      <c r="G26" s="18" t="s">
        <v>65</v>
      </c>
      <c r="H26" s="19">
        <v>24</v>
      </c>
      <c r="I26" s="1"/>
      <c r="J26" s="20">
        <f t="shared" si="1"/>
        <v>0</v>
      </c>
    </row>
    <row r="27" spans="1:10" ht="356.25" x14ac:dyDescent="0.25">
      <c r="A27" s="13">
        <v>25</v>
      </c>
      <c r="B27" s="13" t="s">
        <v>10</v>
      </c>
      <c r="C27" s="14">
        <f t="shared" si="0"/>
        <v>20</v>
      </c>
      <c r="D27" s="21" t="s">
        <v>66</v>
      </c>
      <c r="E27" s="16" t="s">
        <v>67</v>
      </c>
      <c r="F27" s="17" t="s">
        <v>68</v>
      </c>
      <c r="G27" s="18" t="s">
        <v>69</v>
      </c>
      <c r="H27" s="19">
        <v>20</v>
      </c>
      <c r="I27" s="1"/>
      <c r="J27" s="20">
        <f t="shared" si="1"/>
        <v>0</v>
      </c>
    </row>
    <row r="28" spans="1:10" ht="114" x14ac:dyDescent="0.25">
      <c r="A28" s="13">
        <v>26</v>
      </c>
      <c r="B28" s="13" t="s">
        <v>10</v>
      </c>
      <c r="C28" s="14">
        <f t="shared" si="0"/>
        <v>20</v>
      </c>
      <c r="D28" s="21" t="s">
        <v>70</v>
      </c>
      <c r="E28" s="16" t="s">
        <v>67</v>
      </c>
      <c r="F28" s="26" t="s">
        <v>71</v>
      </c>
      <c r="G28" s="25" t="s">
        <v>72</v>
      </c>
      <c r="H28" s="19">
        <v>20</v>
      </c>
      <c r="I28" s="1"/>
      <c r="J28" s="20">
        <f t="shared" si="1"/>
        <v>0</v>
      </c>
    </row>
    <row r="29" spans="1:10" ht="118.5" customHeight="1" x14ac:dyDescent="0.25">
      <c r="A29" s="13">
        <v>27</v>
      </c>
      <c r="B29" s="13" t="s">
        <v>10</v>
      </c>
      <c r="C29" s="14">
        <f t="shared" si="0"/>
        <v>30</v>
      </c>
      <c r="D29" s="21" t="s">
        <v>73</v>
      </c>
      <c r="E29" s="16" t="s">
        <v>67</v>
      </c>
      <c r="F29" s="26" t="s">
        <v>74</v>
      </c>
      <c r="G29" s="25" t="s">
        <v>75</v>
      </c>
      <c r="H29" s="19">
        <v>30</v>
      </c>
      <c r="I29" s="1"/>
      <c r="J29" s="20">
        <f t="shared" si="1"/>
        <v>0</v>
      </c>
    </row>
    <row r="30" spans="1:10" ht="128.25" x14ac:dyDescent="0.25">
      <c r="A30" s="13">
        <v>28</v>
      </c>
      <c r="B30" s="13" t="s">
        <v>10</v>
      </c>
      <c r="C30" s="14">
        <f t="shared" si="0"/>
        <v>30</v>
      </c>
      <c r="D30" s="21" t="s">
        <v>76</v>
      </c>
      <c r="E30" s="16" t="s">
        <v>67</v>
      </c>
      <c r="F30" s="26" t="s">
        <v>77</v>
      </c>
      <c r="G30" s="25" t="s">
        <v>78</v>
      </c>
      <c r="H30" s="19">
        <v>30</v>
      </c>
      <c r="I30" s="1"/>
      <c r="J30" s="20">
        <f t="shared" si="1"/>
        <v>0</v>
      </c>
    </row>
    <row r="31" spans="1:10" ht="128.25" x14ac:dyDescent="0.25">
      <c r="A31" s="13">
        <v>29</v>
      </c>
      <c r="B31" s="13" t="s">
        <v>10</v>
      </c>
      <c r="C31" s="14">
        <f t="shared" si="0"/>
        <v>30</v>
      </c>
      <c r="D31" s="21" t="s">
        <v>79</v>
      </c>
      <c r="E31" s="16" t="s">
        <v>67</v>
      </c>
      <c r="F31" s="29" t="s">
        <v>80</v>
      </c>
      <c r="G31" s="25" t="s">
        <v>81</v>
      </c>
      <c r="H31" s="19">
        <v>30</v>
      </c>
      <c r="I31" s="1"/>
      <c r="J31" s="20">
        <f t="shared" si="1"/>
        <v>0</v>
      </c>
    </row>
    <row r="32" spans="1:10" ht="128.25" x14ac:dyDescent="0.25">
      <c r="A32" s="13">
        <v>30</v>
      </c>
      <c r="B32" s="13" t="s">
        <v>10</v>
      </c>
      <c r="C32" s="14">
        <f t="shared" ref="C32:C36" si="4">SUM(H32:H32)</f>
        <v>50</v>
      </c>
      <c r="D32" s="21" t="s">
        <v>82</v>
      </c>
      <c r="E32" s="16" t="s">
        <v>67</v>
      </c>
      <c r="F32" s="26" t="s">
        <v>83</v>
      </c>
      <c r="G32" s="25" t="s">
        <v>84</v>
      </c>
      <c r="H32" s="19">
        <v>50</v>
      </c>
      <c r="I32" s="1"/>
      <c r="J32" s="20">
        <f t="shared" ref="J32:J36" si="5">SUM(H32:H32)*I32</f>
        <v>0</v>
      </c>
    </row>
    <row r="33" spans="1:10" ht="128.25" x14ac:dyDescent="0.25">
      <c r="A33" s="13">
        <v>31</v>
      </c>
      <c r="B33" s="13" t="s">
        <v>10</v>
      </c>
      <c r="C33" s="14">
        <f t="shared" si="4"/>
        <v>20</v>
      </c>
      <c r="D33" s="21" t="s">
        <v>85</v>
      </c>
      <c r="E33" s="16" t="s">
        <v>67</v>
      </c>
      <c r="F33" s="26" t="s">
        <v>86</v>
      </c>
      <c r="G33" s="25" t="s">
        <v>87</v>
      </c>
      <c r="H33" s="19">
        <v>20</v>
      </c>
      <c r="I33" s="1"/>
      <c r="J33" s="20">
        <f t="shared" si="5"/>
        <v>0</v>
      </c>
    </row>
    <row r="34" spans="1:10" ht="128.25" x14ac:dyDescent="0.25">
      <c r="A34" s="13">
        <v>32</v>
      </c>
      <c r="B34" s="13" t="s">
        <v>10</v>
      </c>
      <c r="C34" s="14">
        <f t="shared" si="4"/>
        <v>20</v>
      </c>
      <c r="D34" s="21" t="s">
        <v>88</v>
      </c>
      <c r="E34" s="16" t="s">
        <v>67</v>
      </c>
      <c r="F34" s="26" t="s">
        <v>89</v>
      </c>
      <c r="G34" s="25" t="s">
        <v>90</v>
      </c>
      <c r="H34" s="19">
        <v>20</v>
      </c>
      <c r="I34" s="1"/>
      <c r="J34" s="20">
        <f t="shared" si="5"/>
        <v>0</v>
      </c>
    </row>
    <row r="35" spans="1:10" ht="128.25" x14ac:dyDescent="0.25">
      <c r="A35" s="13">
        <v>33</v>
      </c>
      <c r="B35" s="13" t="s">
        <v>10</v>
      </c>
      <c r="C35" s="14">
        <f t="shared" si="4"/>
        <v>40</v>
      </c>
      <c r="D35" s="21" t="s">
        <v>91</v>
      </c>
      <c r="E35" s="16" t="s">
        <v>67</v>
      </c>
      <c r="F35" s="26" t="s">
        <v>92</v>
      </c>
      <c r="G35" s="25" t="s">
        <v>93</v>
      </c>
      <c r="H35" s="19">
        <v>40</v>
      </c>
      <c r="I35" s="1"/>
      <c r="J35" s="20">
        <f t="shared" si="5"/>
        <v>0</v>
      </c>
    </row>
    <row r="36" spans="1:10" ht="42.75" x14ac:dyDescent="0.25">
      <c r="A36" s="13">
        <v>34</v>
      </c>
      <c r="B36" s="13" t="s">
        <v>10</v>
      </c>
      <c r="C36" s="14">
        <f t="shared" si="4"/>
        <v>1</v>
      </c>
      <c r="D36" s="21" t="s">
        <v>94</v>
      </c>
      <c r="E36" s="16" t="s">
        <v>95</v>
      </c>
      <c r="F36" s="26" t="s">
        <v>96</v>
      </c>
      <c r="G36" s="25" t="s">
        <v>97</v>
      </c>
      <c r="H36" s="19">
        <v>1</v>
      </c>
      <c r="I36" s="1"/>
      <c r="J36" s="20">
        <f t="shared" si="5"/>
        <v>0</v>
      </c>
    </row>
    <row r="37" spans="1:10" x14ac:dyDescent="0.25">
      <c r="A37" s="30"/>
      <c r="B37" s="30"/>
      <c r="C37" s="30"/>
      <c r="D37" s="31"/>
      <c r="E37" s="32"/>
      <c r="F37" s="33"/>
      <c r="G37" s="33"/>
      <c r="H37" s="34"/>
      <c r="I37" s="35"/>
      <c r="J37" s="35"/>
    </row>
    <row r="38" spans="1:10" s="42" customFormat="1" ht="33" customHeight="1" thickBot="1" x14ac:dyDescent="0.25">
      <c r="A38" s="36"/>
      <c r="B38" s="36"/>
      <c r="C38" s="37"/>
      <c r="D38" s="38"/>
      <c r="E38" s="38"/>
      <c r="F38" s="38"/>
      <c r="G38" s="39"/>
      <c r="H38" s="40"/>
      <c r="I38" s="41"/>
      <c r="J38" s="41"/>
    </row>
    <row r="39" spans="1:10" ht="85.5" customHeight="1" x14ac:dyDescent="0.25">
      <c r="A39" s="65" t="s">
        <v>108</v>
      </c>
      <c r="B39" s="66"/>
      <c r="C39" s="67"/>
      <c r="D39" s="43">
        <f>SUM(J3:J36)</f>
        <v>0</v>
      </c>
      <c r="E39" s="44"/>
      <c r="F39" s="45"/>
      <c r="G39" s="46" t="s">
        <v>98</v>
      </c>
      <c r="H39" s="40"/>
      <c r="I39" s="47"/>
      <c r="J39" s="47"/>
    </row>
    <row r="40" spans="1:10" ht="15.75" thickBot="1" x14ac:dyDescent="0.3">
      <c r="A40" s="68"/>
      <c r="B40" s="69"/>
      <c r="C40" s="70"/>
      <c r="D40" s="48"/>
      <c r="E40" s="44"/>
      <c r="F40" s="45"/>
      <c r="G40" s="49" t="s">
        <v>110</v>
      </c>
      <c r="H40" s="40"/>
      <c r="I40" s="47"/>
      <c r="J40" s="47"/>
    </row>
    <row r="41" spans="1:10" ht="57.75" customHeight="1" thickBot="1" x14ac:dyDescent="0.3">
      <c r="A41" s="71" t="s">
        <v>99</v>
      </c>
      <c r="B41" s="72"/>
      <c r="C41" s="73"/>
      <c r="D41" s="50">
        <f>D39*19/100</f>
        <v>0</v>
      </c>
      <c r="E41" s="44"/>
      <c r="F41" s="45"/>
      <c r="G41" s="51" t="s">
        <v>100</v>
      </c>
      <c r="H41" s="40"/>
      <c r="I41" s="47"/>
      <c r="J41" s="47"/>
    </row>
    <row r="42" spans="1:10" ht="72" customHeight="1" x14ac:dyDescent="0.25">
      <c r="A42" s="74" t="s">
        <v>101</v>
      </c>
      <c r="B42" s="75"/>
      <c r="C42" s="76"/>
      <c r="D42" s="52">
        <f>D39+D41</f>
        <v>0</v>
      </c>
      <c r="E42" s="44"/>
      <c r="F42" s="45"/>
      <c r="G42" s="53" t="s">
        <v>102</v>
      </c>
      <c r="H42" s="40"/>
      <c r="I42" s="47"/>
      <c r="J42" s="47"/>
    </row>
    <row r="43" spans="1:10" ht="15.75" thickBot="1" x14ac:dyDescent="0.3">
      <c r="A43" s="54"/>
      <c r="B43" s="55"/>
      <c r="C43" s="56"/>
      <c r="D43" s="57"/>
      <c r="E43" s="44"/>
      <c r="F43" s="45"/>
      <c r="G43" s="58"/>
      <c r="H43" s="40"/>
      <c r="I43" s="47"/>
      <c r="J43" s="47"/>
    </row>
    <row r="44" spans="1:10" ht="29.25" thickBot="1" x14ac:dyDescent="0.3">
      <c r="A44" s="59" t="s">
        <v>103</v>
      </c>
      <c r="B44" s="2"/>
      <c r="C44" s="60" t="s">
        <v>104</v>
      </c>
      <c r="D44" s="50">
        <f>IF(B44="",0,D42*B44/100)</f>
        <v>0</v>
      </c>
      <c r="F44" s="3"/>
      <c r="G44" s="58" t="s">
        <v>105</v>
      </c>
      <c r="H44" s="40"/>
      <c r="I44" s="47"/>
      <c r="J44" s="47"/>
    </row>
    <row r="45" spans="1:10" ht="43.5" customHeight="1" thickBot="1" x14ac:dyDescent="0.3">
      <c r="A45" s="77" t="s">
        <v>106</v>
      </c>
      <c r="B45" s="78"/>
      <c r="C45" s="79"/>
      <c r="D45" s="61">
        <f>D42-D44</f>
        <v>0</v>
      </c>
      <c r="F45" s="3"/>
      <c r="G45" s="58" t="s">
        <v>107</v>
      </c>
      <c r="H45" s="40"/>
      <c r="I45" s="47"/>
      <c r="J45" s="47"/>
    </row>
    <row r="46" spans="1:10" x14ac:dyDescent="0.25">
      <c r="A46" s="62"/>
      <c r="B46" s="62"/>
      <c r="C46" s="62"/>
      <c r="D46" s="62"/>
      <c r="E46" s="44"/>
      <c r="F46" s="45"/>
      <c r="G46" s="45"/>
      <c r="H46" s="40"/>
      <c r="I46" s="47"/>
      <c r="J46" s="47"/>
    </row>
    <row r="47" spans="1:10" x14ac:dyDescent="0.25">
      <c r="B47" s="62"/>
      <c r="C47" s="62"/>
      <c r="D47" s="62"/>
      <c r="E47" s="44"/>
      <c r="F47" s="45"/>
      <c r="G47" s="45"/>
      <c r="H47" s="40"/>
      <c r="I47" s="47"/>
      <c r="J47" s="47"/>
    </row>
    <row r="48" spans="1:10" x14ac:dyDescent="0.25">
      <c r="B48" s="62"/>
      <c r="C48" s="62"/>
      <c r="D48" s="62"/>
      <c r="E48" s="44"/>
      <c r="F48" s="45"/>
      <c r="G48" s="45"/>
      <c r="H48" s="40"/>
      <c r="I48" s="47"/>
      <c r="J48" s="47"/>
    </row>
    <row r="49" spans="1:10" x14ac:dyDescent="0.25">
      <c r="B49" s="62"/>
      <c r="C49" s="62"/>
      <c r="D49" s="62"/>
      <c r="E49" s="44"/>
      <c r="F49" s="45"/>
      <c r="G49" s="45"/>
      <c r="H49" s="40"/>
      <c r="I49" s="47"/>
      <c r="J49" s="47"/>
    </row>
    <row r="50" spans="1:10" x14ac:dyDescent="0.25">
      <c r="B50" s="63"/>
      <c r="C50" s="62"/>
      <c r="D50" s="62"/>
      <c r="E50" s="44"/>
      <c r="F50" s="45"/>
      <c r="G50" s="45"/>
      <c r="H50" s="40"/>
      <c r="I50" s="47"/>
      <c r="J50" s="47"/>
    </row>
    <row r="51" spans="1:10" x14ac:dyDescent="0.25">
      <c r="B51" s="63"/>
      <c r="C51" s="62"/>
      <c r="D51" s="62"/>
      <c r="E51" s="44"/>
      <c r="F51" s="45"/>
      <c r="G51" s="45"/>
      <c r="H51" s="40"/>
      <c r="I51" s="47"/>
      <c r="J51" s="47"/>
    </row>
    <row r="52" spans="1:10" x14ac:dyDescent="0.25">
      <c r="B52" s="63"/>
      <c r="C52" s="62"/>
      <c r="D52" s="62"/>
      <c r="E52" s="44"/>
      <c r="F52" s="45"/>
      <c r="G52" s="45"/>
      <c r="H52" s="40"/>
      <c r="I52" s="47"/>
      <c r="J52" s="47"/>
    </row>
    <row r="53" spans="1:10" x14ac:dyDescent="0.25">
      <c r="A53" s="63"/>
      <c r="B53" s="63"/>
      <c r="C53" s="62"/>
      <c r="D53" s="62"/>
      <c r="E53" s="44"/>
      <c r="F53" s="45"/>
      <c r="G53" s="45"/>
      <c r="H53" s="40"/>
      <c r="I53" s="47"/>
      <c r="J53" s="47"/>
    </row>
    <row r="54" spans="1:10" x14ac:dyDescent="0.25">
      <c r="C54" s="62"/>
      <c r="D54" s="62"/>
      <c r="E54" s="44"/>
      <c r="F54" s="45"/>
      <c r="H54" s="40"/>
      <c r="I54" s="47"/>
      <c r="J54" s="47"/>
    </row>
    <row r="55" spans="1:10" x14ac:dyDescent="0.25">
      <c r="C55" s="62"/>
      <c r="D55" s="62"/>
      <c r="E55" s="44"/>
      <c r="F55" s="45"/>
      <c r="H55" s="40"/>
      <c r="I55" s="47"/>
      <c r="J55" s="47"/>
    </row>
  </sheetData>
  <sheetProtection algorithmName="SHA-512" hashValue="vxRVND88W4m52n7eqwLkneuTUMD/d6gSWU6WEoNGf3XKIFuH+3kIiWuFVXgbkJTVd0N7nmKgNW0aAVZky7Y4dg==" saltValue="KJASLwJG6neVAFdxP1ZitQ==" spinCount="100000" sheet="1" objects="1" scenarios="1"/>
  <mergeCells count="5">
    <mergeCell ref="A1:J1"/>
    <mergeCell ref="A39:C40"/>
    <mergeCell ref="A41:C41"/>
    <mergeCell ref="A42:C42"/>
    <mergeCell ref="A45:C45"/>
  </mergeCells>
  <pageMargins left="0.25" right="0.25" top="0.75" bottom="0.75" header="0.3" footer="0.3"/>
  <pageSetup paperSize="8" scale="7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Beschaffung Medientechn. Bieter</vt:lpstr>
      <vt:lpstr>'Beschaffung Medientechn. Bieter'!Print_Area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Peters</dc:creator>
  <cp:lastModifiedBy>Fuest, Dirk</cp:lastModifiedBy>
  <dcterms:created xsi:type="dcterms:W3CDTF">2026-02-23T08:49:05Z</dcterms:created>
  <dcterms:modified xsi:type="dcterms:W3CDTF">2026-03-06T10:01:17Z</dcterms:modified>
</cp:coreProperties>
</file>