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Users\berndt\Desktop\Unterlagen Pers-SW\_Anlagen\"/>
    </mc:Choice>
  </mc:AlternateContent>
  <xr:revisionPtr revIDLastSave="0" documentId="13_ncr:1_{283954D9-EF95-464C-9F04-F062DC7D6140}" xr6:coauthVersionLast="47" xr6:coauthVersionMax="47" xr10:uidLastSave="{00000000-0000-0000-0000-000000000000}"/>
  <bookViews>
    <workbookView xWindow="-108" yWindow="-108" windowWidth="23256" windowHeight="12576" tabRatio="945" activeTab="2" xr2:uid="{00000000-000D-0000-FFFF-FFFF00000000}"/>
  </bookViews>
  <sheets>
    <sheet name="Anleitung u. Bewertungshinweise" sheetId="80" r:id="rId1"/>
    <sheet name="Gesamtbewertungsmatrix" sheetId="76" r:id="rId2"/>
    <sheet name="Übergreifend Funktional" sheetId="20" r:id="rId3"/>
    <sheet name="Einstellung" sheetId="32" r:id="rId4"/>
    <sheet name="Betreuung" sheetId="68" r:id="rId5"/>
    <sheet name="Entwicklung" sheetId="73" r:id="rId6"/>
    <sheet name="Abwesenheiten" sheetId="36" r:id="rId7"/>
    <sheet name="Dienstreise" sheetId="37" r:id="rId8"/>
    <sheet name="Begleitend" sheetId="74" r:id="rId9"/>
    <sheet name="Beendigung" sheetId="50" r:id="rId10"/>
    <sheet name="Nicht-funktionale Anforderungen" sheetId="79" r:id="rId11"/>
    <sheet name="Anforderungen an Schnittstellen" sheetId="65" r:id="rId12"/>
    <sheet name="Liste der Berichtsbedarfe" sheetId="69" r:id="rId13"/>
    <sheet name="Zeitmanagement (optional)" sheetId="72" r:id="rId14"/>
    <sheet name="Konzepte (nicht auszufüllen)" sheetId="66" r:id="rId15"/>
  </sheets>
  <definedNames>
    <definedName name="_xlnm._FilterDatabase" localSheetId="9" hidden="1">Beendigung!$B$6:$C$41</definedName>
    <definedName name="_xlnm._FilterDatabase" localSheetId="7" hidden="1">Dienstreise!$B$6:$C$38</definedName>
    <definedName name="_xlnm._FilterDatabase" localSheetId="3" hidden="1">Einstellung!$A$4:$D$59</definedName>
    <definedName name="_xlnm._FilterDatabase" localSheetId="10" hidden="1">'Nicht-funktionale Anforderungen'!$A$4:$I$121</definedName>
    <definedName name="_xlnm._FilterDatabase" localSheetId="2" hidden="1">'Übergreifend Funktional'!$A$4:$I$174</definedName>
    <definedName name="Anforderungsnummer" localSheetId="6">#REF!</definedName>
    <definedName name="Anforderungsnummer" localSheetId="11">#REF!</definedName>
    <definedName name="Anforderungsnummer" localSheetId="0">#REF!</definedName>
    <definedName name="Anforderungsnummer" localSheetId="8">#REF!</definedName>
    <definedName name="Anforderungsnummer" localSheetId="4">#REF!</definedName>
    <definedName name="Anforderungsnummer" localSheetId="7">#REF!</definedName>
    <definedName name="Anforderungsnummer" localSheetId="3">#REF!</definedName>
    <definedName name="Anforderungsnummer" localSheetId="5">#REF!</definedName>
    <definedName name="Anforderungsnummer" localSheetId="1">#REF!</definedName>
    <definedName name="Anforderungsnummer" localSheetId="10">#REF!</definedName>
    <definedName name="Anforderungsnummer" localSheetId="2">#REF!</definedName>
    <definedName name="Anforderungsnummer">#REF!</definedName>
    <definedName name="EE_LP_01">#NAME?</definedName>
    <definedName name="EE_LP_02">#NAME?</definedName>
    <definedName name="EE_LP_03">#NAME?</definedName>
    <definedName name="EE_LP_04">#NAME?</definedName>
    <definedName name="EE_LP_05">#NAME?</definedName>
    <definedName name="EE_LP_06">#NAME?</definedName>
    <definedName name="EE_LP_07">#NAME?</definedName>
    <definedName name="EE_LP_08">#NAME?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66" l="1"/>
  <c r="G6" i="66"/>
  <c r="H1" i="66" l="1"/>
  <c r="H2" i="66"/>
  <c r="J31" i="72"/>
  <c r="E5" i="68"/>
  <c r="F2" i="76"/>
  <c r="E35" i="76" l="1"/>
  <c r="D5" i="20" l="1"/>
  <c r="C40" i="76"/>
  <c r="E5" i="37"/>
  <c r="G2" i="20"/>
  <c r="C3" i="76"/>
  <c r="E18" i="76"/>
  <c r="E5" i="72"/>
  <c r="J34" i="72"/>
  <c r="J35" i="72"/>
  <c r="J36" i="72"/>
  <c r="J37" i="72"/>
  <c r="J38" i="72"/>
  <c r="J39" i="72"/>
  <c r="J40" i="72"/>
  <c r="J41" i="72"/>
  <c r="J42" i="72"/>
  <c r="J43" i="72"/>
  <c r="J44" i="72"/>
  <c r="J45" i="72"/>
  <c r="J46" i="72"/>
  <c r="J47" i="72"/>
  <c r="J48" i="72"/>
  <c r="J49" i="72"/>
  <c r="J50" i="72"/>
  <c r="J51" i="72"/>
  <c r="J52" i="72"/>
  <c r="J53" i="72"/>
  <c r="J54" i="72"/>
  <c r="J55" i="72"/>
  <c r="J56" i="72"/>
  <c r="J33" i="72"/>
  <c r="J16" i="72"/>
  <c r="J17" i="72"/>
  <c r="J18" i="72"/>
  <c r="J19" i="72"/>
  <c r="J20" i="72"/>
  <c r="J21" i="72"/>
  <c r="J22" i="72"/>
  <c r="J23" i="72"/>
  <c r="J24" i="72"/>
  <c r="J25" i="72"/>
  <c r="J26" i="72"/>
  <c r="J27" i="72"/>
  <c r="J28" i="72"/>
  <c r="J29" i="72"/>
  <c r="J30" i="72"/>
  <c r="J15" i="72"/>
  <c r="J9" i="72"/>
  <c r="J39" i="32"/>
  <c r="G2" i="79"/>
  <c r="H2" i="65"/>
  <c r="H2" i="72"/>
  <c r="F51" i="72" s="1"/>
  <c r="H2" i="50"/>
  <c r="H2" i="74"/>
  <c r="H2" i="37"/>
  <c r="H2" i="36"/>
  <c r="H2" i="73"/>
  <c r="H2" i="68"/>
  <c r="H2" i="32"/>
  <c r="F86" i="76"/>
  <c r="E5" i="65"/>
  <c r="D5" i="79"/>
  <c r="E5" i="50"/>
  <c r="E5" i="74"/>
  <c r="E5" i="36"/>
  <c r="E5" i="73"/>
  <c r="E5" i="32"/>
  <c r="D77" i="76"/>
  <c r="C77" i="76"/>
  <c r="D68" i="76"/>
  <c r="C68" i="76"/>
  <c r="D91" i="76"/>
  <c r="C91" i="76"/>
  <c r="D61" i="76"/>
  <c r="C61" i="76"/>
  <c r="D53" i="76"/>
  <c r="C53" i="76"/>
  <c r="D50" i="76"/>
  <c r="C50" i="76"/>
  <c r="D40" i="76"/>
  <c r="D36" i="76"/>
  <c r="C36" i="76"/>
  <c r="D28" i="76"/>
  <c r="C28" i="76"/>
  <c r="D19" i="76"/>
  <c r="C19" i="76"/>
  <c r="D3" i="76"/>
  <c r="E30" i="76"/>
  <c r="E31" i="76"/>
  <c r="E32" i="76"/>
  <c r="E33" i="76"/>
  <c r="E34" i="76"/>
  <c r="E29" i="76"/>
  <c r="E21" i="76"/>
  <c r="E22" i="76"/>
  <c r="E23" i="76"/>
  <c r="E24" i="76"/>
  <c r="E25" i="76"/>
  <c r="E26" i="76"/>
  <c r="E27" i="76"/>
  <c r="E20" i="76"/>
  <c r="E5" i="76"/>
  <c r="E6" i="76"/>
  <c r="E7" i="76"/>
  <c r="E8" i="76"/>
  <c r="E9" i="76"/>
  <c r="E10" i="76"/>
  <c r="E11" i="76"/>
  <c r="E12" i="76"/>
  <c r="E13" i="76"/>
  <c r="E14" i="76"/>
  <c r="E15" i="76"/>
  <c r="E16" i="76"/>
  <c r="E17" i="76"/>
  <c r="E4" i="76"/>
  <c r="F20" i="73" l="1"/>
  <c r="J20" i="73" s="1"/>
  <c r="F29" i="65"/>
  <c r="J29" i="65" s="1"/>
  <c r="G82" i="76" s="1"/>
  <c r="F31" i="72"/>
  <c r="E175" i="20"/>
  <c r="I175" i="20" s="1"/>
  <c r="C2" i="76"/>
  <c r="F47" i="68"/>
  <c r="J47" i="68" s="1"/>
  <c r="F44" i="68"/>
  <c r="J44" i="68" s="1"/>
  <c r="F49" i="68"/>
  <c r="J49" i="68" s="1"/>
  <c r="F46" i="68"/>
  <c r="J46" i="68" s="1"/>
  <c r="F45" i="68"/>
  <c r="J45" i="68" s="1"/>
  <c r="F50" i="68"/>
  <c r="J50" i="68" s="1"/>
  <c r="F48" i="68"/>
  <c r="J48" i="68" s="1"/>
  <c r="F51" i="68"/>
  <c r="J51" i="68" s="1"/>
  <c r="E22" i="79"/>
  <c r="I22" i="79" s="1"/>
  <c r="F23" i="37"/>
  <c r="J23" i="37" s="1"/>
  <c r="E59" i="20"/>
  <c r="I59" i="20" s="1"/>
  <c r="E136" i="20"/>
  <c r="I136" i="20" s="1"/>
  <c r="E138" i="20"/>
  <c r="I138" i="20" s="1"/>
  <c r="E137" i="20"/>
  <c r="I137" i="20" s="1"/>
  <c r="E135" i="20"/>
  <c r="I135" i="20" s="1"/>
  <c r="F17" i="73"/>
  <c r="J17" i="73" s="1"/>
  <c r="F27" i="68"/>
  <c r="J27" i="68" s="1"/>
  <c r="F48" i="72"/>
  <c r="E39" i="79"/>
  <c r="I39" i="79" s="1"/>
  <c r="E45" i="79"/>
  <c r="I45" i="79" s="1"/>
  <c r="E12" i="79"/>
  <c r="I12" i="79" s="1"/>
  <c r="E38" i="79"/>
  <c r="I38" i="79" s="1"/>
  <c r="E33" i="79"/>
  <c r="I33" i="79" s="1"/>
  <c r="E115" i="79"/>
  <c r="I115" i="79" s="1"/>
  <c r="F89" i="76"/>
  <c r="F9" i="65"/>
  <c r="J9" i="65" s="1"/>
  <c r="F14" i="65"/>
  <c r="J14" i="65" s="1"/>
  <c r="F24" i="74"/>
  <c r="J24" i="74" s="1"/>
  <c r="F40" i="68"/>
  <c r="J40" i="68" s="1"/>
  <c r="E13" i="79"/>
  <c r="I13" i="79" s="1"/>
  <c r="E49" i="79"/>
  <c r="I49" i="79" s="1"/>
  <c r="E47" i="79"/>
  <c r="I47" i="79" s="1"/>
  <c r="E54" i="79"/>
  <c r="I54" i="79" s="1"/>
  <c r="E78" i="79"/>
  <c r="I78" i="79" s="1"/>
  <c r="E86" i="79"/>
  <c r="I86" i="79" s="1"/>
  <c r="E89" i="79"/>
  <c r="I89" i="79" s="1"/>
  <c r="F50" i="72"/>
  <c r="F15" i="65"/>
  <c r="J15" i="65" s="1"/>
  <c r="F27" i="65"/>
  <c r="J27" i="65" s="1"/>
  <c r="E27" i="79"/>
  <c r="I27" i="79" s="1"/>
  <c r="E105" i="79"/>
  <c r="I105" i="79" s="1"/>
  <c r="E14" i="79"/>
  <c r="I14" i="79" s="1"/>
  <c r="E91" i="79"/>
  <c r="I91" i="79" s="1"/>
  <c r="E15" i="79"/>
  <c r="I15" i="79" s="1"/>
  <c r="E92" i="79"/>
  <c r="I92" i="79" s="1"/>
  <c r="F26" i="65"/>
  <c r="J26" i="65" s="1"/>
  <c r="E26" i="79"/>
  <c r="I26" i="79" s="1"/>
  <c r="E66" i="79"/>
  <c r="I66" i="79" s="1"/>
  <c r="E104" i="79"/>
  <c r="I104" i="79" s="1"/>
  <c r="E35" i="79"/>
  <c r="I35" i="79" s="1"/>
  <c r="E113" i="79"/>
  <c r="I113" i="79" s="1"/>
  <c r="F31" i="65"/>
  <c r="J31" i="65" s="1"/>
  <c r="G84" i="76" s="1"/>
  <c r="E102" i="79"/>
  <c r="I102" i="79" s="1"/>
  <c r="F13" i="68"/>
  <c r="J13" i="68" s="1"/>
  <c r="E36" i="79"/>
  <c r="I36" i="79" s="1"/>
  <c r="E114" i="79"/>
  <c r="I114" i="79" s="1"/>
  <c r="F32" i="65"/>
  <c r="J32" i="65" s="1"/>
  <c r="G85" i="76" s="1"/>
  <c r="E56" i="79"/>
  <c r="I56" i="79" s="1"/>
  <c r="F49" i="72"/>
  <c r="F57" i="32"/>
  <c r="J57" i="32" s="1"/>
  <c r="E42" i="79"/>
  <c r="I42" i="79" s="1"/>
  <c r="F15" i="72"/>
  <c r="E77" i="79"/>
  <c r="I77" i="79" s="1"/>
  <c r="F23" i="74"/>
  <c r="J23" i="74" s="1"/>
  <c r="F26" i="74"/>
  <c r="J26" i="74" s="1"/>
  <c r="F28" i="74"/>
  <c r="J28" i="74" s="1"/>
  <c r="F22" i="74"/>
  <c r="J22" i="74" s="1"/>
  <c r="F29" i="74"/>
  <c r="J29" i="74" s="1"/>
  <c r="F25" i="74"/>
  <c r="J25" i="74" s="1"/>
  <c r="F27" i="74"/>
  <c r="J27" i="74" s="1"/>
  <c r="F52" i="72"/>
  <c r="E50" i="79"/>
  <c r="I50" i="79" s="1"/>
  <c r="E67" i="79"/>
  <c r="I67" i="79" s="1"/>
  <c r="E87" i="79"/>
  <c r="I87" i="79" s="1"/>
  <c r="E107" i="79"/>
  <c r="I107" i="79" s="1"/>
  <c r="E81" i="79"/>
  <c r="I81" i="79" s="1"/>
  <c r="E34" i="79"/>
  <c r="I34" i="79" s="1"/>
  <c r="E51" i="79"/>
  <c r="I51" i="79" s="1"/>
  <c r="E88" i="79"/>
  <c r="I88" i="79" s="1"/>
  <c r="E112" i="79"/>
  <c r="I112" i="79" s="1"/>
  <c r="F7" i="65"/>
  <c r="J7" i="65" s="1"/>
  <c r="F41" i="68"/>
  <c r="J41" i="68" s="1"/>
  <c r="E20" i="79"/>
  <c r="I20" i="79" s="1"/>
  <c r="E71" i="79"/>
  <c r="I71" i="79" s="1"/>
  <c r="G71" i="76" s="1"/>
  <c r="E93" i="79"/>
  <c r="I93" i="79" s="1"/>
  <c r="E21" i="79"/>
  <c r="I21" i="79" s="1"/>
  <c r="E43" i="79"/>
  <c r="I43" i="79" s="1"/>
  <c r="E59" i="79"/>
  <c r="I59" i="79" s="1"/>
  <c r="E98" i="79"/>
  <c r="I98" i="79" s="1"/>
  <c r="F16" i="65"/>
  <c r="J16" i="65" s="1"/>
  <c r="E3" i="76"/>
  <c r="F21" i="73"/>
  <c r="J21" i="73" s="1"/>
  <c r="E23" i="79"/>
  <c r="I23" i="79" s="1"/>
  <c r="E60" i="79"/>
  <c r="I60" i="79" s="1"/>
  <c r="E74" i="79"/>
  <c r="I74" i="79" s="1"/>
  <c r="E99" i="79"/>
  <c r="I99" i="79" s="1"/>
  <c r="E118" i="79"/>
  <c r="I118" i="79" s="1"/>
  <c r="F19" i="65"/>
  <c r="J19" i="65" s="1"/>
  <c r="F13" i="72"/>
  <c r="J13" i="72" s="1"/>
  <c r="E24" i="79"/>
  <c r="I24" i="79" s="1"/>
  <c r="E61" i="79"/>
  <c r="I61" i="79" s="1"/>
  <c r="E76" i="79"/>
  <c r="I76" i="79" s="1"/>
  <c r="E101" i="79"/>
  <c r="I101" i="79" s="1"/>
  <c r="E121" i="79"/>
  <c r="I121" i="79" s="1"/>
  <c r="F8" i="32"/>
  <c r="J8" i="32" s="1"/>
  <c r="F22" i="32"/>
  <c r="J22" i="32" s="1"/>
  <c r="F35" i="32"/>
  <c r="J35" i="32" s="1"/>
  <c r="F48" i="32"/>
  <c r="J48" i="32" s="1"/>
  <c r="F61" i="32"/>
  <c r="J61" i="32" s="1"/>
  <c r="F15" i="68"/>
  <c r="J15" i="68" s="1"/>
  <c r="F30" i="68"/>
  <c r="J30" i="68" s="1"/>
  <c r="F7" i="73"/>
  <c r="J7" i="73" s="1"/>
  <c r="F22" i="73"/>
  <c r="J22" i="73" s="1"/>
  <c r="F50" i="74"/>
  <c r="J50" i="74" s="1"/>
  <c r="F9" i="32"/>
  <c r="J9" i="32" s="1"/>
  <c r="F23" i="32"/>
  <c r="J23" i="32" s="1"/>
  <c r="F36" i="32"/>
  <c r="J36" i="32" s="1"/>
  <c r="F49" i="32"/>
  <c r="J49" i="32" s="1"/>
  <c r="F63" i="32"/>
  <c r="J63" i="32" s="1"/>
  <c r="F16" i="68"/>
  <c r="J16" i="68" s="1"/>
  <c r="F31" i="68"/>
  <c r="J31" i="68" s="1"/>
  <c r="F8" i="73"/>
  <c r="J8" i="73" s="1"/>
  <c r="F11" i="72"/>
  <c r="J11" i="72" s="1"/>
  <c r="F12" i="50"/>
  <c r="J12" i="50" s="1"/>
  <c r="G93" i="76"/>
  <c r="F10" i="32"/>
  <c r="J10" i="32" s="1"/>
  <c r="F24" i="32"/>
  <c r="J24" i="32" s="1"/>
  <c r="F37" i="32"/>
  <c r="J37" i="32" s="1"/>
  <c r="F50" i="32"/>
  <c r="J50" i="32" s="1"/>
  <c r="F64" i="32"/>
  <c r="J64" i="32" s="1"/>
  <c r="F17" i="68"/>
  <c r="J17" i="68" s="1"/>
  <c r="F32" i="68"/>
  <c r="J32" i="68" s="1"/>
  <c r="F9" i="73"/>
  <c r="J9" i="73" s="1"/>
  <c r="F12" i="72"/>
  <c r="J12" i="72" s="1"/>
  <c r="E11" i="79"/>
  <c r="I11" i="79" s="1"/>
  <c r="E25" i="79"/>
  <c r="I25" i="79" s="1"/>
  <c r="E37" i="79"/>
  <c r="I37" i="79" s="1"/>
  <c r="E48" i="79"/>
  <c r="I48" i="79" s="1"/>
  <c r="E58" i="79"/>
  <c r="I58" i="79" s="1"/>
  <c r="E75" i="79"/>
  <c r="I75" i="79" s="1"/>
  <c r="E90" i="79"/>
  <c r="I90" i="79" s="1"/>
  <c r="E103" i="79"/>
  <c r="I103" i="79" s="1"/>
  <c r="E116" i="79"/>
  <c r="I116" i="79" s="1"/>
  <c r="F17" i="65"/>
  <c r="J17" i="65" s="1"/>
  <c r="F30" i="65"/>
  <c r="J30" i="65" s="1"/>
  <c r="G83" i="76" s="1"/>
  <c r="F20" i="32"/>
  <c r="J20" i="32" s="1"/>
  <c r="F33" i="32"/>
  <c r="J33" i="32" s="1"/>
  <c r="F46" i="32"/>
  <c r="J46" i="32" s="1"/>
  <c r="F58" i="32"/>
  <c r="J58" i="32" s="1"/>
  <c r="F7" i="32"/>
  <c r="J7" i="32" s="1"/>
  <c r="F21" i="32"/>
  <c r="J21" i="32" s="1"/>
  <c r="F34" i="32"/>
  <c r="J34" i="32" s="1"/>
  <c r="F60" i="32"/>
  <c r="J60" i="32" s="1"/>
  <c r="F14" i="68"/>
  <c r="J14" i="68" s="1"/>
  <c r="F28" i="68"/>
  <c r="J28" i="68" s="1"/>
  <c r="F42" i="68"/>
  <c r="J42" i="68" s="1"/>
  <c r="F12" i="32"/>
  <c r="J12" i="32" s="1"/>
  <c r="F25" i="32"/>
  <c r="J25" i="32" s="1"/>
  <c r="F66" i="32"/>
  <c r="J66" i="32" s="1"/>
  <c r="F19" i="68"/>
  <c r="J19" i="68" s="1"/>
  <c r="F33" i="68"/>
  <c r="J33" i="68" s="1"/>
  <c r="F10" i="73"/>
  <c r="J10" i="73" s="1"/>
  <c r="F13" i="32"/>
  <c r="J13" i="32" s="1"/>
  <c r="F26" i="32"/>
  <c r="J26" i="32" s="1"/>
  <c r="F39" i="32"/>
  <c r="F52" i="32"/>
  <c r="J52" i="32" s="1"/>
  <c r="F67" i="32"/>
  <c r="J67" i="32" s="1"/>
  <c r="F12" i="73"/>
  <c r="J12" i="73" s="1"/>
  <c r="F40" i="32"/>
  <c r="J40" i="32" s="1"/>
  <c r="F13" i="73"/>
  <c r="J13" i="73" s="1"/>
  <c r="F16" i="32"/>
  <c r="J16" i="32" s="1"/>
  <c r="F28" i="32"/>
  <c r="J28" i="32" s="1"/>
  <c r="F41" i="32"/>
  <c r="J41" i="32" s="1"/>
  <c r="F54" i="32"/>
  <c r="J54" i="32" s="1"/>
  <c r="F8" i="68"/>
  <c r="J8" i="68" s="1"/>
  <c r="F22" i="68"/>
  <c r="J22" i="68" s="1"/>
  <c r="F36" i="68"/>
  <c r="J36" i="68" s="1"/>
  <c r="F14" i="73"/>
  <c r="J14" i="73" s="1"/>
  <c r="F24" i="72"/>
  <c r="E44" i="79"/>
  <c r="I44" i="79" s="1"/>
  <c r="E52" i="79"/>
  <c r="I52" i="79" s="1"/>
  <c r="E63" i="79"/>
  <c r="I63" i="79" s="1"/>
  <c r="E79" i="79"/>
  <c r="I79" i="79" s="1"/>
  <c r="E94" i="79"/>
  <c r="I94" i="79" s="1"/>
  <c r="E108" i="79"/>
  <c r="I108" i="79" s="1"/>
  <c r="E119" i="79"/>
  <c r="I119" i="79" s="1"/>
  <c r="F10" i="65"/>
  <c r="J10" i="65" s="1"/>
  <c r="F20" i="65"/>
  <c r="J20" i="65" s="1"/>
  <c r="F39" i="37"/>
  <c r="J39" i="37" s="1"/>
  <c r="F38" i="32"/>
  <c r="J38" i="32" s="1"/>
  <c r="F14" i="32"/>
  <c r="J14" i="32" s="1"/>
  <c r="F27" i="32"/>
  <c r="J27" i="32" s="1"/>
  <c r="F53" i="32"/>
  <c r="J53" i="32" s="1"/>
  <c r="F35" i="68"/>
  <c r="J35" i="68" s="1"/>
  <c r="F23" i="72"/>
  <c r="F17" i="32"/>
  <c r="J17" i="32" s="1"/>
  <c r="F29" i="32"/>
  <c r="J29" i="32" s="1"/>
  <c r="F43" i="32"/>
  <c r="J43" i="32" s="1"/>
  <c r="F55" i="32"/>
  <c r="J55" i="32" s="1"/>
  <c r="F9" i="68"/>
  <c r="J9" i="68" s="1"/>
  <c r="F24" i="68"/>
  <c r="J24" i="68" s="1"/>
  <c r="F37" i="68"/>
  <c r="J37" i="68" s="1"/>
  <c r="F15" i="73"/>
  <c r="J15" i="73" s="1"/>
  <c r="F40" i="72"/>
  <c r="E29" i="79"/>
  <c r="I29" i="79" s="1"/>
  <c r="E53" i="79"/>
  <c r="I53" i="79" s="1"/>
  <c r="E64" i="79"/>
  <c r="I64" i="79" s="1"/>
  <c r="E69" i="79"/>
  <c r="I69" i="79" s="1"/>
  <c r="E80" i="79"/>
  <c r="I80" i="79" s="1"/>
  <c r="E95" i="79"/>
  <c r="I95" i="79" s="1"/>
  <c r="E109" i="79"/>
  <c r="I109" i="79" s="1"/>
  <c r="F11" i="65"/>
  <c r="J11" i="65" s="1"/>
  <c r="F23" i="65"/>
  <c r="J23" i="65" s="1"/>
  <c r="G80" i="76" s="1"/>
  <c r="F47" i="32"/>
  <c r="J47" i="32" s="1"/>
  <c r="F20" i="68"/>
  <c r="J20" i="68" s="1"/>
  <c r="F21" i="68"/>
  <c r="J21" i="68" s="1"/>
  <c r="F18" i="32"/>
  <c r="J18" i="32" s="1"/>
  <c r="F30" i="32"/>
  <c r="J30" i="32" s="1"/>
  <c r="F44" i="32"/>
  <c r="J44" i="32" s="1"/>
  <c r="F56" i="32"/>
  <c r="J56" i="32" s="1"/>
  <c r="F10" i="68"/>
  <c r="J10" i="68" s="1"/>
  <c r="F25" i="68"/>
  <c r="J25" i="68" s="1"/>
  <c r="F38" i="68"/>
  <c r="J38" i="68" s="1"/>
  <c r="F16" i="73"/>
  <c r="J16" i="73" s="1"/>
  <c r="F41" i="72"/>
  <c r="E18" i="79"/>
  <c r="I18" i="79" s="1"/>
  <c r="E30" i="79"/>
  <c r="I30" i="79" s="1"/>
  <c r="E65" i="79"/>
  <c r="I65" i="79" s="1"/>
  <c r="E83" i="79"/>
  <c r="I83" i="79" s="1"/>
  <c r="E96" i="79"/>
  <c r="I96" i="79" s="1"/>
  <c r="E110" i="79"/>
  <c r="I110" i="79" s="1"/>
  <c r="E120" i="79"/>
  <c r="I120" i="79" s="1"/>
  <c r="F12" i="65"/>
  <c r="J12" i="65" s="1"/>
  <c r="F25" i="65"/>
  <c r="J25" i="65" s="1"/>
  <c r="G81" i="76" s="1"/>
  <c r="F51" i="32"/>
  <c r="J51" i="32" s="1"/>
  <c r="F34" i="68"/>
  <c r="J34" i="68" s="1"/>
  <c r="F7" i="68"/>
  <c r="J7" i="68" s="1"/>
  <c r="E177" i="20"/>
  <c r="I177" i="20" s="1"/>
  <c r="F19" i="32"/>
  <c r="J19" i="32" s="1"/>
  <c r="F32" i="32"/>
  <c r="J32" i="32" s="1"/>
  <c r="F45" i="32"/>
  <c r="J45" i="32" s="1"/>
  <c r="F12" i="68"/>
  <c r="J12" i="68" s="1"/>
  <c r="F26" i="68"/>
  <c r="J26" i="68" s="1"/>
  <c r="E19" i="79"/>
  <c r="I19" i="79" s="1"/>
  <c r="E31" i="79"/>
  <c r="I31" i="79" s="1"/>
  <c r="E84" i="79"/>
  <c r="I84" i="79" s="1"/>
  <c r="E97" i="79"/>
  <c r="I97" i="79" s="1"/>
  <c r="E111" i="79"/>
  <c r="I111" i="79" s="1"/>
  <c r="F13" i="65"/>
  <c r="J13" i="65" s="1"/>
  <c r="F31" i="50"/>
  <c r="J31" i="50" s="1"/>
  <c r="F38" i="74"/>
  <c r="J38" i="74" s="1"/>
  <c r="F37" i="74"/>
  <c r="J37" i="74" s="1"/>
  <c r="F34" i="74"/>
  <c r="J34" i="74" s="1"/>
  <c r="F45" i="36"/>
  <c r="J45" i="36" s="1"/>
  <c r="F10" i="37"/>
  <c r="J10" i="37" s="1"/>
  <c r="F11" i="37"/>
  <c r="J11" i="37" s="1"/>
  <c r="F28" i="37"/>
  <c r="J28" i="37" s="1"/>
  <c r="F15" i="37"/>
  <c r="J15" i="37" s="1"/>
  <c r="F29" i="37"/>
  <c r="J29" i="37" s="1"/>
  <c r="F16" i="37"/>
  <c r="J16" i="37" s="1"/>
  <c r="F30" i="37"/>
  <c r="J30" i="37" s="1"/>
  <c r="F22" i="37"/>
  <c r="J22" i="37" s="1"/>
  <c r="F24" i="37"/>
  <c r="J24" i="37" s="1"/>
  <c r="F17" i="37"/>
  <c r="J17" i="37" s="1"/>
  <c r="F31" i="37"/>
  <c r="J31" i="37" s="1"/>
  <c r="F12" i="37"/>
  <c r="J12" i="37" s="1"/>
  <c r="F26" i="37"/>
  <c r="J26" i="37" s="1"/>
  <c r="F38" i="37"/>
  <c r="J38" i="37" s="1"/>
  <c r="F27" i="37"/>
  <c r="J27" i="37" s="1"/>
  <c r="F14" i="37"/>
  <c r="J14" i="37" s="1"/>
  <c r="F18" i="37"/>
  <c r="J18" i="37" s="1"/>
  <c r="F32" i="37"/>
  <c r="J32" i="37" s="1"/>
  <c r="F33" i="37"/>
  <c r="J33" i="37" s="1"/>
  <c r="F34" i="37"/>
  <c r="J34" i="37" s="1"/>
  <c r="F36" i="37"/>
  <c r="J36" i="37" s="1"/>
  <c r="F37" i="37"/>
  <c r="J37" i="37" s="1"/>
  <c r="F13" i="37"/>
  <c r="J13" i="37" s="1"/>
  <c r="F7" i="37"/>
  <c r="J7" i="37" s="1"/>
  <c r="F19" i="37"/>
  <c r="J19" i="37" s="1"/>
  <c r="F8" i="37"/>
  <c r="J8" i="37" s="1"/>
  <c r="F20" i="37"/>
  <c r="J20" i="37" s="1"/>
  <c r="F9" i="37"/>
  <c r="J9" i="37" s="1"/>
  <c r="F21" i="37"/>
  <c r="J21" i="37" s="1"/>
  <c r="F35" i="37"/>
  <c r="J35" i="37" s="1"/>
  <c r="F22" i="50"/>
  <c r="J22" i="50" s="1"/>
  <c r="F24" i="50"/>
  <c r="J24" i="50" s="1"/>
  <c r="F25" i="50"/>
  <c r="J25" i="50" s="1"/>
  <c r="F32" i="50"/>
  <c r="J32" i="50" s="1"/>
  <c r="F33" i="50"/>
  <c r="J33" i="50" s="1"/>
  <c r="F34" i="50"/>
  <c r="J34" i="50" s="1"/>
  <c r="F36" i="50"/>
  <c r="J36" i="50" s="1"/>
  <c r="F37" i="50"/>
  <c r="J37" i="50" s="1"/>
  <c r="F7" i="50"/>
  <c r="J7" i="50" s="1"/>
  <c r="F8" i="50"/>
  <c r="J8" i="50" s="1"/>
  <c r="F9" i="50"/>
  <c r="J9" i="50" s="1"/>
  <c r="F17" i="50"/>
  <c r="J17" i="50" s="1"/>
  <c r="F38" i="50"/>
  <c r="J38" i="50" s="1"/>
  <c r="F19" i="50"/>
  <c r="J19" i="50" s="1"/>
  <c r="F39" i="50"/>
  <c r="J39" i="50" s="1"/>
  <c r="F20" i="50"/>
  <c r="J20" i="50" s="1"/>
  <c r="F21" i="50"/>
  <c r="J21" i="50" s="1"/>
  <c r="F11" i="50"/>
  <c r="J11" i="50" s="1"/>
  <c r="F26" i="50"/>
  <c r="J26" i="50" s="1"/>
  <c r="F40" i="50"/>
  <c r="J40" i="50" s="1"/>
  <c r="F13" i="50"/>
  <c r="J13" i="50" s="1"/>
  <c r="F27" i="50"/>
  <c r="J27" i="50" s="1"/>
  <c r="F14" i="50"/>
  <c r="J14" i="50" s="1"/>
  <c r="F29" i="50"/>
  <c r="J29" i="50" s="1"/>
  <c r="F15" i="50"/>
  <c r="J15" i="50" s="1"/>
  <c r="F30" i="50"/>
  <c r="J30" i="50" s="1"/>
  <c r="F16" i="50"/>
  <c r="J16" i="50" s="1"/>
  <c r="F39" i="74"/>
  <c r="J39" i="74" s="1"/>
  <c r="F7" i="74"/>
  <c r="J7" i="74" s="1"/>
  <c r="F8" i="74"/>
  <c r="J8" i="74" s="1"/>
  <c r="F10" i="74"/>
  <c r="J10" i="74" s="1"/>
  <c r="F12" i="74"/>
  <c r="J12" i="74" s="1"/>
  <c r="F14" i="74"/>
  <c r="J14" i="74" s="1"/>
  <c r="F32" i="74"/>
  <c r="J32" i="74" s="1"/>
  <c r="F19" i="36"/>
  <c r="J19" i="36" s="1"/>
  <c r="F17" i="36"/>
  <c r="J17" i="36" s="1"/>
  <c r="F31" i="36"/>
  <c r="J31" i="36" s="1"/>
  <c r="F46" i="36"/>
  <c r="J46" i="36" s="1"/>
  <c r="F18" i="36"/>
  <c r="J18" i="36" s="1"/>
  <c r="F32" i="36"/>
  <c r="J32" i="36" s="1"/>
  <c r="F48" i="36"/>
  <c r="J48" i="36" s="1"/>
  <c r="G49" i="76" s="1"/>
  <c r="F33" i="36"/>
  <c r="J33" i="36" s="1"/>
  <c r="F7" i="36"/>
  <c r="J7" i="36" s="1"/>
  <c r="F20" i="36"/>
  <c r="J20" i="36" s="1"/>
  <c r="F34" i="36"/>
  <c r="J34" i="36" s="1"/>
  <c r="F8" i="36"/>
  <c r="J8" i="36" s="1"/>
  <c r="F21" i="36"/>
  <c r="J21" i="36" s="1"/>
  <c r="F35" i="36"/>
  <c r="J35" i="36" s="1"/>
  <c r="F9" i="36"/>
  <c r="J9" i="36" s="1"/>
  <c r="F22" i="36"/>
  <c r="J22" i="36" s="1"/>
  <c r="F36" i="36"/>
  <c r="J36" i="36" s="1"/>
  <c r="F10" i="36"/>
  <c r="J10" i="36" s="1"/>
  <c r="F24" i="36"/>
  <c r="J24" i="36" s="1"/>
  <c r="F38" i="36"/>
  <c r="J38" i="36" s="1"/>
  <c r="F11" i="36"/>
  <c r="J11" i="36" s="1"/>
  <c r="F25" i="36"/>
  <c r="J25" i="36" s="1"/>
  <c r="F39" i="36"/>
  <c r="J39" i="36" s="1"/>
  <c r="F13" i="36"/>
  <c r="J13" i="36" s="1"/>
  <c r="G42" i="76" s="1"/>
  <c r="F26" i="36"/>
  <c r="J26" i="36" s="1"/>
  <c r="F40" i="36"/>
  <c r="J40" i="36" s="1"/>
  <c r="F15" i="36"/>
  <c r="J15" i="36" s="1"/>
  <c r="F27" i="36"/>
  <c r="J27" i="36" s="1"/>
  <c r="F41" i="36"/>
  <c r="J41" i="36" s="1"/>
  <c r="F16" i="36"/>
  <c r="J16" i="36" s="1"/>
  <c r="F28" i="36"/>
  <c r="J28" i="36" s="1"/>
  <c r="F43" i="36"/>
  <c r="J43" i="36" s="1"/>
  <c r="G47" i="76" s="1"/>
  <c r="F30" i="36"/>
  <c r="J30" i="36" s="1"/>
  <c r="F25" i="72"/>
  <c r="F53" i="72"/>
  <c r="F26" i="72"/>
  <c r="F54" i="72"/>
  <c r="F27" i="72"/>
  <c r="F38" i="72"/>
  <c r="F37" i="72"/>
  <c r="F39" i="72"/>
  <c r="F55" i="72"/>
  <c r="F28" i="72"/>
  <c r="F42" i="72"/>
  <c r="F17" i="72"/>
  <c r="F29" i="72"/>
  <c r="F18" i="72"/>
  <c r="F30" i="72"/>
  <c r="F44" i="72"/>
  <c r="F56" i="72"/>
  <c r="F19" i="72"/>
  <c r="F33" i="72"/>
  <c r="F45" i="72"/>
  <c r="F20" i="72"/>
  <c r="F34" i="72"/>
  <c r="F46" i="72"/>
  <c r="F7" i="72"/>
  <c r="J7" i="72" s="1"/>
  <c r="G92" i="76" s="1"/>
  <c r="F21" i="72"/>
  <c r="F35" i="72"/>
  <c r="F47" i="72"/>
  <c r="F16" i="72"/>
  <c r="F43" i="72"/>
  <c r="F9" i="72"/>
  <c r="F22" i="72"/>
  <c r="F36" i="72"/>
  <c r="F16" i="74"/>
  <c r="J16" i="74" s="1"/>
  <c r="F40" i="74"/>
  <c r="J40" i="74" s="1"/>
  <c r="F15" i="74"/>
  <c r="J15" i="74" s="1"/>
  <c r="F42" i="74"/>
  <c r="J42" i="74" s="1"/>
  <c r="F17" i="74"/>
  <c r="J17" i="74" s="1"/>
  <c r="F43" i="74"/>
  <c r="J43" i="74" s="1"/>
  <c r="F44" i="74"/>
  <c r="J44" i="74" s="1"/>
  <c r="F18" i="74"/>
  <c r="J18" i="74" s="1"/>
  <c r="F45" i="74"/>
  <c r="J45" i="74" s="1"/>
  <c r="F19" i="74"/>
  <c r="J19" i="74" s="1"/>
  <c r="F21" i="74"/>
  <c r="J21" i="74" s="1"/>
  <c r="F47" i="74"/>
  <c r="J47" i="74" s="1"/>
  <c r="F31" i="74"/>
  <c r="J31" i="74" s="1"/>
  <c r="F49" i="74"/>
  <c r="J49" i="74" s="1"/>
  <c r="F9" i="74"/>
  <c r="J9" i="74" s="1"/>
  <c r="F33" i="74"/>
  <c r="J33" i="74" s="1"/>
  <c r="F46" i="74"/>
  <c r="J46" i="74" s="1"/>
  <c r="F13" i="74"/>
  <c r="J13" i="74" s="1"/>
  <c r="F35" i="74"/>
  <c r="J35" i="74" s="1"/>
  <c r="E178" i="20"/>
  <c r="I178" i="20" s="1"/>
  <c r="E19" i="76"/>
  <c r="G96" i="76"/>
  <c r="D2" i="76"/>
  <c r="G95" i="76"/>
  <c r="E134" i="20"/>
  <c r="I134" i="20" s="1"/>
  <c r="E14" i="20"/>
  <c r="I14" i="20" s="1"/>
  <c r="E54" i="20"/>
  <c r="I54" i="20" s="1"/>
  <c r="E169" i="20"/>
  <c r="I169" i="20" s="1"/>
  <c r="E103" i="20"/>
  <c r="I103" i="20" s="1"/>
  <c r="E16" i="20"/>
  <c r="I16" i="20" s="1"/>
  <c r="E57" i="20"/>
  <c r="I57" i="20" s="1"/>
  <c r="E102" i="20"/>
  <c r="I102" i="20" s="1"/>
  <c r="E141" i="20"/>
  <c r="I141" i="20" s="1"/>
  <c r="E21" i="20"/>
  <c r="I21" i="20" s="1"/>
  <c r="E65" i="20"/>
  <c r="I65" i="20" s="1"/>
  <c r="E95" i="20"/>
  <c r="I95" i="20" s="1"/>
  <c r="E148" i="20"/>
  <c r="I148" i="20" s="1"/>
  <c r="E94" i="20"/>
  <c r="I94" i="20" s="1"/>
  <c r="E30" i="20"/>
  <c r="I30" i="20" s="1"/>
  <c r="E78" i="20"/>
  <c r="I78" i="20" s="1"/>
  <c r="E114" i="20"/>
  <c r="I114" i="20" s="1"/>
  <c r="E160" i="20"/>
  <c r="I160" i="20" s="1"/>
  <c r="E149" i="20"/>
  <c r="I149" i="20" s="1"/>
  <c r="E29" i="20"/>
  <c r="I29" i="20" s="1"/>
  <c r="E77" i="20"/>
  <c r="I77" i="20" s="1"/>
  <c r="E120" i="20"/>
  <c r="I120" i="20" s="1"/>
  <c r="E159" i="20"/>
  <c r="I159" i="20" s="1"/>
  <c r="E27" i="20"/>
  <c r="I27" i="20" s="1"/>
  <c r="E46" i="20"/>
  <c r="I46" i="20" s="1"/>
  <c r="E87" i="20"/>
  <c r="I87" i="20" s="1"/>
  <c r="E128" i="20"/>
  <c r="I128" i="20" s="1"/>
  <c r="E152" i="20"/>
  <c r="I152" i="20" s="1"/>
  <c r="E64" i="20"/>
  <c r="I64" i="20" s="1"/>
  <c r="E45" i="20"/>
  <c r="I45" i="20" s="1"/>
  <c r="E110" i="20"/>
  <c r="I110" i="20" s="1"/>
  <c r="E127" i="20"/>
  <c r="I127" i="20" s="1"/>
  <c r="E168" i="20"/>
  <c r="I168" i="20" s="1"/>
  <c r="E7" i="20"/>
  <c r="I7" i="20" s="1"/>
  <c r="E18" i="20"/>
  <c r="I18" i="20" s="1"/>
  <c r="E36" i="20"/>
  <c r="I36" i="20" s="1"/>
  <c r="E28" i="20"/>
  <c r="I28" i="20" s="1"/>
  <c r="E44" i="20"/>
  <c r="I44" i="20" s="1"/>
  <c r="E58" i="20"/>
  <c r="I58" i="20" s="1"/>
  <c r="E70" i="20"/>
  <c r="I70" i="20" s="1"/>
  <c r="E76" i="20"/>
  <c r="I76" i="20" s="1"/>
  <c r="E109" i="20"/>
  <c r="I109" i="20" s="1"/>
  <c r="E101" i="20"/>
  <c r="I101" i="20" s="1"/>
  <c r="E93" i="20"/>
  <c r="I93" i="20" s="1"/>
  <c r="E119" i="20"/>
  <c r="I119" i="20" s="1"/>
  <c r="E126" i="20"/>
  <c r="I126" i="20" s="1"/>
  <c r="E140" i="20"/>
  <c r="I140" i="20" s="1"/>
  <c r="E151" i="20"/>
  <c r="I151" i="20" s="1"/>
  <c r="E158" i="20"/>
  <c r="I158" i="20" s="1"/>
  <c r="E174" i="20"/>
  <c r="I174" i="20" s="1"/>
  <c r="E11" i="20"/>
  <c r="I11" i="20" s="1"/>
  <c r="E17" i="20"/>
  <c r="I17" i="20" s="1"/>
  <c r="E35" i="20"/>
  <c r="I35" i="20" s="1"/>
  <c r="E38" i="20"/>
  <c r="I38" i="20" s="1"/>
  <c r="E48" i="20"/>
  <c r="I48" i="20" s="1"/>
  <c r="E61" i="20"/>
  <c r="I61" i="20" s="1"/>
  <c r="E71" i="20"/>
  <c r="I71" i="20" s="1"/>
  <c r="E75" i="20"/>
  <c r="I75" i="20" s="1"/>
  <c r="E108" i="20"/>
  <c r="I108" i="20" s="1"/>
  <c r="E100" i="20"/>
  <c r="I100" i="20" s="1"/>
  <c r="E92" i="20"/>
  <c r="I92" i="20" s="1"/>
  <c r="E118" i="20"/>
  <c r="I118" i="20" s="1"/>
  <c r="E125" i="20"/>
  <c r="I125" i="20" s="1"/>
  <c r="E139" i="20"/>
  <c r="I139" i="20" s="1"/>
  <c r="E165" i="20"/>
  <c r="I165" i="20" s="1"/>
  <c r="E157" i="20"/>
  <c r="I157" i="20" s="1"/>
  <c r="E173" i="20"/>
  <c r="I173" i="20" s="1"/>
  <c r="E10" i="20"/>
  <c r="I10" i="20" s="1"/>
  <c r="E20" i="20"/>
  <c r="I20" i="20" s="1"/>
  <c r="E34" i="20"/>
  <c r="I34" i="20" s="1"/>
  <c r="E41" i="20"/>
  <c r="I41" i="20" s="1"/>
  <c r="E50" i="20"/>
  <c r="I50" i="20" s="1"/>
  <c r="E63" i="20"/>
  <c r="I63" i="20" s="1"/>
  <c r="E73" i="20"/>
  <c r="I73" i="20" s="1"/>
  <c r="E74" i="20"/>
  <c r="I74" i="20" s="1"/>
  <c r="E107" i="20"/>
  <c r="I107" i="20" s="1"/>
  <c r="E99" i="20"/>
  <c r="I99" i="20" s="1"/>
  <c r="E91" i="20"/>
  <c r="I91" i="20" s="1"/>
  <c r="E117" i="20"/>
  <c r="I117" i="20" s="1"/>
  <c r="E124" i="20"/>
  <c r="I124" i="20" s="1"/>
  <c r="E164" i="20"/>
  <c r="I164" i="20" s="1"/>
  <c r="E156" i="20"/>
  <c r="I156" i="20" s="1"/>
  <c r="E172" i="20"/>
  <c r="I172" i="20" s="1"/>
  <c r="E9" i="20"/>
  <c r="I9" i="20" s="1"/>
  <c r="E24" i="20"/>
  <c r="I24" i="20" s="1"/>
  <c r="E33" i="20"/>
  <c r="I33" i="20" s="1"/>
  <c r="E40" i="20"/>
  <c r="I40" i="20" s="1"/>
  <c r="E51" i="20"/>
  <c r="I51" i="20" s="1"/>
  <c r="E68" i="20"/>
  <c r="I68" i="20" s="1"/>
  <c r="E81" i="20"/>
  <c r="I81" i="20" s="1"/>
  <c r="E83" i="20"/>
  <c r="I83" i="20" s="1"/>
  <c r="E106" i="20"/>
  <c r="I106" i="20" s="1"/>
  <c r="E98" i="20"/>
  <c r="I98" i="20" s="1"/>
  <c r="E90" i="20"/>
  <c r="I90" i="20" s="1"/>
  <c r="E116" i="20"/>
  <c r="I116" i="20" s="1"/>
  <c r="E123" i="20"/>
  <c r="I123" i="20" s="1"/>
  <c r="E143" i="20"/>
  <c r="I143" i="20" s="1"/>
  <c r="E163" i="20"/>
  <c r="I163" i="20" s="1"/>
  <c r="E155" i="20"/>
  <c r="I155" i="20" s="1"/>
  <c r="E171" i="20"/>
  <c r="I171" i="20" s="1"/>
  <c r="E8" i="20"/>
  <c r="I8" i="20" s="1"/>
  <c r="E23" i="20"/>
  <c r="I23" i="20" s="1"/>
  <c r="E32" i="20"/>
  <c r="I32" i="20" s="1"/>
  <c r="E39" i="20"/>
  <c r="I39" i="20" s="1"/>
  <c r="E53" i="20"/>
  <c r="I53" i="20" s="1"/>
  <c r="E67" i="20"/>
  <c r="I67" i="20" s="1"/>
  <c r="E80" i="20"/>
  <c r="I80" i="20" s="1"/>
  <c r="E85" i="20"/>
  <c r="I85" i="20" s="1"/>
  <c r="E105" i="20"/>
  <c r="I105" i="20" s="1"/>
  <c r="E97" i="20"/>
  <c r="I97" i="20" s="1"/>
  <c r="E89" i="20"/>
  <c r="I89" i="20" s="1"/>
  <c r="E115" i="20"/>
  <c r="I115" i="20" s="1"/>
  <c r="E130" i="20"/>
  <c r="I130" i="20" s="1"/>
  <c r="E145" i="20"/>
  <c r="I145" i="20" s="1"/>
  <c r="E162" i="20"/>
  <c r="I162" i="20" s="1"/>
  <c r="E154" i="20"/>
  <c r="I154" i="20" s="1"/>
  <c r="E170" i="20"/>
  <c r="I170" i="20" s="1"/>
  <c r="E13" i="20"/>
  <c r="I13" i="20" s="1"/>
  <c r="E22" i="20"/>
  <c r="I22" i="20" s="1"/>
  <c r="E31" i="20"/>
  <c r="I31" i="20" s="1"/>
  <c r="E43" i="20"/>
  <c r="I43" i="20" s="1"/>
  <c r="E55" i="20"/>
  <c r="I55" i="20" s="1"/>
  <c r="E66" i="20"/>
  <c r="I66" i="20" s="1"/>
  <c r="E79" i="20"/>
  <c r="I79" i="20" s="1"/>
  <c r="E84" i="20"/>
  <c r="I84" i="20" s="1"/>
  <c r="E104" i="20"/>
  <c r="I104" i="20" s="1"/>
  <c r="E96" i="20"/>
  <c r="I96" i="20" s="1"/>
  <c r="E88" i="20"/>
  <c r="I88" i="20" s="1"/>
  <c r="E122" i="20"/>
  <c r="I122" i="20" s="1"/>
  <c r="E131" i="20"/>
  <c r="I131" i="20" s="1"/>
  <c r="E146" i="20"/>
  <c r="I146" i="20" s="1"/>
  <c r="E161" i="20"/>
  <c r="I161" i="20" s="1"/>
  <c r="E153" i="20"/>
  <c r="I153" i="20" s="1"/>
  <c r="E28" i="76"/>
  <c r="E85" i="76"/>
  <c r="G26" i="76" l="1"/>
  <c r="G27" i="76"/>
  <c r="G25" i="76"/>
  <c r="G4" i="76"/>
  <c r="G79" i="76"/>
  <c r="G17" i="76"/>
  <c r="G48" i="76"/>
  <c r="G5" i="76"/>
  <c r="G58" i="76"/>
  <c r="G78" i="76"/>
  <c r="G21" i="76"/>
  <c r="J5" i="65"/>
  <c r="H1" i="65" s="1"/>
  <c r="I1" i="65" s="1"/>
  <c r="G66" i="76"/>
  <c r="G30" i="76"/>
  <c r="G62" i="76"/>
  <c r="G52" i="76"/>
  <c r="G67" i="76"/>
  <c r="G64" i="76"/>
  <c r="G29" i="76"/>
  <c r="G23" i="76"/>
  <c r="G39" i="76"/>
  <c r="G55" i="76"/>
  <c r="G37" i="76"/>
  <c r="G43" i="76"/>
  <c r="G59" i="76"/>
  <c r="J5" i="37"/>
  <c r="H1" i="37" s="1"/>
  <c r="I1" i="37" s="1"/>
  <c r="J5" i="36"/>
  <c r="H1" i="36" s="1"/>
  <c r="I1" i="36" s="1"/>
  <c r="G22" i="76"/>
  <c r="G60" i="76"/>
  <c r="G44" i="76"/>
  <c r="G54" i="76"/>
  <c r="G76" i="76"/>
  <c r="G24" i="76"/>
  <c r="G46" i="76"/>
  <c r="G38" i="76"/>
  <c r="G32" i="76"/>
  <c r="G31" i="76"/>
  <c r="G45" i="76"/>
  <c r="G63" i="76"/>
  <c r="J5" i="50"/>
  <c r="H1" i="50" s="1"/>
  <c r="I1" i="50" s="1"/>
  <c r="G57" i="76"/>
  <c r="G56" i="76"/>
  <c r="G65" i="76"/>
  <c r="G33" i="76"/>
  <c r="G20" i="76"/>
  <c r="G51" i="76"/>
  <c r="G94" i="76"/>
  <c r="G91" i="76" s="1"/>
  <c r="G35" i="76"/>
  <c r="J5" i="74"/>
  <c r="H1" i="74" s="1"/>
  <c r="I1" i="74" s="1"/>
  <c r="I5" i="79"/>
  <c r="G1" i="79" s="1"/>
  <c r="H1" i="79" s="1"/>
  <c r="G72" i="76"/>
  <c r="G73" i="76"/>
  <c r="G41" i="76"/>
  <c r="J5" i="68"/>
  <c r="H1" i="68" s="1"/>
  <c r="I1" i="68" s="1"/>
  <c r="G74" i="76"/>
  <c r="G34" i="76"/>
  <c r="G75" i="76"/>
  <c r="J5" i="73"/>
  <c r="H1" i="73" s="1"/>
  <c r="I1" i="73" s="1"/>
  <c r="G70" i="76"/>
  <c r="G69" i="76"/>
  <c r="J5" i="32"/>
  <c r="H1" i="32" s="1"/>
  <c r="I1" i="32" s="1"/>
  <c r="G18" i="76"/>
  <c r="G12" i="76"/>
  <c r="J5" i="72"/>
  <c r="H1" i="72" s="1"/>
  <c r="I1" i="72" s="1"/>
  <c r="G7" i="76"/>
  <c r="G6" i="76"/>
  <c r="F5" i="68"/>
  <c r="G10" i="76"/>
  <c r="G14" i="76"/>
  <c r="G15" i="76"/>
  <c r="G9" i="76"/>
  <c r="G13" i="76"/>
  <c r="G16" i="76"/>
  <c r="G8" i="76"/>
  <c r="G11" i="76"/>
  <c r="F32" i="76"/>
  <c r="F35" i="76"/>
  <c r="F24" i="76"/>
  <c r="F15" i="76"/>
  <c r="E5" i="20"/>
  <c r="F27" i="76"/>
  <c r="F5" i="37"/>
  <c r="F26" i="76"/>
  <c r="F18" i="76"/>
  <c r="F20" i="76"/>
  <c r="F23" i="76"/>
  <c r="F21" i="76"/>
  <c r="F25" i="76"/>
  <c r="I5" i="20"/>
  <c r="G1" i="20" s="1"/>
  <c r="H1" i="20" s="1"/>
  <c r="F22" i="76"/>
  <c r="F5" i="76"/>
  <c r="F5" i="65"/>
  <c r="F16" i="76"/>
  <c r="F14" i="76"/>
  <c r="F17" i="76"/>
  <c r="F5" i="36"/>
  <c r="F12" i="76"/>
  <c r="F13" i="76"/>
  <c r="F30" i="76"/>
  <c r="F5" i="74"/>
  <c r="F4" i="76"/>
  <c r="F31" i="76"/>
  <c r="F5" i="32"/>
  <c r="F5" i="50"/>
  <c r="F10" i="76"/>
  <c r="F9" i="76"/>
  <c r="F6" i="76"/>
  <c r="F7" i="76"/>
  <c r="F8" i="76"/>
  <c r="F11" i="76"/>
  <c r="E5" i="79"/>
  <c r="F29" i="76"/>
  <c r="F33" i="76"/>
  <c r="F34" i="76"/>
  <c r="F5" i="72"/>
  <c r="E84" i="76"/>
  <c r="G77" i="76" l="1"/>
  <c r="H77" i="76" s="1"/>
  <c r="G28" i="76"/>
  <c r="H28" i="76" s="1"/>
  <c r="G3" i="76"/>
  <c r="H3" i="76" s="1"/>
  <c r="G61" i="76"/>
  <c r="H61" i="76" s="1"/>
  <c r="G50" i="76"/>
  <c r="H50" i="76" s="1"/>
  <c r="G19" i="76"/>
  <c r="H19" i="76" s="1"/>
  <c r="G36" i="76"/>
  <c r="H36" i="76" s="1"/>
  <c r="G53" i="76"/>
  <c r="H53" i="76" s="1"/>
  <c r="G68" i="76"/>
  <c r="H68" i="76" s="1"/>
  <c r="G40" i="76"/>
  <c r="H40" i="76" s="1"/>
  <c r="E83" i="76"/>
  <c r="G2" i="76" l="1"/>
  <c r="G89" i="76" s="1"/>
  <c r="E82" i="76"/>
  <c r="E81" i="76" l="1"/>
  <c r="E80" i="76" l="1"/>
  <c r="E79" i="76" l="1"/>
  <c r="E78" i="76" l="1"/>
  <c r="E77" i="76" l="1"/>
  <c r="F78" i="76" s="1"/>
  <c r="E76" i="76"/>
  <c r="F85" i="76" l="1"/>
  <c r="F84" i="76"/>
  <c r="F83" i="76"/>
  <c r="F82" i="76"/>
  <c r="F81" i="76"/>
  <c r="F80" i="76"/>
  <c r="F79" i="76"/>
  <c r="E75" i="76"/>
  <c r="A5" i="79"/>
  <c r="A5" i="73"/>
  <c r="A5" i="69"/>
  <c r="A5" i="66"/>
  <c r="A5" i="65"/>
  <c r="A5" i="72"/>
  <c r="A5" i="50"/>
  <c r="A5" i="74"/>
  <c r="A5" i="37"/>
  <c r="A5" i="36"/>
  <c r="A5" i="68"/>
  <c r="A5" i="32"/>
  <c r="E74" i="76" l="1"/>
  <c r="E73" i="76" l="1"/>
  <c r="E72" i="76" l="1"/>
  <c r="E71" i="76" l="1"/>
  <c r="E70" i="76" l="1"/>
  <c r="E69" i="76" l="1"/>
  <c r="E68" i="76" l="1"/>
  <c r="F69" i="76" s="1"/>
  <c r="E96" i="76"/>
  <c r="F76" i="76" l="1"/>
  <c r="F75" i="76"/>
  <c r="F74" i="76"/>
  <c r="F73" i="76"/>
  <c r="F72" i="76"/>
  <c r="F71" i="76"/>
  <c r="F70" i="76"/>
  <c r="E95" i="76"/>
  <c r="E94" i="76" l="1"/>
  <c r="E93" i="76" l="1"/>
  <c r="E92" i="76" l="1"/>
  <c r="E91" i="76" l="1"/>
  <c r="E67" i="76"/>
  <c r="F96" i="76" l="1"/>
  <c r="F95" i="76"/>
  <c r="F94" i="76"/>
  <c r="F93" i="76"/>
  <c r="F92" i="76"/>
  <c r="E66" i="76"/>
  <c r="E65" i="76" l="1"/>
  <c r="E64" i="76" l="1"/>
  <c r="E63" i="76" l="1"/>
  <c r="E62" i="76" l="1"/>
  <c r="E61" i="76" s="1"/>
  <c r="F62" i="76" l="1"/>
  <c r="F66" i="76"/>
  <c r="F64" i="76"/>
  <c r="F65" i="76"/>
  <c r="F67" i="76"/>
  <c r="F63" i="76"/>
  <c r="E60" i="76"/>
  <c r="E59" i="76" l="1"/>
  <c r="E58" i="76" l="1"/>
  <c r="E57" i="76" l="1"/>
  <c r="E56" i="76" l="1"/>
  <c r="E55" i="76" l="1"/>
  <c r="E54" i="76" l="1"/>
  <c r="E53" i="76" l="1"/>
  <c r="F54" i="76" s="1"/>
  <c r="E52" i="76"/>
  <c r="F60" i="76" l="1"/>
  <c r="F59" i="76"/>
  <c r="F58" i="76"/>
  <c r="F57" i="76"/>
  <c r="F56" i="76"/>
  <c r="F55" i="76"/>
  <c r="E51" i="76"/>
  <c r="E50" i="76" l="1"/>
  <c r="F51" i="76" s="1"/>
  <c r="E49" i="76"/>
  <c r="F52" i="76" l="1"/>
  <c r="E48" i="76"/>
  <c r="E47" i="76" l="1"/>
  <c r="E46" i="76" l="1"/>
  <c r="E45" i="76" l="1"/>
  <c r="E44" i="76" l="1"/>
  <c r="E43" i="76" l="1"/>
  <c r="E42" i="76" l="1"/>
  <c r="E41" i="76" l="1"/>
  <c r="E40" i="76" l="1"/>
  <c r="F41" i="76" s="1"/>
  <c r="E39" i="76"/>
  <c r="F49" i="76" l="1"/>
  <c r="F48" i="76"/>
  <c r="F47" i="76"/>
  <c r="F46" i="76"/>
  <c r="F45" i="76"/>
  <c r="F44" i="76"/>
  <c r="F43" i="76"/>
  <c r="F42" i="76"/>
  <c r="E38" i="76"/>
  <c r="E37" i="76" l="1"/>
  <c r="E36" i="76" l="1"/>
  <c r="F37" i="76" l="1"/>
  <c r="E2" i="76"/>
  <c r="F39" i="76"/>
  <c r="F38" i="76"/>
  <c r="F5" i="73" l="1"/>
</calcChain>
</file>

<file path=xl/sharedStrings.xml><?xml version="1.0" encoding="utf-8"?>
<sst xmlns="http://schemas.openxmlformats.org/spreadsheetml/2006/main" count="2221" uniqueCount="1852">
  <si>
    <t>Liste der Berichtsbedarfe</t>
  </si>
  <si>
    <t>Begleitende Konzepte</t>
  </si>
  <si>
    <t>#</t>
  </si>
  <si>
    <t>User Story</t>
  </si>
  <si>
    <t>Verweis</t>
  </si>
  <si>
    <t>Konfiguration strukturierter Workflows</t>
  </si>
  <si>
    <t>Funktionen von Ad-Hoc-Workflows</t>
  </si>
  <si>
    <t>Konfiguration von Workflow-Feldern</t>
  </si>
  <si>
    <t>Mit-/Schlusszeichnungsverfahren innerhalb der Workflows</t>
  </si>
  <si>
    <t>Monitoring und Eskalation von und im Workflow</t>
  </si>
  <si>
    <t>E-Mail-Benachrichtigungen im Rahmen von Workflows</t>
  </si>
  <si>
    <t xml:space="preserve">1) Beim Abruf von Berichten werden stets die aktuellen Daten verwendet, sofern kein gesonderter Zeitstempel für einen Bericht oder mittels Selektionskriterium hinterlegt ist.
</t>
  </si>
  <si>
    <t>Personalstammdaten</t>
  </si>
  <si>
    <t>Dienst-/Beschäftigungsverhältnis</t>
  </si>
  <si>
    <t>Einstellung</t>
  </si>
  <si>
    <t>Anforderungsklasse "Nicht-funktionale Anforderungen"</t>
  </si>
  <si>
    <t>Datenschutz</t>
  </si>
  <si>
    <t>DS-005</t>
  </si>
  <si>
    <t>DS-015</t>
  </si>
  <si>
    <t>DS-020</t>
  </si>
  <si>
    <t>DS-030</t>
  </si>
  <si>
    <t>DS-035</t>
  </si>
  <si>
    <t>DS-040</t>
  </si>
  <si>
    <t>DS-045</t>
  </si>
  <si>
    <t>DS-050</t>
  </si>
  <si>
    <t>DS-055</t>
  </si>
  <si>
    <t>DS-060</t>
  </si>
  <si>
    <t>DS-065</t>
  </si>
  <si>
    <t>DS-070</t>
  </si>
  <si>
    <t>DS-075</t>
  </si>
  <si>
    <t>DS-085</t>
  </si>
  <si>
    <t>DS-090</t>
  </si>
  <si>
    <t>DS-100</t>
  </si>
  <si>
    <t>DS-105</t>
  </si>
  <si>
    <t>DS-110</t>
  </si>
  <si>
    <t>DS-115</t>
  </si>
  <si>
    <t>Protokollierung</t>
  </si>
  <si>
    <t>DS-125</t>
  </si>
  <si>
    <t>DS-135</t>
  </si>
  <si>
    <t>IT-Architektur</t>
  </si>
  <si>
    <t>SY-015</t>
  </si>
  <si>
    <t>SY-020</t>
  </si>
  <si>
    <t>SY-055</t>
  </si>
  <si>
    <t>SY-080</t>
  </si>
  <si>
    <t>SY-090</t>
  </si>
  <si>
    <t>SY-105</t>
  </si>
  <si>
    <t>SY-115</t>
  </si>
  <si>
    <t>SY-125</t>
  </si>
  <si>
    <t>SY-130</t>
  </si>
  <si>
    <t>Lizensierung</t>
  </si>
  <si>
    <t>SY-135</t>
  </si>
  <si>
    <t>Anpassbarkeit des Systems</t>
  </si>
  <si>
    <t>SY-145</t>
  </si>
  <si>
    <t>SY-150</t>
  </si>
  <si>
    <t>SY-155</t>
  </si>
  <si>
    <t>Monitoring und Fehlerüberwachung</t>
  </si>
  <si>
    <t>SY-170</t>
  </si>
  <si>
    <t>SY-180</t>
  </si>
  <si>
    <t>SY-210</t>
  </si>
  <si>
    <t>PE-020</t>
  </si>
  <si>
    <t>UI-010</t>
  </si>
  <si>
    <t>UI-015</t>
  </si>
  <si>
    <t>UI-020</t>
  </si>
  <si>
    <t>UI-025</t>
  </si>
  <si>
    <t>UI-030</t>
  </si>
  <si>
    <t>UI-040</t>
  </si>
  <si>
    <t>UI-045</t>
  </si>
  <si>
    <t>UI-050</t>
  </si>
  <si>
    <t>Dokumentation</t>
  </si>
  <si>
    <t>RR-005</t>
  </si>
  <si>
    <t>RR-010</t>
  </si>
  <si>
    <t>RR-015</t>
  </si>
  <si>
    <t>RR-020</t>
  </si>
  <si>
    <t>RR-030</t>
  </si>
  <si>
    <t>RR-035</t>
  </si>
  <si>
    <t>RR-040</t>
  </si>
  <si>
    <t>RR-050</t>
  </si>
  <si>
    <t>RR-055</t>
  </si>
  <si>
    <t>RR-060</t>
  </si>
  <si>
    <t>RR-070</t>
  </si>
  <si>
    <t>DO-010</t>
  </si>
  <si>
    <t>DO-015</t>
  </si>
  <si>
    <t>SU-005</t>
  </si>
  <si>
    <t>SU-010</t>
  </si>
  <si>
    <t>SU-015</t>
  </si>
  <si>
    <t>SU-020</t>
  </si>
  <si>
    <t>SU-025</t>
  </si>
  <si>
    <t>SU-030</t>
  </si>
  <si>
    <t>SU-035</t>
  </si>
  <si>
    <t>SU-040</t>
  </si>
  <si>
    <t>SU-045</t>
  </si>
  <si>
    <t>SU-050</t>
  </si>
  <si>
    <t>WP-005</t>
  </si>
  <si>
    <t>WP-010</t>
  </si>
  <si>
    <t>WP-020</t>
  </si>
  <si>
    <t>WP-030</t>
  </si>
  <si>
    <t>Übersicht zu erstellende Schnittstellen</t>
  </si>
  <si>
    <t>Titel</t>
  </si>
  <si>
    <t>Nr.</t>
  </si>
  <si>
    <t>Bezeichnung</t>
  </si>
  <si>
    <t>Funktion Vorgangsbearbeitung</t>
  </si>
  <si>
    <t>Nutzersitzungen</t>
  </si>
  <si>
    <t>Nutzeroberfläche und Usability</t>
  </si>
  <si>
    <t>Prozessbereich "Personalauswahl und Einstellung"</t>
  </si>
  <si>
    <t>Prozessbereich "Beendigung Beschäftigungsverhältnis"</t>
  </si>
  <si>
    <t>Prozessbereich "Dienstreisen"</t>
  </si>
  <si>
    <t>Prozessbereich "Personalbetreuung"</t>
  </si>
  <si>
    <t>Nicht-funktionale Anforderungen</t>
  </si>
  <si>
    <t>Anforderungen an Schnittstellen</t>
  </si>
  <si>
    <t>Konfiguration von Berichten</t>
  </si>
  <si>
    <t>Abruf von Berichten</t>
  </si>
  <si>
    <t>Export und Druck von Berichten</t>
  </si>
  <si>
    <t>Export / Import von Personaldaten </t>
  </si>
  <si>
    <t>Meldung an Ausländerbehörde</t>
  </si>
  <si>
    <t>Abwesenheiten &gt; 28-Tage</t>
  </si>
  <si>
    <t>BEM-Übersicht</t>
  </si>
  <si>
    <t>Dienstunfallmeldung Beamte (Eurostat)</t>
  </si>
  <si>
    <t>Personalstammblatt</t>
  </si>
  <si>
    <t>Teilzeitstatistik</t>
  </si>
  <si>
    <t>Bericht Stellenbesetzungsverfahren</t>
  </si>
  <si>
    <t>Bericht Beschäftigungsverhältnisse zum Stichtag</t>
  </si>
  <si>
    <t>Bericht Beschäftigungsverhältnisse in Perioden</t>
  </si>
  <si>
    <t>Bericht zu Mobiler Arbeit</t>
  </si>
  <si>
    <t>Zulagenbericht</t>
  </si>
  <si>
    <t>Statistik Dienstunfähigkeit (Beamte)</t>
  </si>
  <si>
    <t>Bericht Urlaubsrückstellungen</t>
  </si>
  <si>
    <t>Statistik BEM Anspruch</t>
  </si>
  <si>
    <t>Bericht Überstundenrückstellungen</t>
  </si>
  <si>
    <t>Bericht Mehrarbeitsrückstellungen</t>
  </si>
  <si>
    <t>Bericht Jubiläen</t>
  </si>
  <si>
    <t>Meldung an das Integrationsamt zu Schwerbehinderten (Schwerbehindertenstatistik)</t>
  </si>
  <si>
    <t>Gleichstellungsstatistik (für Gleichstellungsplan)</t>
  </si>
  <si>
    <t>Abwesenheiten zum Stichtag</t>
  </si>
  <si>
    <t>Meldung an Arbeitgeberverband des Landes NRW (ADL)</t>
  </si>
  <si>
    <t>Meldung an Arbeitgeberverband Ruhr/Lippe</t>
  </si>
  <si>
    <t>Meldung von Mahlzeitgestellungen zur Bescheinigung des Großbuchstaben "M" (LBV)</t>
  </si>
  <si>
    <t>Bericht Aushilfen (LBV)</t>
  </si>
  <si>
    <t>EIN-01 Stellenbedarf melden und -verfügbarkeit klären</t>
  </si>
  <si>
    <t>EIN-02 Stellenausschreibung erstellen und veröffentlichen</t>
  </si>
  <si>
    <t>EIN-03 Online-Bewerbung durchführen - nicht modelliert</t>
  </si>
  <si>
    <t>EIN-04 Personal auswählen (Stellenbesetzung)</t>
  </si>
  <si>
    <t>EIN-05 Personal einstellen</t>
  </si>
  <si>
    <t>EIN-06 Onboarding durchführen (TP 1 Preboarding)</t>
  </si>
  <si>
    <t>EIN-07 Onboarding durchführen (TP 2 Orientierungsphase)</t>
  </si>
  <si>
    <t>EIN-08 Onboarding durchführen (TP 3 Fachliche Integration)</t>
  </si>
  <si>
    <t>EIN-01.005</t>
  </si>
  <si>
    <t>EIN-02.005</t>
  </si>
  <si>
    <t>EIN-03.005</t>
  </si>
  <si>
    <t>EIN-04.005</t>
  </si>
  <si>
    <t>EIN-05.005</t>
  </si>
  <si>
    <t>EIN-07.005</t>
  </si>
  <si>
    <t>EIN-08.005</t>
  </si>
  <si>
    <t>EIN-01.015</t>
  </si>
  <si>
    <t>EIN-02.015</t>
  </si>
  <si>
    <t>EIN-03.015</t>
  </si>
  <si>
    <t>EIN-04.015</t>
  </si>
  <si>
    <t>EIN-05.015</t>
  </si>
  <si>
    <t>EIN-06.015</t>
  </si>
  <si>
    <t>EIN-01.010</t>
  </si>
  <si>
    <t>EIN-02.010</t>
  </si>
  <si>
    <t>EIN-03.010</t>
  </si>
  <si>
    <t>EIN-04.010</t>
  </si>
  <si>
    <t>EIN-05.010</t>
  </si>
  <si>
    <t>EIN-06.010</t>
  </si>
  <si>
    <t>EIN-07.010</t>
  </si>
  <si>
    <t>EIN-08.010</t>
  </si>
  <si>
    <t>EIN-03.025</t>
  </si>
  <si>
    <t>EIN-04.025</t>
  </si>
  <si>
    <t>EIN-05.025</t>
  </si>
  <si>
    <t>EIN-03.020</t>
  </si>
  <si>
    <t>EIN-03.030</t>
  </si>
  <si>
    <t>EIN-03.035</t>
  </si>
  <si>
    <t>EIN-03.040</t>
  </si>
  <si>
    <t>EIN-03.045</t>
  </si>
  <si>
    <t>EIN-03.050</t>
  </si>
  <si>
    <t>EIN-03.055</t>
  </si>
  <si>
    <t>EIN-03.060</t>
  </si>
  <si>
    <t>EIN-03.065</t>
  </si>
  <si>
    <t>EIN-03.070</t>
  </si>
  <si>
    <t>EIN-03.075</t>
  </si>
  <si>
    <t>EIN-04.020</t>
  </si>
  <si>
    <t>EIN-04.030</t>
  </si>
  <si>
    <t>EIN-04.035</t>
  </si>
  <si>
    <t>EIN-04.040</t>
  </si>
  <si>
    <t>EIN-04.045</t>
  </si>
  <si>
    <t>EIN-04.050</t>
  </si>
  <si>
    <t>EIN-05.020</t>
  </si>
  <si>
    <t>EIN-05.030</t>
  </si>
  <si>
    <t>EIN-05.035</t>
  </si>
  <si>
    <t>EIN-05.040</t>
  </si>
  <si>
    <t>EIN-05.045</t>
  </si>
  <si>
    <t>EIN-05.050</t>
  </si>
  <si>
    <t>EIN-05.055</t>
  </si>
  <si>
    <t>EIN-05.060</t>
  </si>
  <si>
    <t>EIN-05.065</t>
  </si>
  <si>
    <t>EIN-05.070</t>
  </si>
  <si>
    <t>EIN-05.075</t>
  </si>
  <si>
    <t>EIN-05.080</t>
  </si>
  <si>
    <t>BET-01-010</t>
  </si>
  <si>
    <t>BET-01-015</t>
  </si>
  <si>
    <t>BET-02-005</t>
  </si>
  <si>
    <t>BET-02-010</t>
  </si>
  <si>
    <t>BET-02-015</t>
  </si>
  <si>
    <t>BET-02-020</t>
  </si>
  <si>
    <t>BET-03-005</t>
  </si>
  <si>
    <t>BET-03-010</t>
  </si>
  <si>
    <t>BET-03-015</t>
  </si>
  <si>
    <t>BET-03-020</t>
  </si>
  <si>
    <t>BET-04-005</t>
  </si>
  <si>
    <t>BET-04-010</t>
  </si>
  <si>
    <t>BET-04-015</t>
  </si>
  <si>
    <t>BET-04-020</t>
  </si>
  <si>
    <t>BET-04-025</t>
  </si>
  <si>
    <t>BET-05-005</t>
  </si>
  <si>
    <t>END-01 Arbeits-/ Dienstverhältnis beenden (Kündigung seitens Mitarbeitenden)</t>
  </si>
  <si>
    <t>END-01-005</t>
  </si>
  <si>
    <t>END-01-010</t>
  </si>
  <si>
    <t>END-01-015</t>
  </si>
  <si>
    <t>END-02-005</t>
  </si>
  <si>
    <t>END-02-010</t>
  </si>
  <si>
    <t>END-02-015</t>
  </si>
  <si>
    <t>END-02-020</t>
  </si>
  <si>
    <t>END-02-025</t>
  </si>
  <si>
    <t>END-02-030</t>
  </si>
  <si>
    <t>END-03 Arbeits-/ Dienstverhältnis beenden (befristetes Beschäftigungsverhältnis)</t>
  </si>
  <si>
    <t>END-03-005</t>
  </si>
  <si>
    <t>END-03-010</t>
  </si>
  <si>
    <t>END-03-015</t>
  </si>
  <si>
    <t>END-03-020</t>
  </si>
  <si>
    <t>END-04 Dienstverhältnis beenden (Pensionierung)</t>
  </si>
  <si>
    <t>END-04-005</t>
  </si>
  <si>
    <t>END-04-010</t>
  </si>
  <si>
    <t>END-04-015</t>
  </si>
  <si>
    <t>END-04-020</t>
  </si>
  <si>
    <t>END-05 Arbeitsverhältnis beenden (Renteneintritt)</t>
  </si>
  <si>
    <t>END-05-005</t>
  </si>
  <si>
    <t>END-05-010</t>
  </si>
  <si>
    <t>END-05-015</t>
  </si>
  <si>
    <t>END-05-020</t>
  </si>
  <si>
    <t>END-05-025</t>
  </si>
  <si>
    <t>END-05-030</t>
  </si>
  <si>
    <t>END-06 Austritt bearbeiten (Offboarding)</t>
  </si>
  <si>
    <t>END-06-005</t>
  </si>
  <si>
    <t>END-06-010</t>
  </si>
  <si>
    <t>END-06-015</t>
  </si>
  <si>
    <t>END-06-020</t>
  </si>
  <si>
    <t>END-06-025</t>
  </si>
  <si>
    <t>RES-01 Dienstreisen beantragen und verwalten</t>
  </si>
  <si>
    <t>RES-01-005</t>
  </si>
  <si>
    <t>RES-01-010</t>
  </si>
  <si>
    <t>RES-01-015</t>
  </si>
  <si>
    <t>RES-01-020</t>
  </si>
  <si>
    <t>RES-01-025</t>
  </si>
  <si>
    <t>RES-01-030</t>
  </si>
  <si>
    <t>RES-01-035</t>
  </si>
  <si>
    <t>RES-01-040</t>
  </si>
  <si>
    <t>RES-01-045</t>
  </si>
  <si>
    <t>RES-01-050</t>
  </si>
  <si>
    <t>RES-01-055</t>
  </si>
  <si>
    <t>RES-01-060</t>
  </si>
  <si>
    <t>RES-01-065</t>
  </si>
  <si>
    <t>RES-01-070</t>
  </si>
  <si>
    <t>RES-01-075</t>
  </si>
  <si>
    <t>RES-01-080</t>
  </si>
  <si>
    <t>RES-01-085</t>
  </si>
  <si>
    <t>RES-02 Dienstreisen abrechnen</t>
  </si>
  <si>
    <t>RES-02-005</t>
  </si>
  <si>
    <t>RES-02-010</t>
  </si>
  <si>
    <t>RES-02-015</t>
  </si>
  <si>
    <t>RES-02-020</t>
  </si>
  <si>
    <t>RES-02-025</t>
  </si>
  <si>
    <t>RES-02-030</t>
  </si>
  <si>
    <t>RES-02-035</t>
  </si>
  <si>
    <t>RES-02-040</t>
  </si>
  <si>
    <t>RES-02-045</t>
  </si>
  <si>
    <t>RES-02-050</t>
  </si>
  <si>
    <t>RES-02-055</t>
  </si>
  <si>
    <t>RES-02-060</t>
  </si>
  <si>
    <t>RES-02-065</t>
  </si>
  <si>
    <t>ABW-01-005</t>
  </si>
  <si>
    <t>ABW-02-005</t>
  </si>
  <si>
    <t>ABW-03 Mutterschutz bearbeiten und verwalten</t>
  </si>
  <si>
    <t>ABW-03-005</t>
  </si>
  <si>
    <t>ABW-03-010</t>
  </si>
  <si>
    <t>ABW-03-015</t>
  </si>
  <si>
    <t>ABW-03-020</t>
  </si>
  <si>
    <t>ABW-03-025</t>
  </si>
  <si>
    <t>ABW-03-030</t>
  </si>
  <si>
    <t>ABW-03-035</t>
  </si>
  <si>
    <t>ABW-03-040</t>
  </si>
  <si>
    <t>ABW-04 Elternzeit bearbeiten und verwalten</t>
  </si>
  <si>
    <t>ABW-04-005</t>
  </si>
  <si>
    <t>ABW-04-010</t>
  </si>
  <si>
    <t>ABW-04-015</t>
  </si>
  <si>
    <t>ABW-04-020</t>
  </si>
  <si>
    <t>ABW-04-025</t>
  </si>
  <si>
    <t>ABW-05 Teilzeit in Elternzeit beantragen</t>
  </si>
  <si>
    <t>ABW-05-005</t>
  </si>
  <si>
    <t>ABW-05-010</t>
  </si>
  <si>
    <t>ABW-05-015</t>
  </si>
  <si>
    <t>ABW-05-020</t>
  </si>
  <si>
    <t>ABW-05-025</t>
  </si>
  <si>
    <t>ABW-05-030</t>
  </si>
  <si>
    <t>ABW-05-035</t>
  </si>
  <si>
    <t>ABW-06-005</t>
  </si>
  <si>
    <t>ABW-07-005</t>
  </si>
  <si>
    <t>ABW-08-005</t>
  </si>
  <si>
    <t>TIM-01-005</t>
  </si>
  <si>
    <t>TIM-02-005</t>
  </si>
  <si>
    <t>TIM-03-005</t>
  </si>
  <si>
    <t>TIM-03-010</t>
  </si>
  <si>
    <t>TIM-03-015</t>
  </si>
  <si>
    <t>TIM-04-005</t>
  </si>
  <si>
    <t>TIM-04-010</t>
  </si>
  <si>
    <t>TIM-04-015</t>
  </si>
  <si>
    <t>TIM-04-020</t>
  </si>
  <si>
    <t>TIM-04-025</t>
  </si>
  <si>
    <t>TIM-04-030</t>
  </si>
  <si>
    <t>TIM-05-005</t>
  </si>
  <si>
    <t>TIM-05-010</t>
  </si>
  <si>
    <t>TIM-05-015</t>
  </si>
  <si>
    <t>TIM-05-020</t>
  </si>
  <si>
    <t>TIM-05-025</t>
  </si>
  <si>
    <t>TIM-05-030</t>
  </si>
  <si>
    <t>TIM-05-035</t>
  </si>
  <si>
    <t>TIM-05-040</t>
  </si>
  <si>
    <t>TIM-05-045</t>
  </si>
  <si>
    <t>TIM-05-050</t>
  </si>
  <si>
    <t>TIM-05-055</t>
  </si>
  <si>
    <t>TIM-05-060</t>
  </si>
  <si>
    <t>TIM-05-065</t>
  </si>
  <si>
    <t>TIM-05-070</t>
  </si>
  <si>
    <t>TIM-05-075</t>
  </si>
  <si>
    <t>TIM-05-080</t>
  </si>
  <si>
    <t>TIM-05-085</t>
  </si>
  <si>
    <t>TIM-05-090</t>
  </si>
  <si>
    <t>TIM-05-095</t>
  </si>
  <si>
    <t>SST-01 Schnittstellen</t>
  </si>
  <si>
    <t>SST-01-010</t>
  </si>
  <si>
    <t>SST-01-015</t>
  </si>
  <si>
    <t>SST-01-020</t>
  </si>
  <si>
    <t>SST-01-025</t>
  </si>
  <si>
    <t>SST-01-030</t>
  </si>
  <si>
    <t>SST-01-035</t>
  </si>
  <si>
    <t>SST-01-040</t>
  </si>
  <si>
    <t>SST-01-045</t>
  </si>
  <si>
    <t>SST-01-050</t>
  </si>
  <si>
    <t>SST-01-060</t>
  </si>
  <si>
    <t>SST-01-065</t>
  </si>
  <si>
    <t>SST-02 Monitoring</t>
  </si>
  <si>
    <t>SST-02-005</t>
  </si>
  <si>
    <t>SST-02-020</t>
  </si>
  <si>
    <t>SST-03 Fehlerhandling</t>
  </si>
  <si>
    <t>SST-03-005</t>
  </si>
  <si>
    <t>SST-03-010</t>
  </si>
  <si>
    <t>SST-04 Logging</t>
  </si>
  <si>
    <t>SST-04-005</t>
  </si>
  <si>
    <t>SST-04-010</t>
  </si>
  <si>
    <t>SST-04-015</t>
  </si>
  <si>
    <t>DS-010</t>
  </si>
  <si>
    <t>DS-025</t>
  </si>
  <si>
    <t>DS-120</t>
  </si>
  <si>
    <t>DS-130</t>
  </si>
  <si>
    <t>SY-060</t>
  </si>
  <si>
    <t>SY-065</t>
  </si>
  <si>
    <t>SY-070</t>
  </si>
  <si>
    <t>SY-075</t>
  </si>
  <si>
    <t>SY-140</t>
  </si>
  <si>
    <t>UI-005</t>
  </si>
  <si>
    <t>UI-035</t>
  </si>
  <si>
    <t>RR-045</t>
  </si>
  <si>
    <t>RR-025</t>
  </si>
  <si>
    <t>RR-065</t>
  </si>
  <si>
    <t>DO-005</t>
  </si>
  <si>
    <t>DO-020</t>
  </si>
  <si>
    <t>DO-025</t>
  </si>
  <si>
    <t>SY-005</t>
  </si>
  <si>
    <t>SY Systemarchitektur/Basisbetrieb</t>
  </si>
  <si>
    <t>PE - Performance</t>
  </si>
  <si>
    <t>UI - Nutzerfreundlichkeit</t>
  </si>
  <si>
    <t>RR - Rollen und Rechte</t>
  </si>
  <si>
    <t>DO - Dokumentation</t>
  </si>
  <si>
    <t>SU - Support</t>
  </si>
  <si>
    <t>WP - Wartung und Pflege</t>
  </si>
  <si>
    <t>TIM-01 Personengruppen</t>
  </si>
  <si>
    <t xml:space="preserve">TIM-02 Organisationsstrukturen </t>
  </si>
  <si>
    <t>TIM-03 Arbeitszeitmodelle</t>
  </si>
  <si>
    <t>TIM-04-035</t>
  </si>
  <si>
    <t>TIM-04-040</t>
  </si>
  <si>
    <t>TIM-04-045</t>
  </si>
  <si>
    <t>TIM-04-050</t>
  </si>
  <si>
    <t>TIM-04-055</t>
  </si>
  <si>
    <t>TIM-04-060</t>
  </si>
  <si>
    <t>TIM-05 Abwesenheitsverwaltung</t>
  </si>
  <si>
    <t>TIM-04 Zeiterfassung</t>
  </si>
  <si>
    <t>TIM-04-070</t>
  </si>
  <si>
    <t>DI - Dialoggestaltung </t>
  </si>
  <si>
    <t>PL - Plausibilisierung von Eingaben </t>
  </si>
  <si>
    <t>SR - Suchen, Filtern, Sortieren</t>
  </si>
  <si>
    <t>WF - Workflowfunktionalitäten</t>
  </si>
  <si>
    <t>SM - Status- und Fristenmanagement </t>
  </si>
  <si>
    <t>WV - Wiedervorlagen</t>
  </si>
  <si>
    <t>HP - Historisierung/Protokollierung </t>
  </si>
  <si>
    <t>DA - Dokumentenablage und -archivierung</t>
  </si>
  <si>
    <t>VP - Verwaltung von Personaldaten</t>
  </si>
  <si>
    <t>SF - Self-Service-Funktionalitäten</t>
  </si>
  <si>
    <t>GB - Gremienbeteiligung</t>
  </si>
  <si>
    <t>DI-005</t>
  </si>
  <si>
    <t>DI-010</t>
  </si>
  <si>
    <t>DI-015</t>
  </si>
  <si>
    <t>DI-020</t>
  </si>
  <si>
    <t>PL-005</t>
  </si>
  <si>
    <t>PL-010</t>
  </si>
  <si>
    <t>SM-005</t>
  </si>
  <si>
    <t>SM-010</t>
  </si>
  <si>
    <t>SM-015</t>
  </si>
  <si>
    <t>SM-020</t>
  </si>
  <si>
    <t>SM-025</t>
  </si>
  <si>
    <t>SM-030</t>
  </si>
  <si>
    <t>HP-005</t>
  </si>
  <si>
    <t>HP-010</t>
  </si>
  <si>
    <t>HP-015</t>
  </si>
  <si>
    <t>DI-025</t>
  </si>
  <si>
    <t>SR-005</t>
  </si>
  <si>
    <t>SR-010</t>
  </si>
  <si>
    <t>SR-015</t>
  </si>
  <si>
    <t>DE-005</t>
  </si>
  <si>
    <t>DE-010</t>
  </si>
  <si>
    <t>DE-015</t>
  </si>
  <si>
    <t>DE-020</t>
  </si>
  <si>
    <t>DE-025</t>
  </si>
  <si>
    <t>WF-005</t>
  </si>
  <si>
    <t>WF-010</t>
  </si>
  <si>
    <t>WF-015</t>
  </si>
  <si>
    <t>WF-020</t>
  </si>
  <si>
    <t>WF-025</t>
  </si>
  <si>
    <t>WF-030</t>
  </si>
  <si>
    <t>WF-035</t>
  </si>
  <si>
    <t>WF-040</t>
  </si>
  <si>
    <t>WF-045</t>
  </si>
  <si>
    <t>WF-050</t>
  </si>
  <si>
    <t>WF-055</t>
  </si>
  <si>
    <t>WF-060</t>
  </si>
  <si>
    <t>WF-065</t>
  </si>
  <si>
    <t>WF-070</t>
  </si>
  <si>
    <t>WF-075</t>
  </si>
  <si>
    <t>WF-080</t>
  </si>
  <si>
    <t>WF-085</t>
  </si>
  <si>
    <t>WF-090</t>
  </si>
  <si>
    <t>WF-095</t>
  </si>
  <si>
    <t>WF-100</t>
  </si>
  <si>
    <t>WF-105</t>
  </si>
  <si>
    <t>WF-110</t>
  </si>
  <si>
    <t>WF-115</t>
  </si>
  <si>
    <t>WF-120</t>
  </si>
  <si>
    <t>WF-125</t>
  </si>
  <si>
    <t>WF-130</t>
  </si>
  <si>
    <t>WF-135</t>
  </si>
  <si>
    <t>WV-005</t>
  </si>
  <si>
    <t>WV-010</t>
  </si>
  <si>
    <t>KM-005</t>
  </si>
  <si>
    <t>KM-010</t>
  </si>
  <si>
    <t>KM-015</t>
  </si>
  <si>
    <t>KM-020</t>
  </si>
  <si>
    <t>KM-025</t>
  </si>
  <si>
    <t>KM-030</t>
  </si>
  <si>
    <t>KM-035</t>
  </si>
  <si>
    <t>KM-040</t>
  </si>
  <si>
    <t>KM-045</t>
  </si>
  <si>
    <t>DA-010</t>
  </si>
  <si>
    <t>DA-005</t>
  </si>
  <si>
    <t>DA-015</t>
  </si>
  <si>
    <t>DA-020</t>
  </si>
  <si>
    <t>DA-025</t>
  </si>
  <si>
    <t>DA-030</t>
  </si>
  <si>
    <t>DA-035</t>
  </si>
  <si>
    <t>DA-040</t>
  </si>
  <si>
    <t>DA-045</t>
  </si>
  <si>
    <t>DA-050</t>
  </si>
  <si>
    <t>DA-055</t>
  </si>
  <si>
    <t>DA-060</t>
  </si>
  <si>
    <t>DA-065</t>
  </si>
  <si>
    <t>DA-070</t>
  </si>
  <si>
    <t>DA-075</t>
  </si>
  <si>
    <t>DA-080</t>
  </si>
  <si>
    <t>DA-085</t>
  </si>
  <si>
    <t>DA-090</t>
  </si>
  <si>
    <t>DA-095</t>
  </si>
  <si>
    <t>DA-100</t>
  </si>
  <si>
    <t>DA-105</t>
  </si>
  <si>
    <t>DA-110</t>
  </si>
  <si>
    <t>DA-115</t>
  </si>
  <si>
    <t>DA-120</t>
  </si>
  <si>
    <t>BR-005</t>
  </si>
  <si>
    <t>BR-010</t>
  </si>
  <si>
    <t>BR-015</t>
  </si>
  <si>
    <t>BR-020</t>
  </si>
  <si>
    <t>BR-025</t>
  </si>
  <si>
    <t>BR-030</t>
  </si>
  <si>
    <t>BR-035</t>
  </si>
  <si>
    <t>BR-040</t>
  </si>
  <si>
    <t>BR-045</t>
  </si>
  <si>
    <t>BR-050</t>
  </si>
  <si>
    <t>BR-055</t>
  </si>
  <si>
    <t>BR-060</t>
  </si>
  <si>
    <t>BR-065</t>
  </si>
  <si>
    <t>BR-070</t>
  </si>
  <si>
    <t>BR-075</t>
  </si>
  <si>
    <t>BR-080</t>
  </si>
  <si>
    <t>VP-005</t>
  </si>
  <si>
    <t>VP-010</t>
  </si>
  <si>
    <t>VP-015</t>
  </si>
  <si>
    <t>VP-020</t>
  </si>
  <si>
    <t>VP-025</t>
  </si>
  <si>
    <t>VP-030</t>
  </si>
  <si>
    <t>VP-035</t>
  </si>
  <si>
    <t>VP-040</t>
  </si>
  <si>
    <t>VP-045</t>
  </si>
  <si>
    <t>VP-050</t>
  </si>
  <si>
    <t>SF-005</t>
  </si>
  <si>
    <t>SF-010</t>
  </si>
  <si>
    <t>SF-015</t>
  </si>
  <si>
    <t>SF-020</t>
  </si>
  <si>
    <t>SF-025</t>
  </si>
  <si>
    <t>SF-030</t>
  </si>
  <si>
    <t>SF-035</t>
  </si>
  <si>
    <t>SF-040</t>
  </si>
  <si>
    <t>SF-045</t>
  </si>
  <si>
    <t>SF-050</t>
  </si>
  <si>
    <t>SF-055</t>
  </si>
  <si>
    <t>SF-060</t>
  </si>
  <si>
    <t>SF-065</t>
  </si>
  <si>
    <t>SF-070</t>
  </si>
  <si>
    <t>SF-075</t>
  </si>
  <si>
    <t>GB-005</t>
  </si>
  <si>
    <t>GB-010</t>
  </si>
  <si>
    <t>GB-015</t>
  </si>
  <si>
    <t>GB-020</t>
  </si>
  <si>
    <t>GB-025</t>
  </si>
  <si>
    <t>GB-030</t>
  </si>
  <si>
    <t>GB-035</t>
  </si>
  <si>
    <t>KM - Kommunikation </t>
  </si>
  <si>
    <t>Allgemeine Workflowfunktionalitäten</t>
  </si>
  <si>
    <t>BR - Berichtswesen</t>
  </si>
  <si>
    <t xml:space="preserve">1) Es gelten die übergreifenden Anforderungen an:
Wiedervorlagen (WV)
</t>
  </si>
  <si>
    <t xml:space="preserve">1) Es gelten die übergreifenden Anforderungen an:
Workflowfunktionalitäten (WF) 
Verwaltung von Personaldaten (VP) 
</t>
  </si>
  <si>
    <t xml:space="preserve">1) Es gelten die übergreifenden Anforderungen an: 
Dokumentenablage und -archivierung (DA)
</t>
  </si>
  <si>
    <t xml:space="preserve">1) Es gelten die übergreifenden Anforderungen an: 
Historisierung/Protokollierung (HP) 
Dokumentenablage und -archivierung (DA)
</t>
  </si>
  <si>
    <t xml:space="preserve">1) Es gelten die übergreifenden Anforderungen an: 
Workflowfunktionalitäten (WF)
</t>
  </si>
  <si>
    <t xml:space="preserve">1) Es gelten die übergreifenden Anforderungen an: 
Self-Service-Funktionalitäten (SF)
Kommunikation (KM) 
</t>
  </si>
  <si>
    <t xml:space="preserve">1) Es gelten die übergreifenden Anforderungen an: 
Workflowfunktionalitäten (WF)
</t>
  </si>
  <si>
    <t xml:space="preserve">1) Es gelten die übergreifenden Anforderungen an: 
Kommunikation (KM)
</t>
  </si>
  <si>
    <t>Prozessbereich "Personalentwicklung"</t>
  </si>
  <si>
    <t>DEV-01 Fort- und Weiterbildungsmaßnahmen beantragen</t>
  </si>
  <si>
    <t>DEV-01-005</t>
  </si>
  <si>
    <t>DEV-01-010</t>
  </si>
  <si>
    <t>DEV-01-015</t>
  </si>
  <si>
    <t>DEV-01-020</t>
  </si>
  <si>
    <t>DEV-02 Fort- und Weiterbildungsmaßnahmen bearbeiten (kostenfrei)</t>
  </si>
  <si>
    <t>DEV-02-005</t>
  </si>
  <si>
    <t>DEV-02-010</t>
  </si>
  <si>
    <t>DEV-02-015</t>
  </si>
  <si>
    <t>DEV-02-020</t>
  </si>
  <si>
    <t>DEV-02-025</t>
  </si>
  <si>
    <t>DEV-02-030</t>
  </si>
  <si>
    <t>DEV-03 Fort- und Weiterbildungsmaßnahmen bearbeiten (kostenpflichtig)</t>
  </si>
  <si>
    <t>DEV-03-005</t>
  </si>
  <si>
    <t>DEV-03-010</t>
  </si>
  <si>
    <t>DEV-03-015</t>
  </si>
  <si>
    <t>BET-05-010</t>
  </si>
  <si>
    <t>BET-05-015</t>
  </si>
  <si>
    <t xml:space="preserve">BEG-01 Regelbeurteilungen erstellen (Beamte) </t>
  </si>
  <si>
    <t>BEG-01-005</t>
  </si>
  <si>
    <t>BEG-01-010</t>
  </si>
  <si>
    <t>BEG-01-015</t>
  </si>
  <si>
    <t>BEG-01-020</t>
  </si>
  <si>
    <t>BEG-02 Betriebliche Unfallmeldung Beamte bearbeiten und verwalten</t>
  </si>
  <si>
    <t>BEG-02-005</t>
  </si>
  <si>
    <t>BEG-02-010</t>
  </si>
  <si>
    <t>BEG-02-015</t>
  </si>
  <si>
    <t>BEG-02-020</t>
  </si>
  <si>
    <t>BEG-02-025</t>
  </si>
  <si>
    <t>BEG-02-030</t>
  </si>
  <si>
    <t>BEG-02-035</t>
  </si>
  <si>
    <t>BEG-02-040</t>
  </si>
  <si>
    <t>BEG-03-005</t>
  </si>
  <si>
    <t>BEG-04 (Zwischen-)Zeugnisse erstellen</t>
  </si>
  <si>
    <t>BEG-04-005</t>
  </si>
  <si>
    <t>BEG-04-010</t>
  </si>
  <si>
    <t>BEG-04-015</t>
  </si>
  <si>
    <t>BEG-04-020</t>
  </si>
  <si>
    <t>BEG-04-025</t>
  </si>
  <si>
    <t>BEG-05 Stammdaten verwalten (Familienverhältnisse, Bankkonto, Wohnanschrift) - nicht modelliert</t>
  </si>
  <si>
    <t>BEG-05-005</t>
  </si>
  <si>
    <t>BEG-05-010</t>
  </si>
  <si>
    <t>BEG-05-015</t>
  </si>
  <si>
    <t>BEG-05-020</t>
  </si>
  <si>
    <t>BEG-06 Zulagen bearbeiten und verwalten</t>
  </si>
  <si>
    <t>BEG-06-005</t>
  </si>
  <si>
    <t>BEG-06-010</t>
  </si>
  <si>
    <t>BEG-06-015</t>
  </si>
  <si>
    <t>BEG-06-020</t>
  </si>
  <si>
    <t>BEG-06-025</t>
  </si>
  <si>
    <t>BEG-06-030</t>
  </si>
  <si>
    <t>BEG-07 Jubiläen verwalten - nicht modelliert</t>
  </si>
  <si>
    <t>BEG-07-005</t>
  </si>
  <si>
    <t>BEG-07-010</t>
  </si>
  <si>
    <t>Prozessbereich "An- und Abwesenheiten"</t>
  </si>
  <si>
    <t>ABW-01 Überstunden beantragen und verwalten</t>
  </si>
  <si>
    <t>ABW-01-010</t>
  </si>
  <si>
    <t>ABW-01-015</t>
  </si>
  <si>
    <t>ABW-01-020</t>
  </si>
  <si>
    <t>ABW-01-025</t>
  </si>
  <si>
    <t>ABW-02 Urlaub beantragen</t>
  </si>
  <si>
    <t>ABW-06 Resturlaub prüfen und Beschäftigte informieren</t>
  </si>
  <si>
    <t>ABW-06-010</t>
  </si>
  <si>
    <t>ABW-06-015</t>
  </si>
  <si>
    <t>ABW-06-020</t>
  </si>
  <si>
    <t>ABW-07 Urlaubsrückstellungen verwalten - nicht modelliert</t>
  </si>
  <si>
    <t>ABW-09 e-AU abrufen - nicht modelliert</t>
  </si>
  <si>
    <t>ABW-09-005</t>
  </si>
  <si>
    <t>ABW-08 Krankheitsbedingte Abwesenheiten bearbeiten und verwalten - nicht modelliert</t>
  </si>
  <si>
    <t xml:space="preserve">DE - Design von Dokumentvorlagen </t>
  </si>
  <si>
    <t>Als Mitarbeiter*in des Teams Personal und Recht möchte ich Arbeitszeitmodelle zentral pflegen, stichtagsgenau planen, gesetzlich überprüfen und wiederkehrende Muster definieren können, um einheitliche und rechtskonforme Regelungen sicherzustellen.</t>
  </si>
  <si>
    <t>Als Mitarbeiter*in des Teams Personal und Recht möchte ich Änderungen an Arbeitszeitmodellen simulieren können, um deren Auswirkungen vor der Implementierung zu analysieren.</t>
  </si>
  <si>
    <t>Als Mitarbeiter*in des Teams Personal und Recht möchte ich, dass gesetzliche Vorgaben wie maximale Arbeitszeit, Ruhezeiten und Pausen automatisch überprüft werden, um Verstöße zu vermeiden.</t>
  </si>
  <si>
    <t>Als Mitarbeiter*in des Teams Personal und Recht möchte ich, dass das System bei der Zeiterfassung Abwesenheiten (z. B. Urlaub) berücksichtigt und eine Warnmeldung bei Zeitbuchung während einer Abwesenheit erfolgt, um Fehler bei der Zeiterfassung zu verhindern.</t>
  </si>
  <si>
    <t>Als Mitarbeiter*in des Teams Personal und Recht möchte ich, dass das System eine projektbasierte Buchung der Arbeitszeit unterstützt, um die Arbeitszeiten den jeweiligen Projekten zuordnen zu können.</t>
  </si>
  <si>
    <t>Als Mitarbeiter*in des Teams Personal und Recht möchte ich, dass das System das Zeitguthaben und die Zeitschuld der Mitarbeitenden farblich abbilden kann, um einen schnellen Überblick über den aktuellen Stand der Arbeitszeit zu erhalten.</t>
  </si>
  <si>
    <t xml:space="preserve">Als Mitarbeiter*in des Teams Personal und Recht möchte ich, dass bei der Überschreitung bestimmter Grenzen von Zeitguthaben oder Zeitschuld eine Nachricht an Vorgesetzte und Mitarbeitende geschickt wird, um rechtzeitig auf Unregelmäßigkeiten aufmerksam zu machen.
</t>
  </si>
  <si>
    <t>Als Mitarbeiter*in des Teams Personal und Recht möchte ich, dass das System Überstunden und Mehrarbeit anhand der erfassten Arbeitszeiten erkennt und diese entsprechend erfasst, um die Arbeitszeit korrekt zu dokumentieren und zu verwalten.</t>
  </si>
  <si>
    <t>Als Mitarbeiter*in des Teams Personal und Recht möchte ich, dass das System nicht durch Freizeit ausgeglichene, angeordnete Überstunden und die Zeiten aus angeordneter Mehrarbeit sowie in Zeit umgewandelte Zuschläge für alle Sonderformen der Arbeit sowie Entgelte aus Rufbereitschaft als Zeitguthaben erfassen kann, um diese korrekt zu verwalten.</t>
  </si>
  <si>
    <t>Als Mitarbeiter*in des Teams Personal und Recht möchte ich, dass das System die Abwesenheitsart "Dienstreise" korrekt nach definierten Kriterien auf die Arbeitszeit anrechnen kann, um die Arbeitszeit während einer Dienstreise ordnungsgemäß zu erfassen.</t>
  </si>
  <si>
    <t>Als Mitarbeiter*in des Teams Personal und Recht möchte ich Abwesenheiten von Mitarbeitenden im System intuitiv dargestellt bekommen, um eine schnelle Übersicht über die Abwesenheiten aller Mitarbeitenden zu erhalten.</t>
  </si>
  <si>
    <t xml:space="preserve">Als Mitarbeiter*in des Teams Personal und Recht möchte ich, dass das System Feiertagskalender für unterschiedliche Bundesländer unterstützt und diese Kalender verschiedenen Personalstammdaten oder Personalgruppen zugeordnet werden können, um den jeweiligen gesetzlichen Feiertagen gerecht zu werden.
</t>
  </si>
  <si>
    <t>Als Mitarbeiter*in des Teams Personal und Recht möchte ich, dass das System verschiedene Abrechnungsszenarien in Bezug auf Krankheiten unterstützt, um die korrekte Berechnung der Arbeitszeit bei Krankheit sicherzustellen.</t>
  </si>
  <si>
    <t>Als Mitarbeiter*in des Teams Personal und Recht möchte ich im System alle für die Abrechnung von Krankheit gesetzlich notwendigen Informationen vorhalten können, um eine korrekte Abrechnung sicherzustellen.</t>
  </si>
  <si>
    <t>Als Mitarbeiter*in des Teams Personal und Recht möchte ich benachrichtigt werden, wenn eine definierte Anzahl von Krankentagen von Mitarbeitenden erreicht wurde, um rechtzeitig auf Krankheitsfälle reagieren zu können.</t>
  </si>
  <si>
    <t xml:space="preserve">Als Mitarbeiter*in des Teams Personal und Recht möchte ich die elektronische AU der erkrankten, gesetzlich versicherten Mitarbeitenden nach deren Information im System bei den jeweiligen Krankenkassen abrufen und in der Zeiterfassung hinterlegen können, um den gesetzlichen Anforderungen gerecht zu werden.
</t>
  </si>
  <si>
    <t>Als Mitarbeiter*in des Teams Personal und Recht möchte ich, dass das System eine anteilige Berechnung des Urlaubs bei Ein- und Austritt sowie bei Teilzeit gemäß BUrlG und TV-L durchführt, um eine korrekte Berechnung des Urlaubsanspruchs sicherzustellen.</t>
  </si>
  <si>
    <t>Als Mitarbeiter*in des Teams Personal und Recht möchte ich den Urlaubsanspruch im System für einzelne Personalgruppen (z. B. Schwerbehindertenstatus) erweitern können, um unterschiedliche Urlaubsregelungen für verschiedene Gruppen oder in Einzelfällen zu berücksichtigen.</t>
  </si>
  <si>
    <t>Als Mitarbeiter*in des Teams Personal und Recht möchte ich, dass Sonderurlaub, Bildungsurlaub sowie Freistellungen vom Dienst nach der FrUrlV NRW und Arbeitsbefreiungen nach dem TV-L im System getrennt ausgewiesen werden können, um diese nicht in den allgemeinen Urlaubsanspruch einzubeziehen.</t>
  </si>
  <si>
    <t>Als Mitarbeiter*in des Teams Personal und Recht möchte ich, dass der Urlaubsanspruch, der genommene Urlaub sowie der Resturlaub für Mitarbeitende im System sichtbar ausgewiesen werden, um die Urlaubsverwaltung zu erleichtern.</t>
  </si>
  <si>
    <t>Als Mitarbeiter*in des Teams Personal und Recht möchte ich Hinweise über noch bestehenden Resturlaub an mehrere Mitarbeitende gleichzeitig versenden können, um sicherzustellen, dass der Urlaub rechtzeitig genommen wird.</t>
  </si>
  <si>
    <t>Als Mitarbeiter*in des Teams Personal und Recht möchte ich, dass im System ein Genehmigungsworkflow für Ausgleichstage zum Abbau von Zeitguthaben abgebildet werden kann, um die Genehmigung und Vertretung für diese Zeitguthaben effizient zu steuern.</t>
  </si>
  <si>
    <t>Als Mitarbeiter*in des Teams Personal und Recht möchte ich, dass im System eine fortlaufende Zählung für Kinderkrankheitstage erfolgt, damit die gesetzliche Regelung korrekt abgebildet werden kann.</t>
  </si>
  <si>
    <t>Als Nutzer*in oder Mitarbeiter*in des Teams Personal und Recht möchte ich Arbeitszeiten erfassen und korrigieren können, um eine korrekte Dokumentation sicherzustellen.</t>
  </si>
  <si>
    <t>Als Nutzer*in oder Mitarbeiter*in des Teams Personal und Recht möchte ich Abwesenheiten zentral erfassen können, um Arbeitszeiten und Abwesenheiten vollständig zu dokumentieren.</t>
  </si>
  <si>
    <t>Als berechtigte*r Nutzer*in möchte ich, dass der Urlaub in einem Urlaubskalender eingesehen werden kann, um den Urlaubsstatus aller Mitarbeitenden transparent darzustellen.</t>
  </si>
  <si>
    <t>Als Fachadministrator*in möchte ich, dass das System Zeitguthaben und Zeitschuld pro Arbeitsverhältnis berechnen kann, um die Arbeitszeit korrekt zu verwalten.</t>
  </si>
  <si>
    <t>Als Fachadministrator*in möchte ich, dass das System eine Kappung des Zeitguthabens bei einer definierten Anzahl an Stunden ermöglicht, um das Zeitguthaben auf ein festgelegtes Maximum zu begrenzen.</t>
  </si>
  <si>
    <t>Als Administrator*in möchte ich sicherstellen, dass die Transponder und/oder Zeiterfassungsterminals mit dem EM4102 Standard kompatibel sind, um die Nutzung der vorhandenen Transponder in der SfH zu ermöglichen.</t>
  </si>
  <si>
    <t xml:space="preserve">Als technische*r Administrator*in möchte ich, dass die HR-Software eine Vertrauensstellung (beispielsweise anhand von Zertifikaten) sowohl zwischen den systemeigenen Servern als auch im Austausch mit angebundenen Systemen sicherstellen kann, um die Daten und insbesondere die persönlichen Daten bei der Datenübertragung vor Fremdzugriffen zu schützen.
</t>
  </si>
  <si>
    <t xml:space="preserve">Als Nutzer*in möchte ich, dass das System bei der Erstellung von Entitäten selbstständig Ersteller*in sowie Erstellungsdatum der Entität speichert, damit ich die Daten nicht händisch eingeben muss und Fehlerquellen reduziert werden.
</t>
  </si>
  <si>
    <t xml:space="preserve">Als Fachadministrator*in möchte ich Bearbeiter*innen eines Workflow-Schritts definieren können, um Verantwortlichkeiten klar festzulegen und eine automatische Weiterleitung an den/die Bearbeiter*in bei der Ausführung des Workflows zu ermöglichen.
</t>
  </si>
  <si>
    <t>Summe</t>
  </si>
  <si>
    <t>Anpassungs-programmie-rung/_x000D_
Erweiterung_x000D_
(30 %)</t>
  </si>
  <si>
    <t>Nicht möglich_x000D_
(0 %)</t>
  </si>
  <si>
    <t>EIN-01.020</t>
  </si>
  <si>
    <t xml:space="preserve">1) Sämtliche Daten werden vor unbefugtem Zugriff, Manipulation und Zerstörung durch geeignete Maßnahmen (z.B. nach BSI-Standard 200-2) geschützt.
2) Der Anbieter dokumentiert die eingesetzten Schutzmaßnahmen und stellt diese auf Anfrage der Stiftung für Hochschulzulassung bereit.
</t>
  </si>
  <si>
    <t xml:space="preserve">1) Daten zwischen einzelnen Servern sowie dem Client werden durchgängig verschlüsselt übertragen.
2) Für die Datenübermittlung werden sichere Protokolle, welche den anerkannten und aktuellen kryptographischen Standards entsprechen, in aktuellen Versionen verwendet.
</t>
  </si>
  <si>
    <t xml:space="preserve">1) Das System muss personenbezogene Daten aller Art (insb. Meta-, Inhalts- und Dokumentendaten) rückstandsfrei löschen können, d.h. dass die Löschung unabhängig von möglichen redundanten Speicherorten komplett durchführt wird.
2) Das Löschverfahren sollte nach einem anerkannten Standard konzipiert sein.
3) Der Dienstleister unterstützt die Stiftung für Hochschulzulassung bei der Erstellung eines Löschkonzepts.
</t>
  </si>
  <si>
    <t xml:space="preserve">1) Die HR-Software bzw. der Anbieter stellt durch geeignete Entwicklungsstandards sicher, dass die Fehleranfälligkeit des Systems reduziert wird.
2) Die HR-Software bzw. der Anbieter stellt durch geeignete Entwicklungsstandards die Robustheit des Systems sicher.
</t>
  </si>
  <si>
    <t xml:space="preserve">1) Angemeldete Nutzer*innen können sich vom System abmelden.
2) Beim Abmelden bleiben keine datenschutzrelevanten Daten im Zwischenspeicher bestehen bzw. nicht im Zwischenspeicher oder anderweitig (z.B. bei Webzugriff) sichtbar oder zugreifbar.
</t>
  </si>
  <si>
    <t xml:space="preserve">1) Der Anbieter stellt eine Dokumentation der Administratorfunktionalitäten, inkl. ausführliche Beschreibungen von z.B. Tabellen und Attributen, zur Verfügung.
2) Sobald Anpassungen der Software (Updates, Upgrades) durch den Anbieter vorgenommen/ programmiert werden, passt der Anbieter die Dokumentation entsprechend an.
</t>
  </si>
  <si>
    <t xml:space="preserve">1) Rechte zur Ausübung von Funktionen und zur Anzeige von Daten können in Rechtebündel zusammengefasst werden.
2) Rechtebündel können definierten Rollen zugewiesen werden.
3) Nutzer*innen können ein oder mehreren Rollen zugewiesen werden.
</t>
  </si>
  <si>
    <t xml:space="preserve">1) Im Rollen-/Rechtekonzept definierte Rollen können verwaltet werden.
2) Es können beliebig viele Rollen verwaltet bzw. konfiguriert werden.
3) Es können neue Rollen angelegt bzw. bestehende Rollen angepasst werden.
4) Für jede Rolle kann eine verständliche Beschreibung (z.B. einen Freitext als Attribut) gepflegt werden, um ihren Einsatzzweck zu dokumentieren.
5) Es können Rollen deaktiviert werden.
</t>
  </si>
  <si>
    <t xml:space="preserve">1) Die Nutzer*innen verfügen über alle Rechte, die ihnen gemäß der zugewiesenen Rolle und deren zugeordneten Rechtebündel zugewiesen sind.
2) Sind einem/einer Nutzer*in mehrere Rollen zugeordnet, so ergeben sich die effektiven Rechte der/des Nutzer*in additiv aus den Rechtebündeln bzw. Rechten der zugewiesenen Rollen.
3) Dies hat zur Folge, dass sich Nutzer*innen im Laufe ihrer täglichen Arbeit nicht mit unterschiedlichen Rollen am System anmelden müssen.
4) Fachliche Administrator*innen sollen effektive Rechtezuordnungen konkreter Nutzer*innen einfach und selbstständig auf der Nutzeroberfläche nachvollziehen können.
</t>
  </si>
  <si>
    <t xml:space="preserve">1) Nutzer*innen können in der HR-Software verwaltet werden.
2) Attribute von Nutzer*innen können in der HR-Software verwaltet werden.
3) Für Nutzer*innen kann ein aktivierendes Startdatum und ein deaktivierendes Enddatum konfiguriert werden
4) Nutzer*innen können manuell aktiviert/deaktiviert werden.
</t>
  </si>
  <si>
    <t xml:space="preserve">1) Es können mindestens folgende Attribute an einem/einer Nutzer*in gespeichert werden (beispielhafter Auszug): 
Vor- und Nachname
E-Mail Adresse
Nutzergruppe
Kommentarfelder
interne Personalnummer
Login (Nutzeraccount)
2) Weitere Attribute können durch fachliche Administrator*innen verwaltet werden.
</t>
  </si>
  <si>
    <t xml:space="preserve">1) Ein*e Nutzer*in können im Dialog ein oder mehrere Rollen aus dem Rollenmodell zugewiesen werden.
2) Zeitliche Befristung der Rollenzuordnungen muss möglich sein.
</t>
  </si>
  <si>
    <t xml:space="preserve">1) Einzelnen Rollen/Rechten können verständliche Kurzbeschreibungen hinterlegt werden.
2) Pro Rolle werden die wesentlichen Berechtigungen angezeigt, beispielsweise wie folgt dargestellt:
Nutzer*innen mit dieser Rolle können folgende Funktionen im System ausführen:
Funktion A
Funktion B
</t>
  </si>
  <si>
    <t xml:space="preserve">1) Die HR-Software protokolliert alle Aktivitäten im Rahmen der Nutzer*innenverwaltung sowie der Rollen- und Rechtevergabe.
2) Rollenzuweisungen zu einem/einer Nutzer*in werden historisiert und die Daten revisionssicher gespeichert.
3) Der Zugriff auf die entsprechenden Änderungsprotokolle ist nur für berechtigte Nutzer*innen möglich.
</t>
  </si>
  <si>
    <t xml:space="preserve">1) Eingabedialoge sind regelbasiert konfigurierbar (Wenn-Dann-Beziehung).
2) Die HR-Software prüft die Vollständigkeit der erfassten Daten.
3) Für fehlende Eingaben sind qualifizierte Fehlermeldungen voreingestellt und zusätzlich konfigurierbar.
</t>
  </si>
  <si>
    <t xml:space="preserve">1) Felder können als Pflichtfelder definiert werden.
2) Pflichtfelder werden als solche im Formular kenntlich gemacht (z.B. *).
3) Die HR-Software prüft die Vollständigkeit der erfassten Daten.
4) Für fehlende Eingaben sind qualifizierte Fehlermeldungen konfigurierbar.
</t>
  </si>
  <si>
    <t xml:space="preserve">1) Suchergebnisse werden in Form von Ergebnislisten dargestellt.
2) Für Ergebnislisten werden die angewendeten Suchkriterien angezeigt.
3) Es ist konfigurierbar, welche Spalten für welche Entität in der Ergebnisliste angezeigt werden (z.B. relevante Stammdaten bei Suche nach Personen).
4) Für vorhandene Spalten können Filter gesetzt werden.
5) Folgende Operatoren können für Filter verwendet werden:
gleich (=)
nicht gleich (&lt;&gt;)
bei Listenfeldern: Mehrfachauswahl
bei numerischen Feldern/Datumsfeldern: größer (&gt;), größer-gleich (&gt;=), kleiner (&lt;) und kleiner-gleich (&lt;=)
leer (kein Wert hinterlegt)
6) Die Sortierreihenfolge der Ergebnisse soll auf Basis beliebiger Spalten verändert werden können. Dabei sollen folgende Sortiermöglichkeiten vorhanden sein:
(alpha-)numerisch aufsteigend
(alpha-)numerisch absteigend
chronologisch aufsteigend (bei Datumswerten)
chronologisch absteigend (bei Datumswerten)
7) Für die Einträge einer Ergebnisliste können fach- und entitätsspezifische Mehrfachaktionen durchgeführt werden.
</t>
  </si>
  <si>
    <t xml:space="preserve">1) Die Bearbeitung von Vorgängen wird mit einer Workflow-Komponente unterstützt.
2) Die Workflow-Komponente ist als integrierter Systembestandteil abgebildet (integrierte Workflowmanagement-Anwendung), welcher auf alle Daten, Dokumente, Berechtigungen und Vertretungsregeln der HR-Software zugreift.
</t>
  </si>
  <si>
    <t xml:space="preserve">1) Als Workflow eingehende Vorgänge können durch berechtigte Nutzer*innen delegiert werden.
2) Die Auswahlliste der Nutzer*innen für die Delegation soll von der HR-Software sinnvoll eingeschränkt werden.
</t>
  </si>
  <si>
    <t xml:space="preserve">1) Es können unterschiedliche Status vergeben werden.
2) Die Status sind durch berechtige Nutzer*innen konfigurierbar.
2) Die Status können manuell gesetzt werden.
3) Die Status können ggf. auch automatisch gesetzt werden (z.B. durch die vollständige Bearbeitung von Workflowschritten).
4) Die Status sind von berechtigten Nutzer*innen einsehbar.
</t>
  </si>
  <si>
    <t xml:space="preserve">1) Der Status aller vorhandenen Anträge einer:eines Antragstellenden ist für sie/ihn und verantwortliche Genehmiger*innen einsehbar (z.B. in einer Web-Anwendung der HR-Software).
2) Im System werden Antragstellende und Genehmiger*innen über Statuswechsel benachrichtigt (z.B. Benachrichtigung in der Web-Anwendung).
3) Für Benachrichtigungen kann individuell und antragsbezogen eine Weiterleitung der Benachrichtigung z.B. in Form einer Information über eine vorliegende Statusänderung per E-Mail eingestellt werden.
</t>
  </si>
  <si>
    <t xml:space="preserve">1) Das System wertet selbstständig die Kombination bestimmter Status einer Entität und korrespondierender Fristen aus.
2) Das System leitet automatisiert neue Status an einer Entität ab und speichert diese.
</t>
  </si>
  <si>
    <t xml:space="preserve">1) Markierung von Vorgängen zur Wiedervorlage unter Angabe eines Termins.
2) Auswahl verschiedener Wiedervorlagefristen oder eines manuell gesetzten Wiedervorlagetermins.
3) Möglichkeit, sich wiederholende Wiedervorlagefristen auszuwählen.
4) Speichern von Notizen an der Wiedervorlage ist möglich.
5) Eine Bearbeitung ist auch vor dem Wiedervorlagetermin möglich.
6) Anzeige einer Übersicht aller Wiedervorlagen (z.B. nach Nutzer*in, Vorgangsart etc.), Möglichkeit zur Sortierung der Wiedervorlagen nach Status.
</t>
  </si>
  <si>
    <t xml:space="preserve">1) Fachliche Administrator*innen können Ereignisse verwalten, die Systemnachrichten an berechtigte Nutzer*innen auslösen.
2) Ein Ereignis kann dabei sowohl das Eintreten eines bestimmten Status an einer Instanz einer Entität sein, wie auch das Eintreten einer Frist, wie auch die Kombination aus beidem.
</t>
  </si>
  <si>
    <t xml:space="preserve">1) Für Nutzer*innen vorgesehene Vorgänge (im Sinne von Aufgaben) sind im System ersichtlich (z.B. Posteingang im System je Nutzer*in/Nutzergruppe, Hinweissymbole im System o.ä.).
2) Es erfolgt eine automatische Benachrichtigung durch das System bei Änderungen von vorliegenden Vorgängen bzw. Veränderungen von zugewiesenen Vorgängen.
</t>
  </si>
  <si>
    <t xml:space="preserve">1) Automatische Einhaltung der gesetzlichen Aufbewahrungsfristen.
2) Verhinderung einer vorherigen Löschung.
3) Automatische Zuweisung der gesetzlichen Aufbewahrungsfristen zu den jeweiligen Dokumententypen.
</t>
  </si>
  <si>
    <t xml:space="preserve">1) Berechtigte Nutzer*innen können als löschbar gekennzeichnete Dokumente (einzeln oder mehrere) inklusive der Metadaten direkt löschen.
2) Explizite Bestätigung des Löschens.
3) Möglichkeit, den Grund der Löschung anzugeben.
</t>
  </si>
  <si>
    <t xml:space="preserve">1) Automatisches Setzen der Transferfrist beim Erfassen des Dokumentes oder Vorgangs.
2) Automatische Aktualisierung der Transferfrist beim Öffnen oder erneuter Ablage.
3) Sperren von Dokumenten zur Bearbeitung nach Ablauf der Transferfrist.
</t>
  </si>
  <si>
    <t xml:space="preserve">1) Konvertierung von Dokumenten in ein geeignetes Dateiformat.
2) Überführung der zu archivierenden Objekte in die nachfolgenden Formate:
- PDF/A (NCI sowie CI-Dokumente)
- JPEG (Bilder)
- PNG (Bilder)
- TIFF
- XML (Metadaten).
</t>
  </si>
  <si>
    <t xml:space="preserve">1) Ausdruck einzelner revisionssicher gespeicherter Dokumente im Zeitraum der gesetzlichen Aufbewahrungsfrist.
2) Markierung und Ausdruck mehrerer revisionssicher gespeicherter Dokumente im Zeitraum der gesetzlichen Aufbewahrungsfrist.
</t>
  </si>
  <si>
    <t xml:space="preserve">1) Die HR-Software unterstützt die Abbildung unterschiedlicher Berichtstypen, z.B.:
Standardberichte
Ad-hoc-Berichte
2) Die strukturelle und inhaltliche Ausgestaltung der Berichtstypen kann durch berechtigte Mitarbeiter*innen der Stiftung für Hochschulzulassung (z.B. Administrator*innen) verwaltet werden.
3) Für Berichtszwecke stehen grundsätzlich alle Felder des Systems und deren Ausprägungen zur Auswertung zur Verfügung.
</t>
  </si>
  <si>
    <t xml:space="preserve">1) Die Festlegung, welche Berichte von welchen Personen ausgeführt/erstellt werden können, wird über das Rollen-/Rechtekonzept gesteuert.
2) Neben einem grundsätzlichen Zugriff auf einen Bericht, kann dieser zusätzlich für Datenobjekte zugelassen oder eingeschränkt werden.
3) Im Falle eines Abrufs durch Mitarbeiter*innen ohne Berechtigung wird eine qualifizierte Fehlermeldung ausgegeben, aus welchem Grund der Bericht nicht oder nur mit eingeschränktem Umfang angezeigt werden kann.
</t>
  </si>
  <si>
    <t xml:space="preserve">1) Struktur und Inhalte der Berichte (Aufbau, Inhalt, Format) können von berechtigte*n Mitarbeiter*innen verwaltet werden.
2) Es besteht die Möglichkeit, Berichte im Rahmen der Änderungen in unterschiedlichen Varianten zu versionieren bzw. alternativ per Kopie erstellte Berichte zu verändern und neu abzuspeichern.
</t>
  </si>
  <si>
    <t xml:space="preserve">1) Es können verschiedene Vorlagen für Berichte in der HR-Software abgebildet werden (z.B. Ministerien, Ämter).
2) Die Vorlagen können durch berechtigte Mitarbeiter*innen verwaltet werden.
</t>
  </si>
  <si>
    <t xml:space="preserve">1) Administrator*innen können eigene Berichte z.B. über ein Berichtswerkzeug entwickeln und in der HR-Software verwalten.
</t>
  </si>
  <si>
    <t xml:space="preserve">1) Für jeden Bericht werden die gewählten Selektionskriterien nachvollziehbar angezeigt.
2) Die Übernahme der Selektionskriterien kann manuell und pro Bericht deaktiviert werden.
3) Die Anzeige der Selektionskriterien wird auch beim Export von Berichten übernommen (z.B. auf dem PDF-Formular).
</t>
  </si>
  <si>
    <t xml:space="preserve">1) Berichte und Auswertungen können direkt aus dem System gedruckt werden.
2) Die HR-Software bietet eine Druckvorschau.
3) Aus der Druckvorschau heraus können die Druckeinstellungen angepasst werden.
</t>
  </si>
  <si>
    <t xml:space="preserve">1) Rahmendaten des Termins können gepflegt werden (Zeit, Ort etc.)
2) Links zu einer Videokonferenz können hinterlegt werden (z.B. Softwareunterstützung Zoom)
3) Die bewerbende Person kann eingeladen werden.
4) Interne Prozessbeteiligte können eingeladen werden.
</t>
  </si>
  <si>
    <t xml:space="preserve">1) Im Antrag auf Erstattung von Reisekosten können angefallene Kosten z. B. in einer Tabelle erfasst werden.
2) Für angefallene Kosten sind durch Konfiguration vorgegebene Auswahlfelder hinterlegbar (z.B. Belegarten wie Fahrtkosten, Hotelkosten etc.)
3) Für jede erfasste Ausgabe kann mittels Freitextfeld eine Erläuterung oder Begründung hinterlegt werden.
4) Angaben in abgeschickten Dienstreiseabrechnungen können nicht mehr verändert werden.
</t>
  </si>
  <si>
    <t xml:space="preserve">1) Es können Fahrtkosten auf Basis von Wegstreckenberechnungen (z.B. angegebene Kilometer) abgebildet werden.
2) Es können Bahntickets (inkl. BahnCard-Verwaltung) abgebildet werden.
3) Es können Übernachtungskosten abgebildet werden.
4) Es können Nebenkosten abgebildet werden.
5) Es können Berechnungen von Tage- und Auslagengeldern abgebildet werden.
6) Mitnahmeentschädigungen können abgebildet werden.
7) Längere Aufenthalte am Geschäftsort gemäß § 9 LRKG NRW können abgebildet werden.
8) Es können Sammelrechnungen abgebildet werden.
9) Es sollten steuerpflichtige Beträge abgebildet, ausgegeben (z.B. Bescheinigung für Finanzamt/ Lohnsteuer) und weiterverarbeitet (z.B. M-Meldung, Versteuerung von Sachbezugswerten) werden.
</t>
  </si>
  <si>
    <t xml:space="preserve">1) Eine Möglichkeit zum Upload von Belegen in gängigen Formaten (z.B. PDF, JPG) ist gegeben.
2) Die Belege sind den manuell erfassten Kosten zuordenbar.
3) Die Belege sind ab dem Zeitpunkt des Uploads für die Dauer der Verfügbarkeit der Dienstreiseabrechnung im System einsehbar.
4) Uploads in abgeschickten Dienstreiseabrechnungen können nicht mehr verändert werden.
</t>
  </si>
  <si>
    <t xml:space="preserve">1) Das System weist nachvollziehbar die bisher berechnete Erstattung von Reisekosten, die Änderungen und die daraus resultierende Differenz aus.
2) Die Abrechnung bzw. die Änderung kann danach erneut gebucht werden.
</t>
  </si>
  <si>
    <t xml:space="preserve">1) Mitarbeiter*innen können Dialoge entsprechend ihrer Berechtigungen eingeschränkt einsehen.
2) Für einzelne in der Konfiguration definierte Felder sind für berechtigte Nutzer Änderungen möglich.
</t>
  </si>
  <si>
    <t xml:space="preserve">1) Das System bietet Möglichkeiten zur Autovervollständigung (z.B. Übernahme Ortsname bei Eingabe der PLZ).
2) Das System bietet Möglichkeiten zur Navigation via Tastatur, z.B. Tabfunktion.
</t>
  </si>
  <si>
    <t xml:space="preserve">1) Die HR-Software bietet die Funktion der Durchführung von Mehrfachaktionen.
2) Mehrfachaktionen können aus Listenansichten (z.B. Auswahl von Personen) initiiert werden.
3) Mehrfachaktionen werden dialogbasiert angestoßen.
4) In der Konfiguration kann festgelegt werden, ob eine Funktion als Mehrfachaktion möglich sein soll oder nicht.
5) Das System zeigt den Fortschritt einer Mehrfachaktion an (z.B. % oder Angabe Fälle "x von y").
6) Im Falle von Fehlern bei Mehrfachaktionen gibt das System eine qualifizierte Fehlermeldung aus (inkl. der Angabe, welche Fälle einer Mehrfachaktion vor dem Fehler bearbeitet wurden und welche offengeblieben sind).
</t>
  </si>
  <si>
    <t xml:space="preserve">
</t>
  </si>
  <si>
    <t xml:space="preserve">1) Das System weist den/die Nutzer*in bei nicht plausiblen Eingaben mithilfe aussagefähiger Hinweise auf die fehlenden oder unvollständigen Daten hin.
</t>
  </si>
  <si>
    <t xml:space="preserve">1) Suche nach allen im System vorhandenen Entitäten ist möglich.
2) Suche nach allen Datenfeldern (Attributen)  ist möglich (auch interne Felder der Bearbeitung z.B. Sachbearbeitungsfelder).
3) Für die Suche nach alphanumerischen Werten stehen Operatoren zur Verfügung, z.B.: &lt;, &gt;, &lt;=, &gt;=, =, &lt;&gt;
4) Es kann nach "leeren Werten" und "nicht vorhandenen Werten" (z.B. 0, " ") gesucht werden.
5) Mehrere Suchbegriffe können durch die logischen Operatoren "und", "oder" und "nicht" verknüpft werden.
6) Bei der Verwendung von logischen Operatoren können Klammern verwendet werden, um komplexe Ausdrücke zu erstellen.
7) Es kann eine Wildcard für ein Zeichen (z.B. "?") verwendet werden, welche in der Suche durch ein beliebiges Zeichen ersetzt wird.
8) Es kann eine Wildcard für beliebig viele Zeichen (z.B. "*") verwendet werden, welche in der Suche durch einen String beliebiger Länge ersetzt wird.
9) Es ist möglich "unscharf" zu suchen ("Fuzzy-Suche").
</t>
  </si>
  <si>
    <t xml:space="preserve">1) Die HR-Software transformiert selbstständig Dokumente, Formulare und ggf. Bescheinigungen gem. CI der Stiftung für Hochschulzulassung in eine druckbare Form und speichert sie als druckbare Dokumente innerhalb der HR-Software.
2) Das System kann nach erstellten Dokumenten durchsucht werden, z.B.:
Dokumente zu einer Person
Dokumente, die auf einer Vorlage basieren
Dokumente, die in einem Zeitraum bzw. zu einem Datum erzeugt wurden.
</t>
  </si>
  <si>
    <t xml:space="preserve">1) Dokumentvorlagen können durch fachliche Administratoren bereitgestellt und konfiguriert werden.
2) In Dokumentvorlagen können Logiken hinterlegt werden (z.B. Ausgabe von Daten oder Textbausteinen bei Eintreten von automatisiert im System auslesbaren Zusammenhängen).
3) Vorlagen können von berechtigten Nutzer*innen global verwaltet werden (Versionierung, unterschiedliche Ausprägungen einer Vorlage etc.).
</t>
  </si>
  <si>
    <t xml:space="preserve">1) Eigene und bereits vorkonfigurierte Formulare können mit Hilfe eines integrierten Editors konfiguriert, gepflegt und gespeichert werden.
2) Für die Konfiguration von Formularen sind keine Programmierkenntnisse erforderlich.
</t>
  </si>
  <si>
    <t xml:space="preserve">1) Sowohl einzelne Personen als auch Personengruppen/Nutzer*innengruppen können als Bearbeiter*innen eines Workflow-Schritts ausgewählt werden.
</t>
  </si>
  <si>
    <t xml:space="preserve">1) Es können beliebig viele Dokumente zu einem Workflow hinzugefügt werden.
</t>
  </si>
  <si>
    <t xml:space="preserve">1) Bearbeiter*innen eines Workflow-Schritt können an diesem einen Kommentar/Vermerk speichern.
2) Kommentare können nur von berechtigten Nutzer*innen eingesehen werden.
</t>
  </si>
  <si>
    <t xml:space="preserve">1) Die HR-Software kann Workflows ereignisgesteuert automatisiert starten, z.B. bei
Speichern von Dialogen
Setzen von Status an Entitäten
Ablauf bzw. Erreichen von definierten Fristen
2) Ereignisse, die Workflows auslösen, können von berechtigten Nutzer*innen verwaltet werden.
</t>
  </si>
  <si>
    <t xml:space="preserve">1) Workflows können manuell gestartet werden.
</t>
  </si>
  <si>
    <t xml:space="preserve">1) Die HR-Software bietet ein grafisches Monitoring der Workflows an.
2) Die HR-Software zeigt den Bearbeiter*innen eines Workflows den zu bearbeitenden Workflow-Schritt im Kontext des gesamten Workflows an.
</t>
  </si>
  <si>
    <t xml:space="preserve">1) Einzelnen Workflow-Instanzen kann eine erhöhte Priorität zugewiesen werden.
2) Die HR-Software stellt die Priorisierung über eine Hervorhebung dar (z.B. optisch, in Sortierreihenfolge der Priorität).
3) Die HR-Software kann Workflow-Instanzen anhand von Personengruppen priorisieren.
</t>
  </si>
  <si>
    <t xml:space="preserve">1) Die HR-Software bietet einen graphischen Editor für die Workflowmodellierung an.
</t>
  </si>
  <si>
    <t xml:space="preserve">1) In der HR-Software können Fristen für die Bearbeitungsdauer eines Workflow-Schritts konfiguriert werden.
</t>
  </si>
  <si>
    <t xml:space="preserve">1) Änderungen in der Workflow-Konfiguration werden protokolliert und versioniert.
</t>
  </si>
  <si>
    <t xml:space="preserve">1) Eingehende Ad-Hoc-Workflows können abgelehnt werden.
2) Falls ein Nutzer einen Ad-Hoc-Workflow ablehnt, soll die HR-Software den/die Workflow-Ersteller*in darüber informieren.
</t>
  </si>
  <si>
    <t xml:space="preserve">1) Die HR-Software überwacht den Rücklauf des Workflows.
2) Benachrichtigungen über Statusänderungen von Workflows können aktiviert und deaktiviert werden.
</t>
  </si>
  <si>
    <t xml:space="preserve">1) Bearbeitungsschritte in Workflows können durch berechtige Nutzer*innen geändert oder erweitert werden.
</t>
  </si>
  <si>
    <t xml:space="preserve">1) Die HR-Software informiert Nutzer*innen, falls ein neues Dokument zu einem Vorgang hinzugefügt wurde.
</t>
  </si>
  <si>
    <t xml:space="preserve">1) Das System bietet ein Statuskonzept.
2) Das Statuskonzept ist verzahnt mit den Funktionalitäten zu Workflows und Kommunikation.
</t>
  </si>
  <si>
    <t xml:space="preserve">1) Vorgänge sollen mit einer eindeutigen Statusangabe versehen werden können.
2) Berechtigte Nutzer*innen können neue Status definieren und konfigurieren.
3) Berechtigte Nutzer*innen können neue Status löschen.
4) Statusänderungen sollen manuell (als Einzel- oder Massenaktion) sowie automatisiert als Ergebnis von Fachfunktionen durchgeführt werden.
5) Statuskonzepte sollen individuell für Vorgänge gleicher Art konfigurierbar sein.
</t>
  </si>
  <si>
    <t xml:space="preserve">1) Fachliche Administrator*innen können Ereignisse, die Systemnachrichten auslösen, hinsichtlich des parallelen Auslösens einer E-Mail verwalten.
2) E-Mails weisen dabei z.B. entweder den Text der Systemnachricht aus oder geben einen Hinweis auf eine vorliegende Systemnachricht zu einem Thema im Sinne einer Überschrift/Kurzzusammenfassung des Inhalts.
</t>
  </si>
  <si>
    <t xml:space="preserve">1) Die HR-Software kann selbstständig bei Eintreten definierter Ereignisse Systemnachrichten an Nutzer*innen der HR-Software versenden.
</t>
  </si>
  <si>
    <t xml:space="preserve">1) Berechtigte Nutzer*innen können Systemnachrichten an andere berechtigte Nutzer*innen versenden.
</t>
  </si>
  <si>
    <t xml:space="preserve">1) Das System kann E-Mail Nachrichten an Nutzer*innen des Systems senden.
2) Das System greift dabei auf die an den jeweiligen Personendatensätzen hinterlegten E-Mailadressen zurück.
</t>
  </si>
  <si>
    <t xml:space="preserve">1) In jedem Nutzer*innen-Account kann eine Kommunikationshistorie angezeigt werden.
2) Die Historie umfasst alle Systemnachrichten, E-Mails und sonstige Benachrichtigungen, die an diese Person gesendet wurden (inkl. Zeitstempel und Absender*in).
</t>
  </si>
  <si>
    <t xml:space="preserve">1) Der Nutzer kann zusätzlich per E-Mail benachrichtigt werden.
2) Eine Benachrichtigung per E-Mail kann individuell ein-/ausgeschaltet werden (z.B. grundsätzlich oder für einzelne Vorgangsarten).
</t>
  </si>
  <si>
    <t xml:space="preserve">1) Das System speichert bei der Erstellung von Entitäten selbstständig Ersteller*in sowie Erstellungsdatum der Entität.
2) Die Speicherung von Protokollinformationen erfolgt in einer Datenbankstruktur.
</t>
  </si>
  <si>
    <t xml:space="preserve">1) Das System generiert für vorgegebene Prozesse bzw. Vorgänge oder Datenflüsse automatisiert Protokolle.
2) Die Protokolle sind im System einsehbar.
</t>
  </si>
  <si>
    <t xml:space="preserve">1) Die abgelegten Dokumente können in der elektronischen Personalakte strukturiert abgelegt werden.
2) Die elektronische Personalakte kann aus dem jeweiligen Mitarbeiterstammsatz in der HR-Software aufgerufen werden.
3) Die abgelegten Dokumente können durchsucht werden.
</t>
  </si>
  <si>
    <t xml:space="preserve">1) Überprüfung der Integrität in einstellbaren Abständen.
2) Information über das Ergebnis an berechtigte Nutzer.
</t>
  </si>
  <si>
    <t xml:space="preserve">1) Konfiguration und Überprüfung von Aufbewahrungsfristen.
</t>
  </si>
  <si>
    <t xml:space="preserve">1) Aufbewahrungsfristen können in Abhängigkeit eines Ereignisses definiert werden.
</t>
  </si>
  <si>
    <t xml:space="preserve">1) Einsortieren in die Kategorien (beispielhaft):
- löschbares Dokument, kann durch berechtigte Nutzer direkt gelöscht werden (Dokument hat keine Aufbewahrungsfrist oder Aufbewahrungsfrist ist abgelaufen und ist als "nicht archivierungspflichtig" markiert)
- nicht archivierungswürdiges Dokument, welches nach Ablauf der Aufbewahrungsfrist gelöscht werden kann
- archivierbares Dokument, welches nach Ablauf der Aufbewahrungsfrist zur Aussonderung vorgeschlagen werden kann
- archiviertes Dokument, kann nicht ausgesondert oder gelöscht werden.
</t>
  </si>
  <si>
    <t xml:space="preserve">1) In dem System kann bei der Löschung von Dokumenten ein 4-Augen-Prinzip eingesetzt werden.
</t>
  </si>
  <si>
    <t xml:space="preserve">1) Papierkorbfunktion ist vorhanden.
</t>
  </si>
  <si>
    <t xml:space="preserve">1) Möglichkeit zur Löschkennzeichnung durch berechtigte Nutzer*innen.
2) Kennzeichnung mit einem Löschzeitpunkt in der Zukunft.
3) Bearbeitung und Löschung von Löschkennzeichen ist möglich.
4) Möglichkeit, einen Freigabeprozess zur Löschung zu konfigurieren.
5) Erstellung und Export von Listen mit zur Löschung anstehenden Dokumenten.
6) Automatische Löschung der Dokumente in Abhängigkeit von dokumentenspezifischen Einstellungen.
7) Löschung von gekennzeichneten Dokumenten nach Ablauf der Aufbewahrungsfrist einzeln oder im Stapelverfahren.
</t>
  </si>
  <si>
    <t xml:space="preserve">1) Speicherung von Metadaten bei der Konvertierung eines Dokuments an das erzeugte PDF/A-Dokument.
2) Archivierung der Dokumente und Vorgänge inklusive der vollständigen Metadaten sowie Protokoll,- Bearbeitungs- und Primärinformationen.
</t>
  </si>
  <si>
    <t xml:space="preserve">1) Protokollierung der Archivierung von Dokumenten und Vorgängen.
</t>
  </si>
  <si>
    <t xml:space="preserve">1) Anzeige der revisionssichergespeicherten Dokumente für die Zeit der gesetzlichen Aufbewahrungspflicht.
</t>
  </si>
  <si>
    <t xml:space="preserve">1) Die HR-Software kann weitere / beliebige Archivsysteme anbinden.
</t>
  </si>
  <si>
    <t xml:space="preserve">1) Die HR-Software macht selbstständig Vorschläge für die Verschlagwortung der Dokumente.
</t>
  </si>
  <si>
    <t xml:space="preserve">1) Für die unterschiedlichen Bereiche der Stiftung für Hochschulzulassung können spezifische Standardberichte abgebildet werden.
Die langfristig umzusetzenden Berichte sind "in der Liste Berichtsbedarfe" der anhängenden Liste zu entnehmen.
</t>
  </si>
  <si>
    <t xml:space="preserve">1) Geschlechtseinträge laut Personenstandsgesetz sind in der HR-Software pflegbar.
2) Bei Dialogen, Belegen und Dokumenten, bei denen persönliche Anreden oder Personalpronomina erforderlich sind, setzt die HR-Software diese gesetzeskonform um.
</t>
  </si>
  <si>
    <t xml:space="preserve">1) Aus den Angaben eines Einstellungsantrags oder Auswahlschreibens lässt sich im System ein Personendatensatz erstellen.
2) Der Personendatensatz ist durch berechtigte Nutzer*innen änderbar und speicherbar.
3) Für den Personendatensatz können weitere, nicht im initialen Anlegen gefüllte Felder ergänzt werden.
</t>
  </si>
  <si>
    <t xml:space="preserve">1) Bei Anlegen einer Person schlägt das System automatisch die Prüfung auf vorhandene Dubletten vor.
2) Die Dublettenprüfung erfolgt entlang hinterlegter Vergleichskriterien (z.B. Name, Vorname, Geburtsdatum).
3) Die angebotenen Vergleichskriterien sind durch fachliche Administratoren unabhängig eines konkreten Prüffalls als Vorgabe konfigurierbar.
4) Die Dublettenprüfung ist durch berechtigte Nutzer*innen für den konkret vorliegenden Fall änderbar (z.B. Ausnehmen oder Hinzufügen von Vergleichskriterien).
5) Die Dublettenprüfung gibt mögliche Dubletten in übersichtlicher Form im System aus (z.B. tabellarische Gegenüberstellung).
6) Mögliche Dubletten können durch berechtigte Nutzer*innen als solche akzeptiert oder als falsch bestätigt werden (Klassifizierung der Dubletten erfolgt durch Nutzer*innen, nicht automatisiert).
7) Für erkannte Dubletten bietet das System eine Zusammenführung der Daten an.
8) Für die Zusammenführung kann feldweise entschieden werden, welche Daten erhalten bleiben sollen.
</t>
  </si>
  <si>
    <t xml:space="preserve">1) Antrag liegt als digitales Formular im Self-Service vor (z.B. Webanwendung der HR-Software).
2) Das digitale Formular kann mittels Self-Service von Antragstellenden ausgefüllt werden.
3) Das digitale Formular kann im Self-Service abgeschickt und damit zur weiteren Bearbeitung übergeben werden.
4) Abgeschickte Formulare sind nicht mehr veränderbar.
</t>
  </si>
  <si>
    <t xml:space="preserve">1) Eingabedialoge sind regelbasiert konfigurierbar (Wenn-Dann-Beziehung).
2) Felder reagieren initial, z.B. bei Eröffnen eines neuen Antrags, auf die vorbelegten Angaben (z.B. Einblenden mehrerer Felder aufgrund vorbelegter Personalkategorie).
</t>
  </si>
  <si>
    <t xml:space="preserve">1) Für angelegte Felder können Feldtypen bestimmt werden (z.B. Listenfelder mit Werten, Checkboxen, Radiobuttons, Freitextfelder, Uploadfelder).
2) Für Feldtypen kann eine Vorbelegung (z.B. vorausgewählter Listeneintrag) konfiguriert werden.
3) Wertelisten von Listenfeldern können durch Administratoren verändert werden.
</t>
  </si>
  <si>
    <t xml:space="preserve">1) Hinweistexte können an jedem Feld definiert werden.
2) Übergreifende Hinweistexte können zu Beginn und zum Ende des Antrags definiert werden.
3) Hinweistexte sind formatierbar (z.B. Umbrüche, Hervorhebungen, Hyperlinks).
</t>
  </si>
  <si>
    <t xml:space="preserve">1) Die Organisationsstruktur ist im System abgebildet.
2) Anträge und Antragsprozesse sollen nach den formulierten Anforderungen im Bereich Workflowfunktionalitäten gestaltet werden können.
</t>
  </si>
  <si>
    <t xml:space="preserve">1) Ausgewählte Rahmenbedingungen im Antrag sollen durch berechtigte Nutzer*innen anpassbar sein.
2) Die getätigten Änderungen sind protokolliert und somit nachvollziehbar (Urheber*in, Änderung, Zeitstempel).
3) Änderungen an Anträgen werden den Prozessbeteiligten (z.B. über Benachrichtigungen) mitgeteilt.
</t>
  </si>
  <si>
    <t xml:space="preserve">1) Der abgesendete Antrag soll durch die antragsstellende Person zurückgezogen werden können.
2) Im Zuge des Zurückziehens, soll ein Grund in einem Freitextfeld benannt werden können.
3) Der zurückgezogene Antrag steht weiteren Personen im vorgesehenen Genehmigungsprozess nicht mehr zur Genehmigung zur Verfügung.
</t>
  </si>
  <si>
    <t xml:space="preserve">1) Eingehende Anträge werden direkt der zuständigen Stelle zugeordnet (z.B. auf Basis organisatorischer Zuordnung, Mitarbeiterkategorie, Finanzierung), können aber auch flexibel zugeordnet werden.
2) Die Regeln für die Verteilung der Anträge können angepasst werden.
3) Verteilte Anträge können von den im zugeteilten Bereich berechtigten Nutzer*innen eingesehen werden.
4) Neue Anträge erzeugen bei berechtigten Nutzer*innen eine Eingangsbenachrichtigung.
5) Benachrichtigungen können per individueller Einstellung auch an die im System hinterlegte E-Mailadresse der Zuständigen weitergeleitet werden (Erinnerungsfunktion).
</t>
  </si>
  <si>
    <t xml:space="preserve">1) An den Anträgen können durch berechtigte Nutzer*innen Bearbeitungsfelder definiert werden.
2) Für die Bearbeitungsfelder können Sichtbarkeiten eingerichtet werden (z.B. nicht sichtbar/sichtbar für Antragstellende).
3) Bearbeitungsfelder können durch berechtigte Nutzer*innen gefüllt, bearbeitet und gespeichert werden.
4) Die Bearbeitungsfelder eines Antrags sind für berechtigte Personen direkt in der Ansicht des Antrags einsehbar und bearbeitbar, ohne dass z.B. Fenster im System gewechselt werden müssen.
</t>
  </si>
  <si>
    <t xml:space="preserve">1) Checkliste kann am Vorgang hinterlegt werden.
2) Checklisteneinträge können für eine Antragsart (z.B. Einstellungsantrag wissenschaft./nicht-wissenschaftl. Beschäftigte) übergreifend konfiguriert werden.
3) Checkliste ist für berechtigte Personen direkt in der Ansicht des Antrags einsehbar und bearbeitbar, ohne dass z.B. Fenster im System gewechselt werden müssen.
</t>
  </si>
  <si>
    <t xml:space="preserve">1) Digitale Anträge können z.B. durch Statuswechsel an Antragstellende oder andere Prozessbeteiligte zurückgegeben oder final abgelehnt werden.
2) Prozessbeteiligte werden per Benachrichtigung über zurückgegebene und abgelehnte Anträge informiert.
3) Hinweistexte zur Begründung der Rückgabe/Ablehnung und des Änderungserfordernisses können dem Antrag angefügt werden (z.B. am betreffenden Feld oder für den gesamten Antrag).
3) Zur Überarbeitung vorgesehene Anträge können von berechtigten Prozessbeteiligten bearbeitet werden.
4) Überarbeitete Anträge können erneut abgeschickt werden und durchlaufen erneut den vorgesehenen Genehmigungsweg.
</t>
  </si>
  <si>
    <t xml:space="preserve">1) Über Vorlagen/Vermerke eines definierten Status informiert das System (z.B. mittels Benachrichtigung) 
- per Systemnachricht und/oder
- per E-Mail
</t>
  </si>
  <si>
    <t xml:space="preserve">1) Über Vorlagen/Vermerke eines definierten Status informiert das System (z.B. mittels Benachrichtigung) 
- per Systemnachricht und/oder
- per E-Mail.
</t>
  </si>
  <si>
    <t xml:space="preserve">1) Im Rahmen der Gremienbeteiligung neu hinzugefügte Dokumente können an der Person bzw. in der Akte der Person hinterlegt werden.
</t>
  </si>
  <si>
    <t xml:space="preserve">1) Eingabedialoge sind konfigurierbar.
2) Felder reagieren dynamisch auf getätigte Eingaben.
</t>
  </si>
  <si>
    <t xml:space="preserve">1) Felder können als Pflichtfelder definiert werden.
2) Pflichtfelder werden als solche im Bewerbungsformular kenntlich gemacht (z.B. "Name*").
3) Das System prüft die Vollständigkeit der erfassten Daten.
4) Auf fehlende oder inkonsistente Eingaben wird hingewiesen.
</t>
  </si>
  <si>
    <t xml:space="preserve">1) Übergreifende Hinweistexte können zu Beginn und zum Ende der Bewerbung definiert werden.
2) Hinweistexte können an jedem Feld definiert werden.
3) Hinweistexte sind formatierbar (z.B. Umbrüche, Hervorhebungen, Hyperlinks)
</t>
  </si>
  <si>
    <t xml:space="preserve">1) Die abgelegten Dokumente können rechtssicher in einer elektronischen Struktur abgelegt werden.
2) Die abgelegten Dokumente können aus dem System aufgerufen werden.
3) Die abgelegten Dokumente bzw. damit verbundene Metadaten können durchsucht werden.
</t>
  </si>
  <si>
    <t xml:space="preserve">1) In der Onlinebewerbung werden strukturiert Informationen abgefragt. Diese umfassen u.a.
- Name
- Vorname
- Titel
- Wohnort
- Geburtsdatum (Datumsformat ""tt.mm.jjjj"")
- Telefonnummer
- E-Mail
- Schwerbehinderung
- Bemerkung
2) Es können Kriterien festgelegt werden, denen ein Upload zugewiesen ist. Diese umfassen z.B.
- Abschlüsse mit Noten
- Nachweis über Berufserfahrung
- Spezielle Kriterien gem. Ausschreibungstext
3) Die in Nr. 1 und Nr. 2 aufgenommenen Informationen können im weiteren Bewerbungsprozess verwendet werden.
</t>
  </si>
  <si>
    <t xml:space="preserve">1) Ein Bewerberspiegel wird automatisiert erstellt.
2) Der Inhalt des Bewerberspiegels kann im System konfiguriert werden.
</t>
  </si>
  <si>
    <t xml:space="preserve">1) Der Bewerberspiegel kann entsprechend der festgelegten Rollen und Rechte zur Verfügung gestellt werden.
</t>
  </si>
  <si>
    <t xml:space="preserve">1) Bewerber*innen können aus dem System heraus informiert werden.
2) Diesen Informationen können Unterlagen beigefügt werden.
</t>
  </si>
  <si>
    <t xml:space="preserve">1) Maßnahmen im Sinne der Gleichstellung werden dokumentiert.
</t>
  </si>
  <si>
    <t xml:space="preserve">1) In einem Bewerbungsverfahren kann auf bereits vorhandene Daten zurückgegriffen werden (z.B. Beschreibung der Stelle).
2) Bei der Wiederholung einer Ausschreibung kann in zulässigem Umfang auf bereits vorhandene Daten zurückgegriffen werden.
3) Bei der Verlängerung einer Bewerbungsfrist können Bewerber*innen darüber informiert werden.
4) Bei der Anpassung einer Ausschreibung können Bewerber*innen darüber informiert werden.
</t>
  </si>
  <si>
    <t xml:space="preserve">1) Der Auswahlvermerk beginnt mit der Auswertung der eingegangenen Bewerbungen.
2) Die Beteiligung der Gremien wird im Auswahlvermerk dokumentiert. 
3) Der Auswahlvermerk dokumentiert die Entscheidung der Führungskraft. 
4) Der Auswahlvermerk wird mit der Auswahlentscheidung und der Rangliste der nachgeordneten Bewerbenden abgeschlossen.
</t>
  </si>
  <si>
    <t xml:space="preserve">1) An den Bewerbungen können durch berechtigte Nutzer*innen Anmerkungsfelder definiert werden.
2) Für die Anmerkungsfelder können Sichtbarkeiten eingerichtet werden (z.B. nicht sichtbar/sichtbar für Bewerber*innen).
3) Anmerkungsfelder können durch berechtigte Nutzer*innen gefüllt, bearbeitet und gespeichert werden.
</t>
  </si>
  <si>
    <t xml:space="preserve">1) Für den hinterlegten Aufenthaltstitel (Datum) ist eine Frist zur Wiedervorlage konfigurierbar (z.B. 8-Wochen vor Datum).
</t>
  </si>
  <si>
    <t xml:space="preserve">1) Einzustellende Personen bzw. berechtigte Mitarbeiter*innen des Teams Personal und Recht können explizit vorgesehene Uploadfelder ergänzen.
2) Ergänzte Anträge werden nach Speichern und Abschicken durch einzustellende Personen dem vorgesehenen Workflow zugeführt.
</t>
  </si>
  <si>
    <t xml:space="preserve">1) Bei einer sechswöchigen Probezeit findet dies nach den Wochen 2, 3 und 4 statt.
2) Bei einer sechsmonatigen Probezeit findet dies nach den Monaten 1, 2 und 4 statt.
</t>
  </si>
  <si>
    <t xml:space="preserve">1) Wiedervorlage zur Anmeldung beim Veranstalter
2) Wiedervorlage zur Prüfung der Durchführbarkeit der Fortbildung
3) Wiedervorlage zur Prüfung des Vorhandenseins der Anmeldebestätigung
4) Wiedervorlage zur Prüfung des Vorhandenseins der Teilnahmebescheinigung
</t>
  </si>
  <si>
    <t xml:space="preserve">1) Das System unterstützt Gruppenreisen.
So könnte beispielsweise in einem Antrag für eine Gruppenreise die Reisenden Personen ausgewählt werden und für diese werden zu Detaillierung Einzelanträge zugewiesen.
</t>
  </si>
  <si>
    <t xml:space="preserve">1) Die HR-Software übernimmt antragsrelevante Personalstammdaten in den Dienstreiseantrag (z.B. auf Basis der angegebenen Personalnummer als Identifikationsmerkmal).
2) Das System erkennt Auslandsreisen und übernimmt weitere Daten in den Dienstreiseantrag (beispielhafter Auszug):
Vorzeiten vergangener Auslandsreisen
Krankenkassendaten für Auslandsreisen
RV-Nummer
</t>
  </si>
  <si>
    <t xml:space="preserve">1) Die HR-Software prüft beim Speichern des Datensatzes die eingegebenen Reisedaten des Antrags mit den Reisedaten aller anderen in der Zukunft liegenden Reiseanträge auf Überschneidungsfreiheit.
2) Im Falle sich überschneidender Anträge wird eine qualifizierte Fehlermeldung ausgegeben.
3) Die Freigabe der Formulardaten wird verhindert.
</t>
  </si>
  <si>
    <t xml:space="preserve">1) Der abgesendete Antrag kann solange bearbeitet werden, bis der erste Genehmigungsschritt durch eine weitere Person erfolgt ist.
2) Nach Speichern des geänderten Antrags wird dieser erneut dem Genehmigungsprozess zugeführt.
</t>
  </si>
  <si>
    <t xml:space="preserve">1) Dienstreiseanträge erhalten eine eindeutige fortlaufende Nummer im System.
2) Die Nummer ist von allen Prozessbeteiligten einsehbar.
</t>
  </si>
  <si>
    <t xml:space="preserve">1) Automatisiert berechnete Kosten werden in der Dienstreiseabrechnung ausgegeben.
2) Automatisiert berechnete Kosten sind durch Antragstellende nicht änderbar.
</t>
  </si>
  <si>
    <t xml:space="preserve">1) Im Rahmen der Beantragung einer Dienstreise genehmigte und ausgezahlte Vorschüsse werden in die Dienstreiseabrechnung übernommen.
2) Ausgezahlte Vorschüsse sind als solche gekennzeichnet einsehbar.
3) Ausgezahlte Vorschüsse werden gegen die insgesamt abzurechnenden Kosten gerechnet und in der Finanzbuchhaltung aufgelöst.
4) In der Summe der Abrechnung ist der Abzug des Vorschusses nachvollziehbar.
</t>
  </si>
  <si>
    <t xml:space="preserve">1) Es besteht die Möglichkeit der Datenerfassung für eine Kündigung (z.B. als Abschnitt am Personendatensatz)
2) Es sind folgende Daten zu pflegen (beispielhafter Auszug):
Grund der Kündigung
Art der Kündigung und Zustellungsart
Angaben zu einer ggf. bestehenden Kündigungsschutzklage
Angaben zu möglicher Freistellung vor Austrittsdatum
Angaben zu vertragswidrigem Verhalten (ggf. Verknüpfung zu ausgesprochenen Abmahnungen)
</t>
  </si>
  <si>
    <t xml:space="preserve">1) Die Urlaubstage werden automatisch auf Basis des Austrittsdatums neu berechnet.
2) Der Resturlaub kann auf dem Beendigungsschreiben ausgegeben werden.
</t>
  </si>
  <si>
    <t xml:space="preserve">1) Am Personendatensatz wird das Renteneintrittsdatum in Abhängigkeit des Geburtsdatums und ggf. der Personalkategorie berechnet und ist einsehbar.
2) Das Renteneintrittsdatum kann mit Hinweis auf eine vorzeitige Rente verändert werden (z.B. mittels Zusatzfeld im Falle eines Vorruhestands).
</t>
  </si>
  <si>
    <t xml:space="preserve">1) Weitere Prozessbeteiligte können manuell angestoßene Benachrichtigungen (z.B. Systemnachrichten, E-Mails) erhalten.
2) Benachrichtigungen können seitens des Teams Personal und Recht angestoßen werden.
</t>
  </si>
  <si>
    <t xml:space="preserve">1) Der Zugriff auf und die Nutzung von Web Services ist nur nach vorheriger Authentifizierung über die Nutzer*innen-ID möglich.
</t>
  </si>
  <si>
    <t xml:space="preserve">1) Die HR-Software verfügt über ein integriertes Schnittstellen-Monitoring.
2) Auswertungen über die Leistungsfähigkeit können über die drei Säulen von Observability (Logs, Metrics, Traces) erstellt werden.
3) Daten können in anpassbaren, dynamischen Dashboards dargestellt werden.
</t>
  </si>
  <si>
    <t xml:space="preserve">1) Vor der Datenübertragung prüft das System eigenständig die Datensätze auf Fehler (z.B. hinsichtlich Plausibilitäten, Vollständigkeit und Zulässigkeit).
2) Fehlerhafte Datensätze werden in einem Fehlerprotokoll gespeichert.
3) Fehlerhafte Datensätze werden in einem dafür angelegten Container (für jede Schnittstelle separat) zwischengespeichert, in dem dann die revisionssichere Nachbearbeitung/Korrektur erfolgen kann.
</t>
  </si>
  <si>
    <t xml:space="preserve">1) Die HR-Software stellt die Integrität der Daten bei der Verarbeitung sowie der Übertragung zwischen beteiligten Systemen sicher.
2) Übertragungsfehler werden protokolliert und angezeigt.
3) Die Anwendung muss mindestens gegen die gängigsten Angriffsvektoren abgesichert sein (Security by design).
4) Die Absicherung wird kontinuierlich aktualisiert, um neu aufkommende Schwachstellen zu beheben.
5) Die Verfahrensweisen bei der Datenverarbeitung werden vollständig, aktuell und für berechtigte Nutzer*innen transparent dokumentiert.
6) Die HR-Software stellt Funktionen zur Weitergabekontrolle bereit (z.B. Verschlüsselung, Passwortschutz).
</t>
  </si>
  <si>
    <t xml:space="preserve">1) Die urhebende Instanz des Datums kann über Protokolldateien ermittelt werden.
</t>
  </si>
  <si>
    <t xml:space="preserve">1) Für sämtlichen Schnittstellen (z.B. protokollbasierte Schnittstellen, Datei-Schnittstellen) werden die Datenübertragungen verschlüsselt
</t>
  </si>
  <si>
    <t xml:space="preserve">1) Das System kann eine Vertrauensstellung (beispielsweise anhand von Zertifikaten) sowohl zwischen den systemeigenen Servern als auch im Austausch mit angebundenen Systemen sicherstellen.
</t>
  </si>
  <si>
    <t xml:space="preserve">1) Zusätzlich zur Eingabe der Login-Daten (Nutzername und Passwort) wird eine mehrstufige Authentifizierung in der HR-Software ermöglicht.
2) Als zweiter Faktor können die gängigen Authentifizierungsformen (hardware- und softwarebasierte Varianten) ausgewählt werden.
</t>
  </si>
  <si>
    <t xml:space="preserve">1) In der HR-Software kann über ein restriktives Rollen- und Rechtekonzept sichergestellt werden, dass auch Administrator*innen eingeschränkten Zugriff auf Daten haben.
</t>
  </si>
  <si>
    <t xml:space="preserve">1) Die HR-Software protokolliert die Vergabe und Änderungen von Berechtigungen in der HR-Software.
</t>
  </si>
  <si>
    <t xml:space="preserve">1) Angemeldete Nutzer*innen werden nach einer vorgegebenen Zeit der Inaktivität automatisch vom System abgemeldet.
2) Die Zeitdauer der Inaktivität bis zum automatischen Log-out (Session Timeout) kann einheitlich für alle Nutzer*innen konfiguriert werden.
</t>
  </si>
  <si>
    <t xml:space="preserve">1) Die HR-Software sperrt Zugänge temporär oder bis zur erneuten Freischaltung durch berechtigte Nutzer*innen.
2) Die Anzahl an fehlerhaften Login-Versuchen kann konfiguriert werden.
</t>
  </si>
  <si>
    <t xml:space="preserve">1) Die HR-Software stellt sicher, dass die Anmeldung mit einer Nutzer-ID nur einmal zeitgleich möglich ist.
2) Die HR-Software stellt sicher, dass eine bereits beendete Session nicht versehentlich wiederbelebt werden kann.
</t>
  </si>
  <si>
    <t xml:space="preserve">1) Die Wartung von Individualentwicklungen erfolgt durch den Anbieter.
2) Für Individualentwicklungen des Systems werden dieselben Wartungs- und Supportdienstleistungen angeboten wie für Standardkomponenten.
3) Individualentwicklungen, die erst nach der Projektphase und während des Echtbetriebs bereitgestellt werden, unterliegen ebenfalls den Wartungs- und Supportvereinbarungen.
</t>
  </si>
  <si>
    <t xml:space="preserve">1) Prozesse der Authentifizierung und Autorisierung stellen sicher, dass nur berechtigte Nutzer*innen das IT-System gem. der Autorisierung benutzen und Datenzugriff über die ihnen zugewiesenen Rollen und Berechtigungen erhalten können.
</t>
  </si>
  <si>
    <t xml:space="preserve">1) Die Zeitdauer der Inaktivität bis zum automatischen Logout (Session Timeout) kann einheitlich für alle Nutzer zu konfiguriert werden.
</t>
  </si>
  <si>
    <t xml:space="preserve">1) Das System bietet eine übersichtliche, strukturierte und logisch aufgebaute Nutzeroberfläche für alle Nutzergruppen.
2) Das System verwendet für die Benennung von Objekten/Entitäten/Bezeichnungen/Meldungen etc. eine eindeutige, konsistente Terminologie.
</t>
  </si>
  <si>
    <t xml:space="preserve">1) Häufige Aktionen können über Tastenkürzel ausgewählt werden (nur im Falle von OnPrem-Lösungen).
2) Falls bei der Eingabe von Daten bereits der Eingabewert aus dem Kontext bekannt und ableitbar ist und falls die auszufüllenden Felder durch den/die Nutzer*in bearbeitet werden dürfen, belegt das System diese Felder automatisch vor.
3) Es können beliebig viele Fenster/Dialoge parallel geöffnet und nebeneinander dargestellt werden (multimodaler Modus).
</t>
  </si>
  <si>
    <t xml:space="preserve">1) Nutzer*innen können getätigte Eingaben (z.B. in Datenfeldern) rückgängig machen.
2) Nutzer*innen können ausgeführte Funktionen rückgängig machen.
3) Falls Funktionen nicht oder nur mit hohem Aufwand rückgängig gemacht werden können, soll das System Nutzer*innen vor der Ausführung der Funktion einen Warnhinweis anzeigen.
</t>
  </si>
  <si>
    <t xml:space="preserve">1) Es wird eine eine aktuelle, kontextsensitive Online-Hilfe (Nutzerhandbuch) in deutscher Sprache für die HR-Software bereitgestellt.
2) Sobald Anpassungen der Software (Updates, Upgrades) durch den Anbieter vorgenommen/ programmiert werden, passt der Anbieter die Dokumentation/Online-Hilfe entsprechend an.
</t>
  </si>
  <si>
    <t xml:space="preserve">1) Bei der Rechtevergabe kann zwischen Lese- und Schreibrechten unterschieden werden.
2) Rechte können auf Daten-/Feld-/Dokumenttyp-/ Funktions-Ebene verwaltet werden.
3) Rechte sollen durchgängig im gesamten System greifen und über ein zentrales Berechtigungsmanagementsystem bearbeitet werden können (integriertes Berechtigungsmanagement).
4) Rechte können beliebig zu Rechtegruppen/-bündeln zusammengefasst werden.
</t>
  </si>
  <si>
    <t xml:space="preserve">1) Die Ausgabe der Nutzer*innen pro Rolle erfolgt in Tabellenform.
2) Sollten Rollen hierarchische Abhängigkeiten haben, müssen diese bei der Auswertung berücksichtigt werden.
3) Pro Nutzer*in muss eine Übersicht über alle vergebenen Rollen und Rechte einsehbar sein bzw. muss hierüber eine Auswertung möglich sein.
</t>
  </si>
  <si>
    <t xml:space="preserve">1) Nutzer*innen können die ihnen zugewiesenen Rollen über das Nutzer*innenprofil einsehen.
2) Wenn die Bearbeitung bestimmter Felder oder die Ausführung bestimmter Funktionalitäten nicht möglich ist, sollte die entsprechende Fehlermeldung auf fehlende Berechtigungen hinweisen und dem/der fachlichen Administrator*in zur Verfügung gestellt werden können.
</t>
  </si>
  <si>
    <t xml:space="preserve">1) Der Anbieter stellt alle Dokumentationen in deutscher Sprache zur Verfügung.
</t>
  </si>
  <si>
    <t xml:space="preserve">1) Das Datenmodel und dessen Strukturen und Aufbau sind detailliert dokumentiert.
2) Das Datenmodell steht in maschinenlesbarer Form zu Verfügung.
</t>
  </si>
  <si>
    <t xml:space="preserve">1) Nach Abschluss einer Störung erhält der Melder der Störung per E-Mail eine Benachrichtigung.
2) Die Nachricht enthält das Ergebnis der Störungsbehebung sowie den Lösungsweg.
</t>
  </si>
  <si>
    <t xml:space="preserve">1) Der Anbieter stellt monatlich einen Service Report zur Verfügung, der einen differenzierten Überblick über die Serviceaktivitäten ermöglicht.
2) Über das Onlineportal besteht für berechtigte Mitarbeiter*innen im Self-Service die Möglichkeit, sich jederzeit einen aktuellen Servicebericht zu generieren und in Tabellenform (CSV, XLSX) zu exportieren.
</t>
  </si>
  <si>
    <t xml:space="preserve">1) Der Anbieter überwacht die Software und das Umfeld kontinuierlich hinsichtlich
potenzieller Sicherheitslücken
kundenseitig gemeldeter (kritischer) Fehler
Änderung relevanter gesetzlicher Vorgaben (z.B. Landesgesetze, Reisekosten usw.)
2) Im Falle des Eintretens einer der vorgenannten Fälle stellt der Anbieter dem Kunden in angemessener Zeit die adäquate Möglichkeit einer Sofwareaktualisierung zur Verfügung (Hotfix, Patch, Build) um das Problem zu beheben.
3) Zeiträume (Fristen) und Regelungen zur Kostenübernahme werden vertraglich fixiert
</t>
  </si>
  <si>
    <t>Akzeptanzkriterien</t>
  </si>
  <si>
    <t>Kurzbeschreibung/Zweck/
Umfang der Daten</t>
  </si>
  <si>
    <t>Prozessbereich "Begleitende Personalprozesse"</t>
  </si>
  <si>
    <t>Anforderungsklasse "Übergreifende funktionale Anforderungen"</t>
  </si>
  <si>
    <t>Anmerkung</t>
  </si>
  <si>
    <t xml:space="preserve">Beispielhafte Prozesse
</t>
  </si>
  <si>
    <t>1.</t>
  </si>
  <si>
    <t>2.</t>
  </si>
  <si>
    <t>BRL-01</t>
  </si>
  <si>
    <t>BRL-02</t>
  </si>
  <si>
    <t>BRL-03</t>
  </si>
  <si>
    <t>BRL-04</t>
  </si>
  <si>
    <t>BRL-05</t>
  </si>
  <si>
    <t>BRL-06</t>
  </si>
  <si>
    <t>BRL-07</t>
  </si>
  <si>
    <t>BRL-08</t>
  </si>
  <si>
    <t>BRL-09</t>
  </si>
  <si>
    <t>BRL-10</t>
  </si>
  <si>
    <t>BRL-11</t>
  </si>
  <si>
    <t>BRL-12</t>
  </si>
  <si>
    <t>BRL-13</t>
  </si>
  <si>
    <t>BRL-14</t>
  </si>
  <si>
    <t>BRL-15</t>
  </si>
  <si>
    <t>BRL-16</t>
  </si>
  <si>
    <t>BRL-17</t>
  </si>
  <si>
    <t>BRL-18</t>
  </si>
  <si>
    <t>BRL-19</t>
  </si>
  <si>
    <t>BRL-20</t>
  </si>
  <si>
    <t>BRL-21</t>
  </si>
  <si>
    <t>BRL-22</t>
  </si>
  <si>
    <t>BRL-23</t>
  </si>
  <si>
    <t>BRL-24</t>
  </si>
  <si>
    <t>SSTL-01</t>
  </si>
  <si>
    <t>SSTL-02</t>
  </si>
  <si>
    <t>SSTL-03</t>
  </si>
  <si>
    <t>SSTL-04</t>
  </si>
  <si>
    <t>KON-01</t>
  </si>
  <si>
    <t>KON-02</t>
  </si>
  <si>
    <t>Ergänzende Erläuterung (gültig für das entsprechende Tabellenblatt)</t>
  </si>
  <si>
    <t>Die Felder dürfen ausschließlich mit einem "x" gefüllt werden!</t>
  </si>
  <si>
    <r>
      <t xml:space="preserve">Wenn Sie die Anforderung mit Soll-Kriterium </t>
    </r>
    <r>
      <rPr>
        <u/>
        <sz val="11"/>
        <color theme="1"/>
        <rFont val="Calibri"/>
        <family val="2"/>
        <scheme val="minor"/>
      </rPr>
      <t>nicht</t>
    </r>
    <r>
      <rPr>
        <sz val="11"/>
        <color theme="1"/>
        <rFont val="Calibri"/>
        <family val="2"/>
        <scheme val="minor"/>
      </rPr>
      <t xml:space="preserve"> erfüllen </t>
    </r>
  </si>
  <si>
    <t>x</t>
  </si>
  <si>
    <t>Wenn Sie die Anforderung im Standard oder mit geringfügigem Customizing (Parametrisierung) erfüllen (100% der zu vergebenen Leistungspunkte)</t>
  </si>
  <si>
    <t>Nicht möglich (0 %)</t>
  </si>
  <si>
    <t xml:space="preserve"> Anpassungs-programmierung/ Erweiterung 
(30 %)</t>
  </si>
  <si>
    <t>Standard/
Customizing (100%)</t>
  </si>
  <si>
    <r>
      <t xml:space="preserve">Wenn Sie die Anforderung mit Muss-Kriterium </t>
    </r>
    <r>
      <rPr>
        <u/>
        <sz val="11"/>
        <color theme="1"/>
        <rFont val="Calibri"/>
        <family val="2"/>
        <scheme val="minor"/>
      </rPr>
      <t>nicht</t>
    </r>
    <r>
      <rPr>
        <sz val="11"/>
        <color theme="1"/>
        <rFont val="Calibri"/>
        <family val="2"/>
        <scheme val="minor"/>
      </rPr>
      <t xml:space="preserve"> erfüllen </t>
    </r>
  </si>
  <si>
    <t xml:space="preserve">Wenn Sie die Anforderung mit Muss-Kriterium erfüllen </t>
  </si>
  <si>
    <t>Ergänzende Beschreibung (gültig für die entsprechenden Tabellenblätter)</t>
  </si>
  <si>
    <t>1. Systemfunktionalitäten (Funktionale und nicht-funktionale Anforderungen)</t>
  </si>
  <si>
    <t>Ergänzende Beschreibung (gültig für das entsprechende Tabellenblatt)</t>
  </si>
  <si>
    <t xml:space="preserve">Gesamtbewertungsmatrix </t>
  </si>
  <si>
    <t>Anleitung pro Tabellenblatt</t>
  </si>
  <si>
    <t>Beschreibung (übergreifend gültig)</t>
  </si>
  <si>
    <t>Prozessbereiche (Reiter: Einstellung, Betreuung, Entwicklung, Abwesenheiten, Dienstreise, Begleitend, Beendigung)</t>
  </si>
  <si>
    <t>Prozessbereich Zeitmanagement (optional)</t>
  </si>
  <si>
    <t>erreichte Leistungspunkte</t>
  </si>
  <si>
    <t>zu vergebende
Leistungspunkte</t>
  </si>
  <si>
    <t>Kriterienhauptgruppen/
Kriteriengruppen</t>
  </si>
  <si>
    <t>Anzahl
Anforderungen</t>
  </si>
  <si>
    <t>Anzahl Muss-
Anforderungen</t>
  </si>
  <si>
    <t>Anzahl Soll-
Anforderungen</t>
  </si>
  <si>
    <t>zu erreichende Leistungspunkte</t>
  </si>
  <si>
    <t>Systemfunktionalitäten</t>
  </si>
  <si>
    <t>Gesamtsumme:</t>
  </si>
  <si>
    <t>Übergreifende Funktionale Anforderungen</t>
  </si>
  <si>
    <t>Prozessbereich "Zeitmanagement" (optional)</t>
  </si>
  <si>
    <t>DI – Dialoggestaltung</t>
  </si>
  <si>
    <t>PL – Plausibilisierung von Eingaben</t>
  </si>
  <si>
    <t>SR – Suchen, Filtern, Sortieren</t>
  </si>
  <si>
    <t>DE – Design von Dokumentvorlagen</t>
  </si>
  <si>
    <t>WF – Workflowfunktionalitäten</t>
  </si>
  <si>
    <t>SM – Status- und Fristenmanagement</t>
  </si>
  <si>
    <t>WV – Wiedervorlagen</t>
  </si>
  <si>
    <t>KM – Kommunikation</t>
  </si>
  <si>
    <t>HP – Historisierung/Protokollierung</t>
  </si>
  <si>
    <t>DA – Dokumentenablage und -archivierung</t>
  </si>
  <si>
    <t>BR – Berichtswesen</t>
  </si>
  <si>
    <t>VP – Verwaltung von Personaldaten</t>
  </si>
  <si>
    <t>SF – Self-Service-Funktionalitäten</t>
  </si>
  <si>
    <t>GB – Gremienbeteiligung</t>
  </si>
  <si>
    <t>EIN-03 Online-Bewerbung durchführen – nicht modelliert</t>
  </si>
  <si>
    <t>ABW-07 Urlaubsrückstellungen verwalten – nicht modelliert</t>
  </si>
  <si>
    <t>ABW-08 Krankheitsbedingte Abwesenheiten bearbeiten und verwalten – nicht modelliert</t>
  </si>
  <si>
    <t>ABW-09 e-AU abrufen – nicht modelliert</t>
  </si>
  <si>
    <t>BEG-01 Regelbeurteilungen erstellen (Beamte)</t>
  </si>
  <si>
    <t>BEG-05 Stammdaten verwalten (Familienverhältnisse, Bankkonto, Wohnanschrift) – nicht modelliert</t>
  </si>
  <si>
    <t>BEG-07 Jubiläen verwalten – nicht modelliert</t>
  </si>
  <si>
    <t>END-02 Arbeits-/ Dienstverhältnis beenden (Kündigung seitens Arbeitgeberin) – nicht modelliert</t>
  </si>
  <si>
    <t>DS – Datenschutz und Datensicherheit</t>
  </si>
  <si>
    <t>SY – Systemarchitektur/Basisbetrieb</t>
  </si>
  <si>
    <t>PE – Performance</t>
  </si>
  <si>
    <t>UI – Nutzerfreundlichkeit</t>
  </si>
  <si>
    <t>RR – Rollen und Rechte</t>
  </si>
  <si>
    <t>DO – Dokumentation</t>
  </si>
  <si>
    <t>SU – Support</t>
  </si>
  <si>
    <t>WP – Wartung und Pflege</t>
  </si>
  <si>
    <t>SSTL-04 AIDA (Zeitmanagement)</t>
  </si>
  <si>
    <t>einfach</t>
  </si>
  <si>
    <t>mittel</t>
  </si>
  <si>
    <t>komplex</t>
  </si>
  <si>
    <t>Als Fachadministrator*in möchte ich, dass das System bei Ausfall eines Zeiterfassungsterminals automatisch eine Meldung an mich sendet, um schnell auf die Störung reagieren zu können.</t>
  </si>
  <si>
    <t>TIM-04-075</t>
  </si>
  <si>
    <t>TIM-04-080</t>
  </si>
  <si>
    <t>TIM-04-065</t>
  </si>
  <si>
    <t>Als Mitarbeiter*in möchte ich, dass das System mein voraussichtliches Dienstende anzeigt, um meinen Arbeitstag besser planen zu können (zum Beispiel rechtzeitige Pausen, Termine nach Feierabend) und Überschreitungen zu vermeiden.</t>
  </si>
  <si>
    <t>TIM-05-100</t>
  </si>
  <si>
    <t>Als Fachadministrator*in oder Mitarbeiter*in im Team Personal und Recht möchte ich Organisationsstrukturen und Genehmigungsregelungen flexibel pflegen und steuern können, um eine korrekte Abbildung und reibungslose Genehmigungsprozesse zu gewährleisten.</t>
  </si>
  <si>
    <t>Als Mitarbeiter*in möchte ich, dass ich in einer Übersicht (z.B. Kalender) das gesamte laufende Kalenderjahr anzeigen und auswählen kann, um meine Arbeitszeit über längere Zeiträume hinweg zu prüfen und bei Bedarf rückwirkende Korrekturen zu erkennen.</t>
  </si>
  <si>
    <t>Als Mitarbeiter*in möchte ich, dass meine Mobile Arbeitszeit genauso wie Vor-Ort erfasst und angezeigt wird, um stets meinen aktuellen Zeitstatus einsehen zu können.</t>
  </si>
  <si>
    <t>Als erkrankte*r, gesetzlich versicherte*r Mitarbeiter*in möchte ich das Team Personal und Recht im System über das Ausstellen einer elektronischen AU informieren, um die erforderlichen Informationen für die Abrechnung bereitzustellen.</t>
  </si>
  <si>
    <t>Als Mitarbeiter*in des Teams Personal und Recht möchte ich, dass das System den Urlaubsanspruch für Mitarbeitende basierend auf den vertraglichen Grundlagen und den angegebenen Kennzahlen (z.B. Schwerbehinderung) berechnet, um eine korrekte Urlaubsverwaltung zu gewährleisten.</t>
  </si>
  <si>
    <t>Als Mitarbeiter*in möchte ich im System Urlaub planen und Urlaubsanträge stellen können, um meine Urlaubszeiten effizient zu verwalten.</t>
  </si>
  <si>
    <t>Als Mitarbeiter*in des Teams Personal und Recht möchte ich, dass das System bei einer definierten Anzahl von Tagen ununterbrochener Abwesenheit automatisch eine Warnmeldung erzeugt, um eine Maßnahme (z.B. Benachrichtigung, Kontodeaktivierung) einleiten zu können.</t>
  </si>
  <si>
    <t>TIM-05-105</t>
  </si>
  <si>
    <t>TIM-05-110</t>
  </si>
  <si>
    <t>TIM-05-115</t>
  </si>
  <si>
    <t>TIM-05-120</t>
  </si>
  <si>
    <t>Als berechtigt Person (z.B. Führungskraft oder Mitarbeiter*in des Teams Personal und Recht) möchte ich Sperrzeiten anlegen können, um betriebsbedingt besonders kritische Zeiträume zu sichern.</t>
  </si>
  <si>
    <t>Als berechtigte Person (Mitarbeiter*in des Teams Personal und Recht) möchte ich neu angelegte Sperrzeiten freigeben oder ablehnen können, um die Rechtmäßigkeit und Wirksamkeit von Sperrzeiten zu kontrollieren.</t>
  </si>
  <si>
    <t>Als Mitarbeiter*in (Urlaubsantragsteller*in) möchte ich auch während einer gesperrten Zeit einen Urlaubsantrag stellen können, damit eine Ausnahmeprüfung möglich wird.</t>
  </si>
  <si>
    <t>1) Bei Eingang eines Urlaubsantrags in einer Sperrzeit zeigt das System dem/der Genehmiger*in (z.B. Führungskraft) einen deutlichen Warnhinweis an.
2) Der/Die Genehmiger*in (z.B. Führungskraft) kann den Antrag genehmigen, ablehnen oder ggf. zur Überarbeitung (z.B. korrigierte Daten) zurückgeben.
3) Bei Genehmigung wird der Urlaub normal im System verbucht, Resturlaub/Salden werden entsprechend reduziert.
4) Bei Ablehnung wird eine entsprechende Nachricht an die Antragsteller*in geschickt.
5) Jede Entscheidung wird mit Datum, Uhrzeit, Bearbeiter*in und ggf. Begründung in der Historie gespeichert.</t>
  </si>
  <si>
    <t>SSTL-01 Identity- und Access-Management (Microsoft Active Directory)</t>
  </si>
  <si>
    <t>SSTL-03 DATEV (Reisekosten)</t>
  </si>
  <si>
    <t xml:space="preserve">Wenn Sie die Anforderung mit einer Anpassungsprogrammierung (Individualentwicklung) erfüllen (30% der zu vergebenen Leistungspunkte) </t>
  </si>
  <si>
    <t xml:space="preserve">1) Formulierte Suchen können durch Nutzer*innen nutzerspezifisch gespeichert und zu einem späteren Zeitpunkt wieder geladen werden.
2) Nutzer*innen werden nur solche Ergebnisse angezeigt, für welche sie auch die entsprechenden Berechtigungen besitzen.
3) Sofern das System aus Gründen fehlender Berechtigungen keine Ergebnisse ausgibt, wird eine Hinweis-/Fehlermeldung ausgegeben.
</t>
  </si>
  <si>
    <t xml:space="preserve">1) Wenn einem/einer Nutzer*in mehrere Rollen zugewiesen werden sollen, und die entsprechenden Rechtebündel widersprüchliche Rechte beinhalten, handelt es sich um einen Rollenkonflikt. 
2) Das System prüft bei der Zuordnung von Rollen eigenständig auf mögliche Rollenkonflikte.
3) Im Falle eines Rollenkonflikts gibt das System aussagekräftige Fehlermeldungen sowie Lösungsvorschläge.
</t>
  </si>
  <si>
    <t xml:space="preserve">1) Das Mitzeichnungsverfahren kann abgebrochen werden. Dabei können die Abbruchgründe vermerkt werden und der/die Initiator*in wird über den Abbruch informiert.
</t>
  </si>
  <si>
    <t xml:space="preserve">1) Es können mehrere Empfänger*innen und Bearbeitungsschritte innerhalb eines Workflows konfiguriert werden.
2) In der HR-Software kann die Reihenfolge der Bearbeitungsschritte eines Workflows sowohl sequentiell als auch parallel konfiguriert werden.
3) In der HR-Software können parallele Workflows konfiguriert werden, bei denen alle parallelen Workflow-Schritte durchgeführt werden müssen.
4) In der HR-Software können parallele Workflows konfiguriert werden, bei denen nur einer der parallelen Workflow-Schritte durchgeführt werden muss. Falls der Workflow-Schritt bereits abgeschlossen wurde, ist keine weitere Bearbeitung durch eine*n andere:n Workflow-Bearbeiter*in möglich.
</t>
  </si>
  <si>
    <t xml:space="preserve">1) Kontrollfluss und Bearbeiter*in von Ad-Hoc-Workflows können konfiguriert werden.
2) Empfänger*innen eines Ad-Hoc-Workflows können aus einer Auswahlliste ausgewählt werden.
3) Termine und Fristen für die Bearbeitungsschritte eines Ad-Hoc-Workflows können konfiguriert werden.
4) Die HR-Software informiert den/die Ersteller*in eines Workflows bei Überschreitung von Terminen und Fristen automatisch.
5) Die Konfigurationen eines Ad-Hoc-Workflows können gespeichert und wiederverwendet werden
</t>
  </si>
  <si>
    <t xml:space="preserve">1) In der HR-Software können Workflow-Felder zu Workflow-Schritten hinzugefügt werden, die von dem/der Bearbeiter*in des Workflow-Schritts ausgefüllt werden sollen.
2) In der HR-Software kann ein Regelwerk für Änderungen des Status eines Vorgangs aufgrund von Workflow-Feld-Eingaben im Rahmen eines Workflows konfiguriert werden.
3) In der HR-Software können Workflow-Felder zu Ad-Hoc-Workflow-Schritten hinzugefügt werden, die von dem/der Bearbeiter*in des Ad-Hoc-Workflow-Schritts ausgefüllt werden sollen.
</t>
  </si>
  <si>
    <t xml:space="preserve">1) Als berechtigte*r Nutzer*in kann ich eine*m Nutzer*in einen Personendatensatz in der HR-Software zuordnen.
2) Das Login (Nutzeraccount) wird dem/der Nutzer*in am Personendatensatz zugeordnet.
</t>
  </si>
  <si>
    <t xml:space="preserve">1) Fristen können als Zeitraum (von-bis) sowie als Anzahl an Monaten/Wochen/Tagen eingestellt werden.
2) Mit Ablauf der Frist werden die zugewiesenen Rechte dem/der Nutzer*in automatisch vom System entzogen.
</t>
  </si>
  <si>
    <t xml:space="preserve">1) Dokumente, Vorgänge und Akten können mit- oder schlussgezeichnet werden.
2) Einzeldokumente können mit- oder schlussgezeichnet werden.
3) Sammeldokumente (z.B. gesamter Vorgang) können mit- oder schlussgezeichnet werden.
4) Es können beispielsweise folgende Mitzeichnungsoptionen unterschieden werden:
- Mitzeichnung
- Mitzeichnung unter Änderungs- oder Ergänzungsvorbehalt
- Ablehnung der Mitzeichnung
- Unzuständig
- (Rück)Delegieren
- Weiterleitung
- Anlage eines Mitzeichnungsvermerks
5) Es können beispielsweise folgende Schlusszeichnungsoptionen unterschieden werden:
- Schlusszeichnung
- Schlusszeichnung unter Änderungs- oder Ergänzungsvorbehalt
- Ablehnung der Schlusszeichnung
- Unzuständig
- (Rück)Delegieren
- Weiterleitung
- Anlage eines Schlusszeichnungsvermerks
6) Das Recht zur Mit- bzw. Schlusszeichnung kann über eine Authentifizierung (z.B. über die Eingabe eines Passworts oder Hinterlegung einer eSignatur) bestätigt werden.
</t>
  </si>
  <si>
    <t xml:space="preserve">1) Die HR-Software bietet für jede*n Nutzer*in eine Anzeige zur Vorgangsbearbeitung, in der die ihm/ihr zugewiesenen Vorgänge gesammelt angezeigt werden (z.B. Inbox, Postkorb).
2) Die HR-Software informiert an dieser Stelle über die Verfügbarkeit neuer Vorgänge.
</t>
  </si>
  <si>
    <t xml:space="preserve">1) Die HR-Software informiert Nutzer*innen bedarfsweise per E-Mail, sobald diesen ein Workflow-Schritt zugewiesen wurde.
2) Falls eine Vertretungsregel aktiviert wurde, informiert die HR-Software auch den/die als Vertreter*in ausgewählte*n Nutzer*in per E-Mail-Benachrichtigung darüber, dass ihm/ihr ein Workflow-Schritt zugewiesen wurde.
3) E-Mail-Text und E-Mail-Betreff der Benachrichtigungs-E-Mails können konfiguriert werden. Dabei können Datenfelder als Platzhalter genutzt werden.
4) Nutzer*innen können den Erhalt von E-Mail-Benachrichtigungen konfigurieren. Dabei sollen die verschiedenen Benachrichtigungstypen getrennt voneinander aktiviert und deaktiviert werden können.
</t>
  </si>
  <si>
    <t xml:space="preserve">1) Das System protokolliert sämtliche Änderungen (Änderungshistorie) mit folgenden Informationen:
- Datum und Uhrzeit der Änderung
- Name des/der Bearbeiter*in
- Kennzeichnung der Änderung
2) In der Protokollierung sind auch Daten bzw. Änderungen durch Importe-/Exporte einsehbar.
3) Die Steuerung der Zugriffsrechte auf die Änderungshistorie erfolgt rollen- und rechtebasiert.
4) Es erfolgt eine automatische und manipulationssichere Speicherung aller Protokollinformationen.
5) Es existiert eine tabellarische Darstellung der Protokollinformationen.
</t>
  </si>
  <si>
    <t xml:space="preserve">1) Dokumente werden im System nur einmalig physisch gespeichert.
</t>
  </si>
  <si>
    <t xml:space="preserve">1) Systemseitiges Festlegen des Aussonderungszeitpunkts, anhand eines zuvor definierten Bewertungs- und Fristenkatalogs.
2) Festlegung des Aussonderungszeitpunks für Dokumente und Vorgänge durch berechtigte Nutzer*innen.
3) Kennzeichnung von Dokumenten mit Aufbewahrungsfrist zur Aussonderung durch den/die berechtigte/n Nutzer*in.
</t>
  </si>
  <si>
    <t xml:space="preserve">1) Das System kann eine automatisierte Löschung aller zum Ende der Aufbewahrungsfrist zu löschenden Dokumente vornehmen.
2) Dokumente können manuell zum Löschen vorgemerkt werden.
3) Dokumente können temporär von der Löschfrist ausgenommen werden.
4) Dokumente können dauerhaft von der Löschfrist ausgenommen werden.
</t>
  </si>
  <si>
    <t xml:space="preserve">1) Sofortiges Konvertieren von Dokumenten, die mit der Verfügung zdA (Zu den Akten) versehen sind, in ein revisionssicheres Format.
</t>
  </si>
  <si>
    <t xml:space="preserve">1) Folgende Attribute/Merkmale können gepflegt werden (beispielhafter Auszug):
- Bezeichnung
- Beschreibung des Berichts (z.B. Ziel/Zweck)
- Art der Daten (z.B. Stammdaten, Summen, Einzelposten, gemischt)
- Personenbezogene Daten (ja/nein)
- Empfänger (zentral/dezentral/Leitung/extern)
- Periodizität
- Ansprechpartner/Verantwortliche Organisationseinheit der Stiftung für Hochschulzulassung.
</t>
  </si>
  <si>
    <t xml:space="preserve">1) Für jeden Bericht kann in der Konfiguration festgelegt werden, welche Selektionskriterien ausgewählt werden können.
2) Selektionskriterien können über Auswahlfelder ausgewählt bzw. definiert werden.
3) Eine Mehrfachselektion mehrerer Kriterien ist möglich.
4) Selektionskriterien können über boolesche Operatoren (z.B. "und/and", "oder/or", "nicht/not") miteinander verknüpft werden.
5) Die HR-Software unterstützt die Selektion über Wildcards (z.B. "?", "*").
6) Nach der Auswertung können die Berichte angepasst und Selektionskriterien ergänzt bzw. wieder entfernt werden.
</t>
  </si>
  <si>
    <t xml:space="preserve">1) Berichte können auf einzelne Zeiträume eingeschränkt werden (rückwirkend wie zukünftig).
2) Auswertungszeiträume können auf Jahresebene, Monatsebene, Wochenebene und Tagesebene sowie für Buchungsperioden erfolgen, um Auswertungen/Vergleiche über mehrere Jahre/Monate/Tage/ Buchungsperioden vornehmen zu können.
3) Folgende Optionen für die Auswertung bestehen (beispielhaft):
- Zeitraum von / bis
- Zeitraum ab
- Zeitraum bis.
</t>
  </si>
  <si>
    <t xml:space="preserve">1) Berichte werden in strukturierter Form ausgegeben.
2) Die Ausgabe erfolgt auf Basis der in der Konfiguration eines Berichts vorgesehenen Struktur (z.B. Tabellenform mit Spalten und Zeilen).
3) Ausgegebene Berichte enthalten konfigurierbare Kopfinformationen (beispielhafter Auszug):
- Bezeichnung des Berichts
- Auslöser*in des Berichts (Nutzer*in)
- Beschreibung des Berichts (z.B. Ziel/Zweck)
- Art der Daten (z.B. Stammdaten, Summen)
- Angesetzte Kriterien (z.B. Zeiträume)
- Ansprechpartner der Stiftung für Hochschulzulassung
- Zeitstempel des Abrufs.
4) Die Anzeige der Kopfinformationen kann auch bei dem Export von Berichten übernommen werden (z.B. auf dem PDF-Formular).
</t>
  </si>
  <si>
    <t xml:space="preserve">1) Die Vertragsunterzeichnung kann im System gepflegt werden.
2) Die Vertragsunterzeichnung löst nach Prüfung und Freigabe eine Mitteilung an das Team Finanzen und Beschaffung aus.
3) Die Vertragsunterzeichnung löst nach Prüfung und Freigabe eine Mitteilung an weitere Prozessbeteiligte aus.
</t>
  </si>
  <si>
    <t xml:space="preserve">1) Das System stellt eine aktuelle, kontextsensitive Online-Hilfe (Nutzerhandbuch) in deutscher Sprache bereit.
2) Das System bietet Hilfetexte für Nutzer*innen an wesentlichen Stellen an.
3) Das System zeigt kontextspezifische Erläuterungen mittels Mouse-Over-Texten an.
</t>
  </si>
  <si>
    <t xml:space="preserve">1) Eine Möglichkeit zum Upload von begleitenden Dokumenten in gängigen Formaten (z.B. PDF, JPG) ist gegeben.
2) Die begleitenden Dokumente sind im Rahmen der Antragsprüfung direkt auswählbar und einsehbar (z.B. Vorschau im System).
3) Die begleitenden Dokumente werden für Nutzer*innen strukturiert im System angezeigt (inkl. Funktionalitäten zum Blättern in mehrseitigen Dokumenten und Suchen in textbasierten Dokumenten).
4) Eine Beschränkung der max. Dateigröße ist für jedes Uploadfeld konfigurierbar (z.B. 5MB).
5) Auch Uploadfelder können regelbasierten Dynamiken zur Anzeige unterliegen.
</t>
  </si>
  <si>
    <t xml:space="preserve">1) Es können mehrere Erinnerungsfristen geknüpft an das Renteneintrittsalter von Beschäftigten im System hinterlegt werden (z.B. 6 Monate vor Renteneintritt, 3 Monate vor Renteneintritt).
2) Bei Eintreten einer Erinnerungsfrist generiert das System eine Benachrichtigung (z.B. Systemnachricht, visuelle Anzeige im System) für den/die zuständige/n Mitarbeiter*in im Team Personal und Recht.
</t>
  </si>
  <si>
    <t xml:space="preserve">1) Passwörter werden nur maskiert bzw. nicht lesbar angezeigt.
2) Bei Bedarf kann das Passwort kurzzeitig eingeblendet werden (z. B. über ein Augen-Symbol), damit Nutzer*innen überprüfen können, ob sie das korrekte Passwort eingegeben haben.
</t>
  </si>
  <si>
    <t xml:space="preserve">1) Zuordnung der Aussonderungsarten wie z.B. V (Vernichten), A (Archivieren), B (Bewerten).
2) Auf Basis der gewählten Aussonderungsart startet der entsprechende Folgeprozess (Vernichtung, Archivierung oder Bewertung).
3) Alle Schritte (Klassifizierung und Weiterverarbeitung) werden protokolliert.
</t>
  </si>
  <si>
    <t>BET-02-025</t>
  </si>
  <si>
    <t>BET-02-030</t>
  </si>
  <si>
    <t>BET-03 BEM-Verfahren durchführen und verwalten</t>
  </si>
  <si>
    <t>BET-04 Wiedereingliederung durchführen</t>
  </si>
  <si>
    <t>BET-05 Mobiles Arbeiten beantragen und verwalten</t>
  </si>
  <si>
    <t>BET-05-020</t>
  </si>
  <si>
    <t>BET-05-025</t>
  </si>
  <si>
    <t>BET-05-030</t>
  </si>
  <si>
    <t>BET-05-035</t>
  </si>
  <si>
    <t>BET-05-040</t>
  </si>
  <si>
    <t>BET-05-045</t>
  </si>
  <si>
    <t>BET-06 Arbeitsrechtliche Maßnahmen (Ermahnung/Abmahnung) einleiten, durchführen und verwalten</t>
  </si>
  <si>
    <t>BET-06-005</t>
  </si>
  <si>
    <t>BET-06-010</t>
  </si>
  <si>
    <t>BET-06-015</t>
  </si>
  <si>
    <t>BET-02 Änderung des Beschäftigungsverhältnisses (persönlich) veranlassen und bearbeiten - nicht modelliert</t>
  </si>
  <si>
    <t>BET-01 Änderung des Beschäftigungsverhältnisses (dienstlich) veranlassen und bearbeiten (Änderungsmitteilung LBV)</t>
  </si>
  <si>
    <t>Standard/
Konfiguration
(100 %)</t>
  </si>
  <si>
    <t>BET-01-005</t>
  </si>
  <si>
    <t>ABW-08-010</t>
  </si>
  <si>
    <t xml:space="preserve">1) In der HR-Software werden jegliche Nutzeraktivitäten sowie automatisierte Systemfunktionen protokolliert. Das gilt insbesondere für
- Kommunikation (z.B. mit Bewerber*innen)
- Änderungen in Formularen
- Uploads von Dokumenten
- Änderungen in Datensätzen
2) Die Protokollierung kann in Umfang und Inhalt konfiguriert werden, es sollen aber mindestens folgende Daten festgehalten werden (beispielhafter Auszug):
- Was wurde geändert
- vorheriger Wert
- neuer Wert
- Nutzer*in
- Zeitstempel
3) Die Protokolldaten sollen tabellarisch und lesbar für berechtigte Nutzer*innen aufbereitet sein.
4) Die HR-Software schützt die Protokollinformationen vor unberechtigtem Zugriff oder Zerstörung durch geeignete Maßnahmen (inkl. Dokumentation).
5) Die Protokollierung in der HR-Software soll zwischen Protokolldaten zur Protokollierung von Zugriffen und Protokolldaten zur Protokollierung der Entstehung und Bearbeitung von Daten, Dokumenten und Vorgängen unterscheiden.
</t>
  </si>
  <si>
    <t xml:space="preserve">1) Absolvierte Unterweisungen/Schulungen lassen sich im System dokumentieren.
2) Das System erinnert mich durch Wiedervorlagen an das Auslaufen der Gültigkeit und damit ggf. an die Notwendigkeit einer Wiederholung.
</t>
  </si>
  <si>
    <t>Priorität</t>
  </si>
  <si>
    <t>Gewichtung</t>
  </si>
  <si>
    <t>MUSS</t>
  </si>
  <si>
    <t xml:space="preserve">1) Berichte lassen sich nach dem Abruf exportieren.
2) Für den Export ist ein konfigurierbares Layout (z.B. druckbares Exemplar) im Corporate Design der Stiftung für Hochschulzulassung hinterlegbar.
3) Der Export ist in verschiedene Formate möglich (z.B. Excel, CSV, Word, PDF, Open Document).
4) Bei Export nach Excel werden die Daten getrennt ausgewiesen (keine Umbrüche, keine verbundenen Zellen).
5) Bei dem Export als PDF wird eine automatische Skalierung auf lesbares DIN A4 Format vorgenommen.
6) In der Ausgabe als Dokument werden die Kopfdaten des Berichts mit ausgegeben (beispielhafter Auszug):
- Abrufdatum
- Name der/des Ersteller*in
- Kontakt
- Inhalte des Berichts (Selektionskriterien)
- Seitenangabe (z.B. in Form von Seite 1/3)
- Summenbildung der Einträge (z.B. Anzahl Ergebnisse)
</t>
  </si>
  <si>
    <t>OS-005</t>
  </si>
  <si>
    <t>OS-010</t>
  </si>
  <si>
    <t>OS – Organisationstrukturen</t>
  </si>
  <si>
    <t xml:space="preserve">1) Organisationseinheiten können gepflegt werden
2) Alle Änderungen werden unmittelbar in allen Hierarchie- und Übersichtsansichten sichtbar
3) Für umfangreiche Umstrukturierungen kann eine Vorschaufunktion genutzt werden; erst nach Freigabe werden die Änderungen endgültig
4) Ungültige Strukturen lösen Fehlermeldungen aus
5) Zu jedem/r Genehmiger*in können Vertreter*innen definiert werden
6) Widersprüchliche Definitionen von Vertreter*innen lösen Warnhinweise aus
</t>
  </si>
  <si>
    <r>
      <t xml:space="preserve">1) Das System ermöglicht grundsätzlich den Import der Organisationsstruktur aus einem Vorsystem über eine </t>
    </r>
    <r>
      <rPr>
        <sz val="10"/>
        <rFont val="Calibri"/>
        <family val="2"/>
        <scheme val="minor"/>
      </rPr>
      <t xml:space="preserve">definierte </t>
    </r>
    <r>
      <rPr>
        <sz val="10"/>
        <color theme="1"/>
        <rFont val="Calibri"/>
        <family val="2"/>
        <scheme val="minor"/>
      </rPr>
      <t xml:space="preserve">Schnittstelle
2) Jeder Importvorgang wird protokolliert, und bestehende Daten werden vor dem Import gesichert
3) Nach einem erfolgreichen Import werden die übernommenen Organisationseinheiten sofort in der Hierarchieansicht angezeigt, und Fehler werden dem/der Administrator*in klar und verständlich gemeldet
</t>
    </r>
  </si>
  <si>
    <t xml:space="preserve">1) Die einschlägigen Bestimmungen zum Datenschutz (Bundesdatenschutzgesetz (BDSG), Datenschutzgesetz Nordrhein-Westfalen (DSG NRW), Informationsfreiheitsgesetz Nordrhein-Westfalen - (IFG NRW) werden eingehalten.
2) Das System ermöglicht berechtigten Nutzer*innen das Auffinden aller personenbezogenen Daten eines Betroffenen. Die hierbei gefundenen personenbezogenen Daten, Metadaten und Dokumente werden von der HR-Software in einer Liste gebündelt und können auf Befehl in einem strukturierten, gängigen und maschinenlesbaren Format exportiert werden, um Auskunftsrechte nach Art. 15 DSGVO beantworten zu können und das Recht auf Datenübertragbarkeit (Art. 20 DSGVO) zu wahren.
3) Personenbezogene Daten können jederzeit von berechtigten Nutzer*innen berichtigt (Art. 16 DSGVO) und im Rahmen der rechtlichen Vorschriften gelöscht werden (Art. 17 DSGVO). Die Ausübung dieser Rechte beeinflusst die Revisionssicherheit von Dokumenten und Metadaten nicht.
4) Datensätze mit personenbezogenen Daten können von berechtigten Nutzer*innen als gesperrt markiert werden (Art. 18 DSGVO).
5) Die HR-Software ist nach den Privacy by Design- und den Privacy by Default-Grundsätzen der DSGVO entwickelt worden (Art. 25 DSGVO).
6) Als integriertes System hält die HR-Software Voreinstellungen zur Datenminimierung (z. B. durch Ausblenden nicht benötigter Felder, keine redundante Speicherung personenbezogener Daten) vor (privacy by default, gemäß ISO/IEC 27001).
7) Der Anbieter unterstützt die Stiftung für Hochschulzulassung bei der Durchführung einer Datenschutzfolgenabschätzung.
8) Der Anbieter verfügt über eine dem Risiko der Verarbeitungstätigkeit angemessene Datenschutzorganisation (Zertifizierung gemäß ISO/IEC 27701).
9) Der Anbieter setzt die Stiftung für Hochschulzulassung unverzüglich über eine Sicherheitslücke / Verletzung der Sicherheit personenbezogener Daten (Art. 33 DSGVO) in Kenntnis (unverzüglich nach Feststellung, ohne schuldhaftes Zögern, spätestens nach 48 Stunden). Je nach Schweregrad der Sicherheitslücke, sind mind. 2 Kommunikationskanäle zu wählen, um ein Übersehen der Sicherheitsmeldung zu vermeiden.
10) den/die Nutzer*innen muss bei Nutzung der HR-Software mindestens eine frei konfigurierbare Datenschutzerklärung einblendbar sein.
11) Datenschutzhinweise sollen kontextspezifisch konfigurierbar sein und (z.B. bei Self-Service bzw. bei spezifischen Berührungspunkten mit der HR-Software) angezeigt werden.
</t>
  </si>
  <si>
    <t xml:space="preserve">1) Daten können beim initialen Import in eine Test- und/oder Entwicklungsumgebung anonymisiert werden. Importierte sowie exportierte Datensätze können anonymisiert werden.
2) Daten können bei einem Transport von der Produktivumgebung auf eine Test- und/oder Entwicklungsumgebung anonymisiert werden.
3) Die Anonymisierung kann jeweils für den gesamten Datensatz oder für einzelne Datenfelder erfolgen.
</t>
  </si>
  <si>
    <t xml:space="preserve">1) Bei einer Datenübertragung zwischen Systemumgebungen (Entwicklungs-, Test- und Produktivsystem) werden Ergebnisse und Fehler protokolliert.
</t>
  </si>
  <si>
    <t xml:space="preserve">1) Die Konfiguration einer Systemumgebung wird in eine andere Systemumgebung übertragen.
</t>
  </si>
  <si>
    <t xml:space="preserve">1) Bei Konfigurationsübertragungen zwischen Systemumgebungen können Ergebnisse und Fehler protokolliert werden.
</t>
  </si>
  <si>
    <t xml:space="preserve">1) Die Stiftung für Hochschulzulassung stellt den First Level Support der Nutzer*innen aus eigenen Ressourcen sicher (Key-User).
2) Die Stiftung für Hochschulzulassung stellt den Second Level Support der Nutzer*innen aus eigenen Ressourcen sicher.
2) Der fachliche First und Second Level Support sind in das übergeordnete Supportsystem der Stiftung für Hochschulzulassung technisch und organisatorisch eingebettet.
</t>
  </si>
  <si>
    <t xml:space="preserve">1) Es gelten die übergreifenden Anforderungen an:
Gremienbeteiligung (GB)
</t>
  </si>
  <si>
    <t xml:space="preserve">1) Es gelten die übergreifenden Anforderungen an:
Kommunikation (KM)
</t>
  </si>
  <si>
    <t xml:space="preserve">1) Es gelten die übergreifenden Anforderungen an:
Dokumentenablage und -archivierung (DA)
</t>
  </si>
  <si>
    <t xml:space="preserve">1) Es gelten die übergreifenden Anforderungen an: 
Workflowfunktionalitäten (WF) 
</t>
  </si>
  <si>
    <t xml:space="preserve">1) Es gelten die übergreifenden Anforderungen an: 
Workflowfunktionalitäten (WF)
Dokumentenablage und -archivierung (DA)
</t>
  </si>
  <si>
    <t xml:space="preserve">1) Austausch des Entwurfs mit der Führungskraft.
2) Weiterleitung der finalisierten Ausschreibung an die Arbeitsagentur.
3) Weiterleitung an das Team Redaktion und Design der SfH-seitigen Veröffentlichung.
</t>
  </si>
  <si>
    <t>RES-02-070</t>
  </si>
  <si>
    <t xml:space="preserve">1) Antragsteller*innen können gestellte, aber noch nicht genehmigte Dienstreiseanträge in der HR-Software selbstständig zurückziehen.
2) Ein zurückgezogener Antrag erhält einen entsprechenden Status (z. B. „Zurückgezogen“) und ist historisiert einsehbar.
3) Nach dem Zurückziehen werden relevante Beteiligte informiert.
</t>
  </si>
  <si>
    <t xml:space="preserve">1) Genehmiger*innen können bestimmte Angaben im Dienstreiseantrag bearbeiten (z. B. Reiseziel, Zeitraum, Kostenstelle).
2) Änderungen werden im System protokolliert (inkl. ursprünglichem Wert, geändertem Wert, Bearbeiter*in, Zeitstempel).
3) Antragsteller*innen werden über Änderungen informiert.
</t>
  </si>
  <si>
    <t>BET-01-020</t>
  </si>
  <si>
    <t xml:space="preserve">1) Ein digitales Formular zur Zeugnisanfrage ist im Self-Service verfügbar.
2) Bekannte Personendaten (z. B. Name, Personalnummer) sind vorbelegt, um den Aufwand zu reduzieren.
3) Das Formular enthält Pflichtfelder zur Art des gewünschten Zeugnisses (z. B. einfach, qualifiziert) sowie zum gewünschten Ausstellungszeitraum.
</t>
  </si>
  <si>
    <t xml:space="preserve">1) Weitere am Prozess zur Beendigung befristeter Beschäftigungsverhältnisse beteiligte Personen oder Stellen können digital eingebunden werden.
2) Die Einbindung erfolgt entsprechend der definierten Schritte im Prozess END-03.
3) Die Kommunikation mit den eingebundenen Beteiligten erfolgt systemgestützt.
</t>
  </si>
  <si>
    <t xml:space="preserve">1) Weitere am Kündigungsvorhaben beteiligte Personen oder Stellen können digital in den Prozess eingebunden werden.
2) Die Einbindung erfolgt entsprechend der definierten Schritte im Prozess END-02.
3) Die Kommunikation mit den eingebundenen Beteiligten erfolgt systemgestützt.
</t>
  </si>
  <si>
    <t>Als Mitarbeiter*in des Teams Personal und Recht möchte ich Personalgruppen zur Kategorisierung und Strukturierung des Personalstamms pflegen können, um diese als Ordnungskriterium zu nutzen und gruppenabhängige Aktionen ausführen zu können (z. B. für Beamt*innen oder Tarifangestellte).</t>
  </si>
  <si>
    <t>Als Mitarbeiter*in des Teams Personal und Recht möchte ich Änderungen an Arbeitszeitmodellen revisionssicher dokumentieren und Mitarbeitende automatisch über die sie betreffenden Änderungen informieren können, um Nachvollziehbarkeit und Transparenz sicherzustellen.</t>
  </si>
  <si>
    <t>1) Es gelten die übergreifenden Anforderungen an:
OS-005</t>
  </si>
  <si>
    <t>1) Alle Änderungen (Datum, Änderer, Art) werden revisionssicher protokolliert.
2) Betroffene Mitarbeitende können automatisch eine Änderungsbenachrichtigung erhalten.
3) Das Protokoll ist für berechtigte Nutzer*innen einsehbar und unveränderbar.</t>
  </si>
  <si>
    <t>1) Eine Simulationsfunktion erlaubt das Testen von Änderungen ohne Auswirkungen auf Live-Daten.
2) Die Simulation zeigt Auswirkungen auf exemplarische Mitarbeitende.
3) Nach der Simulation kann entschieden werden, ob die Änderung übernommen wird.</t>
  </si>
  <si>
    <t>1) Bei Zeitbuchung während einer Abwesenheit erscheint eine Warnmeldung.
2) Die Warnmeldung verhindert das Speichern fehlerhafter Einträge.
3) Abwesenheiten werden eindeutig in Berichten ausgewiesen.</t>
  </si>
  <si>
    <t xml:space="preserve">1) Bei der Zeiterfassung kann ein Projekt ausgewählt werden.
2) Projektzeiten sind in Auswertungen filterbar.
3) Bei fehlender Projektangabe erscheint eine Warnung (falls verpflichtend).
</t>
  </si>
  <si>
    <t xml:space="preserve">1) Das System berechnet automatisch Zeitguthaben/Zeitschuld aus erfassten Zeiten.
2) Die aktuellen Werte sind für berechtigte Nutzer*innen einsehbar.
</t>
  </si>
  <si>
    <t xml:space="preserve">1) Dienstreisen werden gemäß hinterlegten Vorgaben auf die Arbeitszeit angerechnet.
2) Bei fehlenden Angaben erscheint ein Warnhinweis.
3) Dienstreisebuchungen sind separat einsehbar.
</t>
  </si>
  <si>
    <r>
      <t xml:space="preserve">1) Eine maximale Stundenanzahl für Zeitguthaben kann hinterlegt werden.
2) Bei Überschreitung kappt das System das Guthaben auf das Maximum.
3) Die Kappung kann protokolliert werden.
</t>
    </r>
    <r>
      <rPr>
        <sz val="10"/>
        <rFont val="Calibri"/>
        <family val="2"/>
        <scheme val="minor"/>
      </rPr>
      <t xml:space="preserve">4) Der/die Mitarbeitende kann eine Information darüber erhalten, dass eine Kappung erfolgt ist (zum Beispiel: „Ihr Zeitguthaben von 220 Stunden wurde auf 200 Stunden gekappt“).
</t>
    </r>
  </si>
  <si>
    <t xml:space="preserve">1) Nicht ausgeglichene Überstunden/Mehrarbeit fließen ins Zeitguthaben ein.
2) Konvertierte Zuschläge werden ebenfalls als Zeitguthaben erfasst.
3) Alle Buchungen sind nachvollziehbar protokolliert.
</t>
  </si>
  <si>
    <t xml:space="preserve">1) Zeitguthaben/Zeitschulden werden farblich markiert (z. B. Grün/Rot).
2) Mitarbeitende sehen auf einen Blick ihren Status.
3) Die Farbgebung kann für Barrierefreiheit angepasst werden.
</t>
  </si>
  <si>
    <t xml:space="preserve">1) Erreicht Zeitguthaben oder Zeitschuld definierte Grenzen, kann das System eine Information an Mitarbeitende und/oder Vorgesetzte senden.
2) Schwellenwerte sind konfigurierbar.
3) Die Versendungen werden protokolliert.
</t>
  </si>
  <si>
    <t>1) Das System zeigt neben dem aktuellen Monat und dem Vormonat auch alle weiteren Monate des laufenden Jahres.
2) Eine einfache Umschaltmöglichkeit (zum Beispiel Dropdown oder Buttons) ermöglicht das Wechseln zwischen Monats- und Jahresübersicht.
3) Die Jahresübersicht zeigt aggregierte Daten (z. B. Gesamtsaldo pro Monat).
4) Eine Konfiguration erlaubt optional den Zugriff auf vergangene Kalenderjahre (zum Beispiel maximal zwei Jahre rückwirkend).</t>
  </si>
  <si>
    <t>1) Sobald die Arbeitszeit (Kommen oder Startzeit) gebucht ist, berechnet das System das voraussichtliche Dienstende anhand der Sollarbeitszeit und Pausenregel.
2) Das System passt diese Anzeige dynamisch an, wenn zum Beispiel eine längere oder kürzere Pause gebucht wird.
3) Teilzeitmodelle oder Sonderregelungen werden korrekt berücksichtigt.
4) Die Fachadministration kann dieses Feature aktivieren oder deaktivieren.</t>
  </si>
  <si>
    <t xml:space="preserve">1) Transponder und Terminals sind mit dem EM4102 Standard kompatibel.
2) Alle vorhandenen Terminals und Transponder in der SfH sind weiterhin nutzbar.
3) Die Kommunikation zwischen Transpondern und Terminals funktioniert fehlerfrei.
4) Der Umstieg oder die Integration erfolgt ohne Störung der bestehenden Infrastruktur.
</t>
  </si>
  <si>
    <t>1) Das System erkennt automatisiert Ausfälle oder Verbindungsfehler der Terminals.
2) Bei Ausfall wird eine Benachrichtigung (E-Mail, System-Alert) an definierte Administratorinnen oder Administratoren gesendet.
3) Der Ausfall wird mit Zeitpunkt, Terminal-ID und Fehlercode protokolliert.
4) Sobald das Terminal wieder online ist, wird eine Meldung über die Wiederinbetriebnahme erzeugt und ebenfalls protokolliert.</t>
  </si>
  <si>
    <t xml:space="preserve">1) Abwesenheiten können erfasst und im Kalender sichtbar gemacht werden.
2) Ungültige Eingaben (z. B. Enddatum &lt; Startdatum) werden abgewiesen.
3) Berechtigte Nutzer*innen können Abwesenheiten für andere Mitarbeitende erfassen.
4) Abwesenheiten werden farblich und nach Kategorien in Berichten dargestellt.
</t>
  </si>
  <si>
    <t xml:space="preserve">1) Abwesenheiten werden in einer Kalenderansicht übersichtlich dargestellt.
2) Farben kennzeichnen die Abwesenheitsart (Urlaub, Krankheit).
3) Filter ermöglichen gezielte Suchen.
</t>
  </si>
  <si>
    <t xml:space="preserve">1) Verschiedene Feiertagskalender können hinterlegt und gepflegt werden.
2) Personalgruppen oder Stammsätze können einem Kalender zugeordnet werden.
3) Feiertage werden bei der Arbeitszeitberechnung automatisch berücksichtigt.
</t>
  </si>
  <si>
    <t>1) Unterschiedliche Krankheitsabrechnungsregeln (z.B. mit/ohne AU) sind hinterlegbar.
2) Bei Erfassung von Krankheitstagen wendet das System automatisch passende Regeln an.
3) Änderungen wirken sich sofort auf neue Fälle aus.</t>
  </si>
  <si>
    <t xml:space="preserve">1) Gesetzliche Grundlagen werden zentral hinterlegt.
2) Berechtigte Nutzer*innen können diese Informationen einsehen.
3) Anpassungen an Vorgaben sind hinterlegbar.
</t>
  </si>
  <si>
    <t xml:space="preserve">1) Das System zählt Krankheitstage je Mitarbeitendem.
2) Bei Erreichen eines Schwellenwertes erfolgt eine automatische Benachrichtigung.
3) Der Schwellenwert ist konfigurierbar.
</t>
  </si>
  <si>
    <t xml:space="preserve">1) Eine Schnittstelle ermöglicht den Abruf elektronischer AUs.
2) Das System nutzt das SV-Meldeportal (zum Beispiel EEL-Verfahren), um eAUs automatisiert abzurufen.
3) Abgerufene Daten werden hinterlegt.
4) Abgerufene eAUs werden protokolliert (Datum, Uhrzeit, Prozess-ID).
5) Bei fehlerhaften Versicherungsdaten (oder EEL-Rückmeldung „Datensatz nicht gefunden“) wird eine Fehlermeldung erzeugt, und der Vorgang wird nicht übernommen.
</t>
  </si>
  <si>
    <t xml:space="preserve">1) Der/die Mitarbeiter*in kann angeben, dass eine eAU vorliegt.
2) Das Personalteam wird automatisch benachrichtigt.
3) Die Information ist im Stammsatz sichtbar.
</t>
  </si>
  <si>
    <t xml:space="preserve">1) Kinderkrankheitstage werden automatisch addiert.
2) Das aktuelle Kontingent ist einsehbar.
3) Erreichte Grenzwerte können Benachrichtigungen auslösen.
</t>
  </si>
  <si>
    <t xml:space="preserve">1) Vertragsdaten werden automatisch bei der Urlaubsberechnung berücksichtigt.
2) Der berechnete Anspruch ist im Stammsatz ersichtlich.
3) Änderungen am Vertrag führen zu einer Neuberechnung.
</t>
  </si>
  <si>
    <t xml:space="preserve">1) Bei Änderungen im Beschäftigungsverhältnis wird der Urlaubsanspruch (ggf. anteilig) neu berechnet.
2) Die neuen Werte sind sofort sichtbar.
3) Ungültige Eingaben führen zu Warnhinweisen.
4) Sämtliche Änderungen werden protokolliert.
</t>
  </si>
  <si>
    <t xml:space="preserve">1) Für bestimmte Gruppen können zusätzliche Urlaubstage festgelegt werden.
2) Diese werden automatisch addiert.
3) Änderungen sind sofort einsehbar.
4) Sämtliche Änderungen werden protokolliert.
</t>
  </si>
  <si>
    <t xml:space="preserve">1) Sonder- und Bildungsurlaub sowie Freistellungen werden separat ausgewiesen.
2) Diese zählen nicht in den allgemeinen Urlaubsanspruch hinein.
3) Berichte zeigen alle Urlaubskategorien separat an.
</t>
  </si>
  <si>
    <t xml:space="preserve">1) Das System zeigt Gesamtanspruch, genommene Tage und Resturlaub übersichtlich an.
2) Änderungen aktualisieren die Werte sofort.
3) Filter ermöglichen Ansichten nach Jahr oder Gruppe.
</t>
  </si>
  <si>
    <t>1) Nutzer*innen können Urlaubszeiträume angeben und Anträge stellen.
2) Der Genehmigungsstatus ist sichtbar.
3) Bei Genehmigung wird der Urlaubsanspruch entsprechend reduziert.
4) Bereits genehmigte Urlaubsanträge können durch die Antragstellerin oder den Antragsteller zurückgezogen werden, sofern der Urlaubszeitraum noch nicht begonnen hat.
5) Eine Stornierung löst eine Benachrichtigung an Vorgesetzte und Genehmigende aus, und der Urlaubsanspruch wird entsprechend wieder gutgeschrieben.</t>
  </si>
  <si>
    <t xml:space="preserve">1) Der Massenversand von Resturlaubshinweisen ist möglich.
2) Alle ausgewählten Mitarbeitenden erhalten eine Nachricht.
3) Ein Protokoll zeigt, wer benachrichtigt wurde.
</t>
  </si>
  <si>
    <t xml:space="preserve">1) Ein Urlaubskalender zeigt den Urlaubsstatus der Mitarbeitenden.
2) Filterung nach Abteilungen oder Teams ist möglich.
3) Änderungen werden sofort aktualisiert.
</t>
  </si>
  <si>
    <t xml:space="preserve">1) Mitarbeitende können Ausgleichstage beantragen.
2) Genehmiger*innen können diese Anträge freigeben oder ablehnen.
3) Bei Freigabe wird Zeitguthaben entsprechend reduziert.
</t>
  </si>
  <si>
    <t xml:space="preserve">1) Änderungen im Beschäftigungsverhältnis führen zu einer automatischen Neuberechnung des Urlaubs.
2) Manuelle Nachpflege ist zu vermeiden.
3) Die Änderung wird protokolliert.
</t>
  </si>
  <si>
    <t>1) Es kann eine neue Sperrzeit mit Start- und Enddatum, Bezeichnung sowie Zuordnung zu einer Organisationseinheit (Abteilung) angelegt werden.
2) Bei Überschneidungen mit bereits existierenden Sperrzeiten weist das System mit einem Warnhinweis darauf hin.
3) Die angelegte Sperrzeit kann auf einen Personenkreis (z.B. Organisationseinheit) eingeschränkt werden.
4) Jede angelegte Sperrzeit wird mit Zeitstempel und Nutzer*in revisionssicher protokolliert.
5) Die neu angelegte Sperrzeit wird automatisch an eine berechtigte Person (z.B. Mitarbeiter*in des Teams Personal und Recht) zur Freigabe weitergeleitet.</t>
  </si>
  <si>
    <t>1) Neu angelegte Sperrzeiten werden angezeigt.
2) Berechtigte Personen können eine Sperrzeit mit kurzer Begründung freigeben oder ablehnen.
3) Erst mit der Freigabe wird die Sperrzeit wirksam und führt bei Urlaubsanträgen zu Warnmeldungen.
4) Bei Ablehnung erhält diejenige Person, die die Sperrzeit eingestellt hat (z.B. Führungskraft) eine Nachricht mit Begründung.
5) Jede Entscheidung (Freigabe/Ablehnung) wird protokolliert.</t>
  </si>
  <si>
    <t>1) Das System summiert Abwesenheitstage fortlaufend. 
2) Bei Erreichen einer konfigurierten Grenze von Tagen erkennt das System dies automatisiert.
3) Die vorkonfigurierte Anzahl ununterbrochener Abwesenheit beträgt 28 Tage.
4) Eine Warnmeldung wird erzeugt und an definierte Stellen gesendet.
5) Alle ausgelösten Aktionen (Warnmeldung, Deaktivierung) werden protokolliert.</t>
  </si>
  <si>
    <t>1) Neue Personalgruppen können angelegt werden.
2) Nach dem Speichern ist die neue Gruppe in Auswahllisten und Übersichten sichtbar.
3) Doppelte Gruppennamen werden durch eine Fehlermeldung verhindert.
4) Mehrfachauswahl von Personengruppen ist möglich.
5) Nach dem Speichern werden alle zugewiesenen Gruppen im Stammsatz aufgelistet.
6) Änderungen am Regelwerk einer Personengruppe gelten automatisch für alle zugeordneten Stammsätze.
7) Individuelle Sonderregelungen auf Stammsatzebene werden gekennzeichnet und haben Vorrang.
8) Eine Änderungshistorie dokumentiert alle Anpassungen.</t>
  </si>
  <si>
    <t>1) Arbeitszeitmodelle können angelegt, bearbeitet und gelöscht werden.
2) Ein zukünftiges Wirksamkeitsdatum kann festgelegt werden.
3) Änderungen wirken sich automatisch auf alle zugeordneten Arbeitszeitkonten aus.
4) Verstöße gegen übergreifende (z.B. gesetzliche) Vorgaben werden mit einer Fehlermeldung angezeigt.
5) Tages- und Wochenmuster können zentral gepflegt werden.
6) Individuelle Sonderregelungen werden gekennzeichnet und haben Vorrang.
7) Eine revisionssichere Dokumentation aller Änderungen ist gewährleistet.</t>
  </si>
  <si>
    <t>1) Zeiten für 'Kommen' und 'Gehen' können am Terminal und online gebucht werden.
2) Mitarbeitende können fehlerhafte Einträge im zulässigen Umfang bearbeiten.
3) Berechtigte Nutzer*innen (z.B. Mitarbeiter*innen des Teams Personal und Recht) können Arbeitszeiten anderer korrigieren.
4) Nach jeder Korrektur ist der aktualisierte Wert sofort einsehbar.
5) Alle Korrekturen werden mit Datum/Uhrzeit protokolliert.</t>
  </si>
  <si>
    <t xml:space="preserve">1) Überstunden und Mehrarbeit werden anhand hinterlegter Regeln automatisch erkannt.
2) Überstunden und Mehrarbeit können durch berechtigte Nutzer*innen manuell gekennzeichnet werden.
3) In Berichten werden Überstunden und Mehrarbeit separat ausgewiesen.
4) Änderungen an den Regeln wirken sich auf neue Buchungen aus.
5) Änderungen an den Regeln werden protokolliert.
</t>
  </si>
  <si>
    <t>1) Die Mobile Arbeitszeit wird als eigenständige Arbeitskategorie hinterlegt (keine Abwesenheit).
2) Buchungen in der mobilen Arbeit zählen zur regulären Arbeitszeit und werden in Tages- oder Monatsübersichten angezeigt.
3) Pausen- und Ruhezeitregeln gelten wie bei Vor-Ort-Arbeit und werden vom System automatisch geprüft.
4) Berichte und Auswertungen können Mobile Arbeit getrennt darstellen (Filtermöglichkeit).</t>
  </si>
  <si>
    <t>1) Bei Eingabe eines Urlaubszeitraums, der (teilweise oder vollständig) in einer gesperrten Zeit liegt, wird eine Warnmeldung (z.B. Achtung: Sperrzeit) ausgegeben.
2) Der/die Antragstellende kann entscheiden, ob er/sie den Antrag trotzdem absenden oder abbrechen möchte.
3) Die Warnmeldung und die Entscheidung (z.B. Trotz Warnung beantragen) werden im System protokolliert.
4) Nach dem Absenden geht der Antrag in den üblichen Genehmigungsprozess, wobei die Sperrzeitinformation erhalten bleibt.</t>
  </si>
  <si>
    <t>END-02-035</t>
  </si>
  <si>
    <t>Übergreifend funktionale Anforderungen (Reiter Übergreifend Funktional)</t>
  </si>
  <si>
    <t>Nicht-funktionale Anforderungen (Reiter: Nicht-funktionale Anforderungen)</t>
  </si>
  <si>
    <t>Anforderungen an Schnittstellen (Reiter: Anforderungen an Schnittstellen)</t>
  </si>
  <si>
    <t>BEG-03-010</t>
  </si>
  <si>
    <t>BEG-03-015</t>
  </si>
  <si>
    <t>BEG-03-020</t>
  </si>
  <si>
    <t>BEG-03-025</t>
  </si>
  <si>
    <t>BEG-03-030</t>
  </si>
  <si>
    <t>BEG-03-035</t>
  </si>
  <si>
    <t>BEG-03-040</t>
  </si>
  <si>
    <t>BEG-03 Betriebliche Unfallmeldung Tarifbeschäftigte bearbeiten und verwalten</t>
  </si>
  <si>
    <t>SSTL-02 Tabellenformate</t>
  </si>
  <si>
    <t xml:space="preserve">1) Die HR-Software prüft die Plausibilität der erfassten Daten innerhalb eines Dialogs durch Validierung beim Speichern des Datensatzes (z.B. 5-stellige Postleitzahl).
2) Im Falle nicht plausibler Angaben wird eine qualifizierte Fehlermeldung ausgegeben.
3) Die Freigabe der Formulardaten wird verhindert.
</t>
  </si>
  <si>
    <t xml:space="preserve">1) Der Status aller vorhandenen Anträge eines Antragstellenden ist für ihn und verantwortliche Genehmiger*innen einsehbar (z.B. in einer Web-Anwendung der HR-Software).
2) Im System werden Antragstellende und Genehmiger*innen über Statuswechsel benachrichtigt (z.B. Benachrichtigung in der Web-Anwendung).
3) Für Benachrichtigungen kann individuell und antragsbezogen (z.B. für alle Einstellungsanträge) eine Weiterleitung der Benachrichtigung z.B. in Form einer Information über eine vorliegende Statusänderung per E-Mail eingestellt werden.
</t>
  </si>
  <si>
    <t xml:space="preserve">1) Zugriffsrechte können Nutzer*innen zugewiesen werden.
2) Die jeweiligen Nutzer*innen können über eine Suche (z.B. nach dem Nutzer*innenname) ausgewählt werden.
</t>
  </si>
  <si>
    <t xml:space="preserve">1) Es können unterschiedliche Vertreter*innen je nach Workflow von den Nutzer*innen selber definiert werden (z.B. Auswahl der Personen der eigenen Organisationseinheit).
2) Nutzer*innen können Beginn und Enddatum für die Vertretungsregelung festlegen.
3) Nutzer*innen können festlegen, nach wie vielen Tagen Wartezeit der Vorgang an die Vertretung weitergeleitet wird.
4) Vorgesetze können Vertretungsregeln für Mitarbeiter*innen verwalten (z.B. im Krankheitsfall).
</t>
  </si>
  <si>
    <t xml:space="preserve">1) Die Vertretung wird per E-Mail informiert, dass eine Vertretung wahrzunehmen ist.
2) Die Vertretung kann diese Regel akzeptieren, ablehnen, aktivieren und deaktivieren.
3) Das System soll den/die Nutzer*in (z.B. per E-Mail) über die Aktivierung/Deaktivierung der Vertretungsregelung informieren.
4) Falls ein Vorgang durch eine aktivierte Vertretungsregelung an Vertreter*innen weitergeleitet wird, soll das System ursprünglich adressierte Nutzer*innen über die stellvertretende Bearbeitung des Vorgangs informieren.
5) Falls einem/einer Nutzer*in ein Vorgang zugewiesen wird, den er/sie im Rahmen einer Vertretungsregelung für eine*n andere*n Nutzer*in bearbeiten soll, soll das System den/die Vertreter*in darüber informieren, dass er/sie in Vertretung arbeitet und für wen der Vorgang ursprünglich bestimmt war.
6) Falls in einem Workflow für vorgesehene Bearbeiter*in eine Vertretungsregel aktiviert ist, soll das System den/die Initiator*in des Workflows über die Abwesenheit der/des Bearbeiter*in und den/die hinterlegten Vertreter*in informieren.
</t>
  </si>
  <si>
    <t xml:space="preserve">1) Die Ablauflogik für Formulare (Formular-Workflow) kann über eine grafische Oberfläche konfiguriert werden (Ausführliche Dokumentation inkl. Tabellenbeschreibung, Tabellenattributen und Eingabemöglichkeiten ist vorhanden).
2) Die Ablaufsteuerung kann unter Einbezug der Formulardaten konfiguriert werden.
3) Formulare und deren Workflows können gespeichert werden.
4) Für die Konfiguration der Ablauflogik sind keine Programmierkenntnisse erforderlich.
</t>
  </si>
  <si>
    <t xml:space="preserve">1) Eine Übermittlung einer Zu- und Absage soll möglich sein.
2) Eine Übermittlung von vertragsrelevanten Dokumenten soll möglich sein.
</t>
  </si>
  <si>
    <t xml:space="preserve">1) In Abhängigkeit der Rollen erhalten die Prozessbeteiligten diejenigen Informationen, die sie für ihre Arbeit benötigen.
Dies sind i.d.R.
- Name
- Eintrittsdatum
- Team
2) Information, die für die Fachadministration des Zeiterfassungssystems bzw. im Falle einer Schnittstelle für das Zeiterfassungssystem relevant sind, sind
- Name
- Einstellungsdatum
- Geburtsdatum
- Befristungsende
- Funktion
- Arbeitszeitmodell 
- Schwerbehinderung
</t>
  </si>
  <si>
    <t xml:space="preserve">1) Im Falle von Änderungsgründen, die ausschließlich elektronisch dokumentiert werden können, sollen diese automatisiert in die elektronische Akte übernommen werden können.
2) Im Falle von Vorgängen, die auch papierhaft geführt werden müssen, möchte ich neben der Ablage in der elektronischen Akte, den Verbleib/Ort der papierhaften Dokumente dokumentieren können.
</t>
  </si>
  <si>
    <t xml:space="preserve">1) Weitere Prozessbeteiligte können für sie mit Berechtigungen versehene Punkte im Sinne eines digitalen Laufzettels bearbeiten (z.B. Rechteentzug).
2) Die Änderungen sind in der Checkliste nachvollziehbar dokumentiert (z.B. Protokollierung der Änderung bzgl. umzusetzender Person).
</t>
  </si>
  <si>
    <t>END-02 Arbeits-/Dienstverhältnis beenden (Kündigung seitens Arbeitgeberin) - nicht modelliert</t>
  </si>
  <si>
    <t>END-01 Arbeits-/Dienstverhältnis beenden (Kündigung seitens Mitarbeitenden)</t>
  </si>
  <si>
    <t xml:space="preserve">1) Es können mehrere Erinnerungsfristen geknüpft an das Pensionsalter von Beschäftigten im System hinterlegt werden (z.B. 6 Monate vor Erreichung des Pensionsalters, 2 Monate vor Erreichung des Pensionsalters).
2) Bei Eintreten einer Erinnerungsfrist generiert das System eine Benachrichtigung (z.B. Systemnachricht, visuelle Anzeige im System) für den/die zuständige/n Mitarbeiter*in im Team Personal und Recht.
</t>
  </si>
  <si>
    <t>Als Mitarbeiter*in des Teams Personal und Recht möchte ich, dass das System im Falle von Änderungen am Beschäftigungsverhältnis sich ergebende Änderungen des Urlaubskontingents automatisch berechnet, damit die Urlaubstage nicht manuell berechnet und eingetragen werden müssen.</t>
  </si>
  <si>
    <t>Als Genehmiger*in (z.B. Führungskraft) möchte ich bei einem Urlaubsantrag in einer Sperrzeit einen Warnhinweis erhalten und entscheiden können, ob der Antrag genehmigt oder abgelehnt wird, um besondere Einzelfälle dennoch zu ermöglichen.</t>
  </si>
  <si>
    <t xml:space="preserve">1) Der Anbieter entwickelt die von ihm bereitgestellten Softwarekomponenten kontinuierlich weiter.
2) Durch die Weiterentwicklung wird verpflichtend sichergestellt, dass neue/geänderte gesetzliche Anforderungen durch die Software jederzeit erfüllt werden
3) Durch die Weiterentwicklung wird sichergestellt, dass die Software an die technologischen Entwicklungen angepasst wird. 
4) Durch die Weiterentwicklung wird den funktionalen Anforderungen des Marktes Rechnung getragen.
5) Die geplante Weiterentwicklung der Software wird durch den Anbieter z.B. in Form einer Releaseplanung, die die wichtigsten technologischen und funktionalen Neuerungen mit Zuordnung zu den Releases und deren geplantem Veröffentlichungsdatum enthält, frühzeitig und regelmäßig transparent gemacht.
</t>
  </si>
  <si>
    <t xml:space="preserve">1) Benachrichtigungen/Alerts können von berechtigten Nutzer*innen individuell angelegt und gespeichert werden.
2) Es können Schwellenwerte definiert werden, sodass bei Überschreitung dieser Werte Benachrichtigungen/Alerts versendet werden.
3) Für Benachrichtigungen/Alerts können z.B. Push-Nachrichten im Client eingestellt werden.
4) Nutzer*innen können zusätzlich die Benachrichtigung per E-Mail aktivieren.
</t>
  </si>
  <si>
    <t xml:space="preserve">1) Für jede Schnittstelle wird ein eigenständiges Logfile/Logdatei angelegt.
2) In der Logdatei werden u.a. folgende Informationen protokolliert um ein aussagefähiges Fehlerprotokoll generieren zu können (beispielhafter Auszug):
Beschreibung der Ereignisse
Zeitstempel
Betroffene Dateien und Dateipfade
verwendete Übertragungsprotokolle
Durchgeführte Datenbanktransaktion
Übertragene Datenmenge
Verwendetes Betriebssystem oder Browserversionen
Nichterreichbarkeit der Datenbank, Webservices oder Austauschverzeichnisse
3) Logdateien werden im System gespeichert.
4) Logdateien können von berechtigten Nutzer*innen gelöscht werden.
5) Für Logdateien kann eine Löschfrist definiert werden.
</t>
  </si>
  <si>
    <t xml:space="preserve">1) Abgelaufene Nutzerkonten der/des Schnittstellennutzer*in werden protokolliert.
2) Anfragen von Nutzer*innen mit unzureichenden Berechtigungen werden protokolliert.
</t>
  </si>
  <si>
    <t>KON-01 Einführungsstrategie inkl. Projektmanagement</t>
  </si>
  <si>
    <t>KON-02 Nutzerbefähigung</t>
  </si>
  <si>
    <t>Einführungsstrategie inkl. Projektmanagement</t>
  </si>
  <si>
    <t>Nutzerbefähigung</t>
  </si>
  <si>
    <t xml:space="preserve">1) Zugriff auf Bewerbungen im System ist möglich.
2) Bewerbungen können inkl. der zugehörigen Dokumente über das System weitergeleitet oder zugänglich gemacht werden.
3) Die Übermittlung erfolgt unter Beachtung der zugewiesenen Rechte und der DSGVO-Vorgaben.
</t>
  </si>
  <si>
    <t xml:space="preserve">1) Berechtigte Personen werden nach Einräumung des Leserechts über vorliegende Bewerbungen informiert.
2) Die Einräumung von Leserechten wird systemseitig protokolliert.
3) Berechtigte Personen erhalten automatisch eine Benachrichtigung über neue freigegebene Bewerbungen.
4) Leserechte können auch zeitlich begrenzt vergeben werden.
</t>
  </si>
  <si>
    <t xml:space="preserve">1) Berechtigte Personen des Teams Personal und Recht werden informiert.
2) Berechtigte Führungskräfte werden informiert.
3) Weitere berechtigte Personen können hinterlegt und informiert werden.
</t>
  </si>
  <si>
    <t xml:space="preserve">1) Der Dienstreiseantrag liegt als digitales Formular vor (z.B. in einer Web-Anwendung der HR-Software).
2) Der Dienstreiseantrag kann durch speziell berechtigte Personen (z.B. Rolle Sekretariatsmitarbeiter*in) für andere Personen der Organisationseinheit und zusätzlich/alternativ für konkrete Personen gestellt werden.
</t>
  </si>
  <si>
    <t>DS-140</t>
  </si>
  <si>
    <t>DS-145</t>
  </si>
  <si>
    <t>SY-052</t>
  </si>
  <si>
    <t>SY-054</t>
  </si>
  <si>
    <t>DS-017</t>
  </si>
  <si>
    <t xml:space="preserve">1) Es müssen Backup-/Recovery-Möglichkeiten unter besonderer Berücksichtigung der Wiederherstellung von Konfigurationsdaten bereitgestellt werden.
2) Die HR-Software kann konsistente, verschlüsselte Backups des IST-Zustands (Dokumente, Metadaten, Konfigurationen etc.) vollziehen.
3) Die Backups müssen so gespeichert sein, dass es möglich ist, diese auf unabhängige Speicher zu kopieren.
4) Die HR-Software unterstützt die Datensicherungsvarianten Komplettsicherung, differenzielle Sicherung und inkrementelle Sicherung.
5) Die Zeiträume für die automatischen Datensicherungen (Intervalle) und Zeitpunkte (Häufigkeit) können konfiguriert werden.
6) Aus der HR-Software gesicherte und archivierte Daten können auch selektiv (teilweise) durch berechtigte Administrator*innen unter 4-Augen-Prinzip wiederhergestellt werden.
7) Fehler und Zugriffe auf Backup-Dateien werden protokolliert.
</t>
  </si>
  <si>
    <t xml:space="preserve">1) Die HR-Software bietet den technischen Administrator*innen die Möglichkeit, Protokollierungen/Logs nach definierbaren Zeiträumen zu löschen.
2) Es werden auch Daten aus Zwischenspeichern oder Backup-Dateien gelöscht.
3) Das System gewährleistet die Einhaltung der gesetzlichen Löschfristen.
4) Es können verschiedene Löschfristen (z.B. für Datensätze, Dateitypen etc.) festgelegt werden.
</t>
  </si>
  <si>
    <t xml:space="preserve">1) Der Anbieter verfügt über ein Online-Portal.
2) Berechtigte Nutzer*innen können den Status der Tickets einsehen.
3) Berechtigte Nutzer*innen können an ausgewählten Tickets Kommentare hinterlegen oder Nachfragen stellen.
4) Jedes Ticket erhält durch das Ticketsystem automatisch eine eindeutige Bearbeitungsnummer, die für sämtliche Kommunikation und Prozesse zur Behebung der Störung durchgängig verwendet wird.
5) Es wird eine Benachrichtigung per E-Mail an die berechtigten Nutzer*innen versandt, sobald Änderungen am Ticket (z.B. Status, neue Antwort, usw.) erfolgen.
</t>
  </si>
  <si>
    <t xml:space="preserve">1) Der Anbieter stellt für neue Programmstände eine Dokumentation in Form von Releasenotes/ Releasebeschreibungen bereit:
Angabe der Softwarekomponenten, die aktualisiert werden
Umfang und Auswirkungen der Softwareänderung (welche Fehler werden beseitigt, welche Funktionalitäten ergänzt/erweitert)
</t>
  </si>
  <si>
    <t xml:space="preserve">1) Das System prüft die zu übertragenden Daten auf mögliche Dubletten im Rahmen des Containers
2) Das System weist den/die berechtigte*n Nutzer*in auf Dubletten hin.
3) Der/die berechtigte Nutzer*in kann die Übertragung des Datensatzes ablehnen oder bestätigen.
</t>
  </si>
  <si>
    <t xml:space="preserve">1) Systemdienste werden jeweils unter separaten, aufgabenspezifischen Servicekonten mit minimalen Berechtigungen (Least-Privilege-Prinzip) betrieben.  
2) Berechtigungsänderungen erfolgen ausschließlich im Rahmen eines dokumentierten Änderungsprozesses unter Anwendung eines Vier-Augen-Prinzips.  
3) Alle bestehenden Berechtigungen werden mindestens einmal jährlich einer systematischen Rechteüberprüfung unterzogen; erkannte Abweichungen werden dokumentiert und nachverfolgt.  
4) Die Anforderungen gelten entsprechend auch für Datenbankdienste, Speichersysteme sowie weitere angebundene Systemkomponenten.
</t>
  </si>
  <si>
    <t xml:space="preserve">1) Die Regelungen der EN 301 549 in der jeweils gültigen Fassung werden eingehalten.  
</t>
  </si>
  <si>
    <t xml:space="preserve">1) Wichtige Hinweise werden in Dialogfenstern angezeigt und erfordern eine Interaktion des/der Nutzer*in.
2) Weniger wichtige Hinweise werden in einem Hinweisbereich auf der Nutzeroberfläche angezeigt und erfordern keine Interaktion des/der Nutzer*in.
3) Das System überprüft Pflichtfelder beim Verlassen des Feldes.
4) Falls die Eingabemaske aus mehreren Teilmasken besteht, soll das System die noch auszufüllenden Pflichtfelder hervorheben und idealerweise direkt in die entsprechende Teilmaske wechseln.
5) Häufig genutzte Aktionen (z. B. Speichern, Abbrechen) können über konfigurierbare Tastenkombinationen im Web-Client ausgelöst werden.
</t>
  </si>
  <si>
    <t xml:space="preserve">1) Zur Absicherung von Verbindungen werden Zertifikate verwendet.
</t>
  </si>
  <si>
    <t xml:space="preserve">Als technische*r Administrator*in möchte ich, dass für Test- und Entwicklungssysteme keine zusätzlichen Lizenzkosten entstehen, um ein transparentes und wirtschaftlich tragfähiges Kostenmodell sicherzustellen.
</t>
  </si>
  <si>
    <t xml:space="preserve">1) Kundenspezifische Konfigurationen der HR-Software sind importierbar und exportierbar.
</t>
  </si>
  <si>
    <t xml:space="preserve">1) Die HR-Software weist bei einem Update oder Upgrade auf kundenspezifische Anpassungen und Konfigurationen hin, die nicht automatisch übertragen, konvertiert oder eingebunden werden können.
</t>
  </si>
  <si>
    <t xml:space="preserve">Als Stiftung für Hochschulzulassung möchte ich, dass die Prozesse der Authentifizierung und Autorisierung sicherstellen, dass nur berechtigte Nutzer*innen gemäß ihrer zugewiesenen Rollen und Berechtigungen auf die HR-Software und ihre Daten zugreifen können, um unbefugten Zugriff zu verhindern und die Datensicherheit zu gewährleisten.
</t>
  </si>
  <si>
    <t xml:space="preserve">1) Der Anbieter stellt einen technischen First-Level-Support für die Administrator*innen der Stiftung für Hochschulzulassung zur Verfügung.  
2) Die Supportmitarbeiter*innen des Anbieters kommunizieren in deutscher Sprache auf mindestens C1-Niveau des Gemeinsamen Europäischen Referenzrahmens (GER).  
3) Der technische First-Level-Support ist organisatorisch und technisch in ein strukturiertes Gesamtsupportsystem des Anbieters eingebettet.  
4) Im Gesamtsupportmodell der Stiftung für Hochschulzulassung übernimmt dieser Support die Rolle des Third-Level-Supports.
</t>
  </si>
  <si>
    <t xml:space="preserve">1) Die Stiftung für Hochschulzulassung stellt dem Anbieter eine Liste der Personen/Personengruppen, die zur Nutzung des Supports des Anbieters berechtigt sind, zur Verfügung.
2) Nur die in der Liste enthaltenen Personen sind berechtigt, Supportanfragen über die definierten Supportkanäle zu stellen.
3) Werden Supportanfragen von Personen gestellt, die nicht in der Liste enthalten sind, so wird die Supportanfrage durch den Anbieter abgelehnt.
</t>
  </si>
  <si>
    <t xml:space="preserve">1) Der Anbieter stellt sicher, dass der Stand der Dokumentation immer dem Stand der aktuell veröffentlichten Software entspricht.
2) Sämtliche Dokumentationen unterliegen einem Versionsmanagement.
3) Im Falle von Aktualisierungen der Software oder einzelner Softwarekomponenten stellt der Anbieter unaufgefordert aktualisierte Versionen seiner Dokumentationen zur Verfügung.
</t>
  </si>
  <si>
    <t xml:space="preserve">1) Der Anbieter definiert gemeinsam mit der Stiftung für Hochschulzulassung mehrere Störungsklassen, z.B.
Leichte Störung
Betriebsbehindernde Störung
Betriebsverhindernde Störung.
2) Der Anbieter definiert gemeinsam mit der Stiftung für Hochschulzulassung ein Regelwerk, nach dem eine Störung einer Störungsklasse zugeordnet wird.
3) Der Anbieter definiert gemeinsam mit der Stiftung für Hochschulzulassung für jede Störungsklasse Maßnahmen, die für eine Behebung der Störung eingeleitet werden.
4) Der Anbieter definiert gemeinsam mit der Stiftung für Hochschulzulassung für jede Störungsklasse Fristen, bis zu denen Maßnahmen eingeleitet, durchgeführt und abgeschlossen sein sollen.
5) Die finale Festlegung und Dokumentation der vorgenannten Maßnahmen erfolgt durch ein Service-Level-Agreement (SLA).
</t>
  </si>
  <si>
    <t xml:space="preserve">1) Der Quellcode für Individualentwicklungen steht der Stiftung für Hochschulzulassung zur Verfügung.
2) Bei der Codierung werden gängige Codierungskonventionen eingehalten.
3) Der Code ist vollständig kommentiert und dokumentiert.
4) Die Dokumentation ermöglicht es, dass ein fachkundiger Dritter den Aufbau und die Funktionsweise des Codes nachvollziehen kann.
</t>
  </si>
  <si>
    <t xml:space="preserve">1) Der Anbieter benennt Eskalationsansprechpartner*innen oder -rollen, die während der Störungsbearbeitung kontaktiert werden können.
</t>
  </si>
  <si>
    <t xml:space="preserve">1) Aus einem genehmigten Dienstreiseantrag lässt sich eine Dienstreiseabrechnung, im Sinne eines Antrags auf Erstattung von Reisekosten erzeugen, die bereits abrechnungsrelevante Daten enthält (z.B. Personendaten, Reisedaten, ggf. Daten zu Vorschuss).
2) Der Antrag auf Erstattung von Reisekosten ist als solcher such- und aufrufbar und hat einen sichtbaren Bezug zum gestellten Dienstreiseantrag (z.B. in einer Web-Anwendung der HR-Software).
3) Nicht genehmigte Dienstreiseanträge können nicht in die Abrechnung überführt werden.
4) Dienstreiseanträge können erst nach dem angegebenen Datum der Reise abgerechnet werden.
5) Eine Einreichung der Abrechnung nach Ablauf der Ausschlussfrist bedarf einer manuellen Freischaltung.
</t>
  </si>
  <si>
    <t xml:space="preserve">1) Im System kann die zeitbasierte Steuerung von Prozessen und Objekten mithilfe eines Fristenkonzepts verwaltet werden.
2) Das Fristenkonzept dient der Steuerung von Prozessen und Objekten, nicht der Erfassung von Bearbeitungsdauern einzelner Nutzer*innen.
</t>
  </si>
  <si>
    <t xml:space="preserve">1) Für ausgewählte, hinterlegte Informationen einzelner Attribute (z.B. Ablaufdatum) ist eine Frist zur Wiedervorlage konfigurierbar.
2) Die Fristüberwachung dient ausschließlich der Verwaltung von Objekt- oder Prozessfristen und nicht der Erfassung oder Auswertung von Bearbeitungsdauern einzelner Nutzer*innen.
</t>
  </si>
  <si>
    <t xml:space="preserve">1) E-Mail-Adressen können an den Personal(stamm)daten hinterlegt werden (mehrfache Hinterlegung z.B. dienstlich/privat).
2) Die HR-Software kann Sammel-E-Mail Nachrichten an Nutzer*innen der HR-Software senden.
</t>
  </si>
  <si>
    <t xml:space="preserve">1) Erstellung von Fristen zu Entscheidungsnotwendigkeiten ist möglich.
2) Die Fristen können relevanten Prozessbeteiligten sichtbar gemacht werden.
3) Die Nichteinhaltung bzw. das Ausbleiben einer (Re-)Aktion zu einem Fristende wird durch das System dokumentiert.
</t>
  </si>
  <si>
    <t>1) Das System überwacht automatisch die Arbeits- und Ruhezeiten.
2) Auf Verstöße wird hingewiesen.
3) Fehlende Pausen werden automatisch abgezogen.
4) Mitarbeitende können fehlerhafte Buchungen manuell korrigieren, die Korrektur muss durch Mitarbeitende des Teams Personal und Recht freigegeben werden.
5) Berichte zeigen Verstöße.</t>
  </si>
  <si>
    <t xml:space="preserve">1) Das System überprüft für definierte Daten einer Entität die Plausibilität der Eingabe selbstständig (z.B. Prüfung einer 5-stelligen Postleitzahl, Prüfung der IBAN, SV-Nummer).
</t>
  </si>
  <si>
    <t xml:space="preserve">1) Im System ist die Erstellung digitaler Vorlagen/Vermerke möglich.
2) Vorgänge (z.B. Anträge) können mit einer Vorlage/einem Vermerk verknüpft werden.
3) Für Vorlagen/Vermerke können Zeichnungsworkflows konfiguriert werden.
4) Berechtigte Nutzer*innen (z.B. Gleichstellungsbauftragte, Vorsitz des Personalrats, ggf. Schwerbehindertenvertretung sowie bedarfsweise deren Stellvertretungen) erhalten Zugriff auf die Vorlagen/Vermerke sowie die Daten und anhängenden Dokumente der verknüpften Vorgänge.
5) Es kann eine individuelle Auswahl getroffen werden, welche Vorlagen und Dokumente den prozessrelevanten Gremien zugänglich gemacht werden.
</t>
  </si>
  <si>
    <t xml:space="preserve">1) Anzufordernde Informationen und Dokumente sind z.B. 
- Steuer-Identifikationsnummer
- Geburtsurkunde
- ggf. Heiratsurkunde
- ggf. Geburtsurkunde/n Kind/er
- einfaches Führungszeugnis
- Sozialversicherungsnummer
- Bankverbindung (IBAN)
- Passfoto
- ggf. Mitgliedsbescheinigung der Krankenkasse
- ggf. frühere LBV-Nr.
- ggf. VBL-Nr. oder sonstige Zusatzversicherungsnummer
</t>
  </si>
  <si>
    <t xml:space="preserve">1) Folgende Attribute sollen an einem Dienst-/Beschäftigungsverhältnis pflegbar sein (Auszug beispielhaft):
   - Zuordnung zu einer/mehrerer Stelle(n)
   - Umfang des Dienst-/Beschäftigungsverhältnisses
   - Finanzierung(en) in einem Beschäftigungsverhältnis
   - Arbeitszeitmodell
   - Eintrittsdatum
   - Austrittsdatum
   - Dauer des Dienst-/Beschäftigungsverhältnisses
   - Urlaubsanspruch
   - Eingruppierung und Einstufung
   - Besoldung
   - Zulagen
   - Rufbereitschaften
   - Arbeitsmedizinische Vorsorge
   - Vorzeiten
   - Datum der Wirksamkeit der Ernennung (Beamte)
2) Für Dienst-/Beschäftigungsverhältnisse müssen Pflichtfelder definierbar sein.
3) Weitere Attribute sollten frei definierbar sein, um Dienst-/Beschäftigungsverhältnisse flexibel erweitern zu können.
4) Dienst-/Beschäftigungsverhältnisse sollen flexibel nach ihren Attributen durchsuchbar und filterbar sein.
5) Es können mehrere Dienst-/Beschäftigungsverhältnisse für eine Person angelegt werden, ohne dass dies zu mehreren Personalnummern führt.
6) Es können einzelne Beschäftigungsverhältnisse beendet werden; ein Austritt der Person wird nur bei Beendigung aller Beschäftigungsverhältnisse angestoßen.
7) Für Dokumentvorlagen ist im jeweiligen Prozess manuell definierbar, für welches Dienst-/Beschäftigungsverhältnis sie ausgelöst werden.
8) Änderungen an Dienst-/Beschäftigungsverhältnissen werden protokolliert (Änderung, Zeitstempel, Nutzer*in).
</t>
  </si>
  <si>
    <t>RES-01-090</t>
  </si>
  <si>
    <t>BEG-03-055</t>
  </si>
  <si>
    <t>BET-07-005</t>
  </si>
  <si>
    <t>BET-07-010</t>
  </si>
  <si>
    <t>BET-07-015</t>
  </si>
  <si>
    <t>BET-07-020</t>
  </si>
  <si>
    <t>BET-07-025</t>
  </si>
  <si>
    <t>BET-07-030</t>
  </si>
  <si>
    <t>BET-07-035</t>
  </si>
  <si>
    <t>BET-07 Arbeitszeitanpassung (Erhöhung/Reduzierung) bearbeiten</t>
  </si>
  <si>
    <t>BET-07-040</t>
  </si>
  <si>
    <t>VP-055</t>
  </si>
  <si>
    <t>VP-060</t>
  </si>
  <si>
    <t>VP-065</t>
  </si>
  <si>
    <t>Die Gesamtbewertungsmatrix stellt die übergreifende Verteilung der zu erreichenden Leistungspunkte auf die Kriterienhauptgruppen und die Untergruppen zusammen. Die Verteilung der Leistungspunkte (Gewichtung) wurde nach Kriterienhauptgruppen und Untergruppen durchgeführt. Folgende Kriterienhauptgruppen (auch Leistungspunkte-Kriterium/ LP-Kriterium) werden unterschieden:
1. Systemfunktionalitäten (im vorliegenden Kriterienkatalog enthalten)
2. Begleitende Konzepte (im vorliegenden Kriterienkatalog enthalten)
Die detaillierte Gewichtung aller Unterkriterien kann der Gesamtbewertungsmatrix und dem Kriterienkatalog entnommen werden.
Um eine Gewichtung der einzelnen Kriteriengruppen im vorliegenden Kriterienkatalog zu erreichen, wurden die Leistungspunkte der übergreifenden Kriterienhauptgruppen auf diese verteilt. Innerhalb einer Kriteriengruppe wurden die Leistungspunkte auf die darunterliegenden Unterkriteriengruppen (grau hinterlegte Überschriften in den einzelnen Arbeitsblättern) wiederum im Sinne einer Gewichtung verteilt. So wurde bis auf die Ebene der Einzelanforderungen gewichtet und die maximal zu erreichenden Leistungspunkte pro Kriterium ermittelt.</t>
  </si>
  <si>
    <t>Ausfüllanleitung Anforderungskatalog für den/die Bieter*in</t>
  </si>
  <si>
    <t>Im Kriterienkatalog sind nur die grau hinterlegten Felder von dem/der Bieter*in zu füllen. Schraffierte Felder können nicht gefüllt werden!
Hinweis: Das Dokument wurde mit einem Blattschutz versehen, um die korrekte Eingabe des/der Bieter*in zu unterstützen. So sind nur die auszufüllenden Felder zugreifbar.</t>
  </si>
  <si>
    <t>Von dem/der Bieter*in nicht auszufüllen!</t>
  </si>
  <si>
    <t xml:space="preserve"> Hinweis zur Bearbeitung bei Muss-Kriterien (Von dem/der Bieter*in zu füllen)</t>
  </si>
  <si>
    <t xml:space="preserve"> Hinweis zur Bearbeitung bei Soll-Kriterien  (Von dem/der Bieter*in zu füllen)</t>
  </si>
  <si>
    <r>
      <t xml:space="preserve">Die Bewertung der Kriterien ist in den grau hinterlegten Feldern durch den/die Bieter*in zu füllen. Wurden Kriterien nicht bewertet, führt dies zum Ausschluss des/der Bieter*in aus dem weiteren Verfahren.
Die Kriterien, welche als </t>
    </r>
    <r>
      <rPr>
        <b/>
        <sz val="11"/>
        <color theme="1"/>
        <rFont val="Calibri"/>
        <family val="2"/>
        <scheme val="minor"/>
      </rPr>
      <t>Ausschlusskriterium</t>
    </r>
    <r>
      <rPr>
        <sz val="11"/>
        <color theme="1"/>
        <rFont val="Calibri"/>
        <family val="2"/>
        <scheme val="minor"/>
      </rPr>
      <t xml:space="preserve"> festgelegt wurden</t>
    </r>
    <r>
      <rPr>
        <b/>
        <sz val="11"/>
        <color theme="1"/>
        <rFont val="Calibri"/>
        <family val="2"/>
        <scheme val="minor"/>
      </rPr>
      <t xml:space="preserve"> (Muss-Kriterien) </t>
    </r>
    <r>
      <rPr>
        <sz val="11"/>
        <color theme="1"/>
        <rFont val="Calibri"/>
        <family val="2"/>
        <scheme val="minor"/>
      </rPr>
      <t xml:space="preserve"> sind von dem/der Bieter*in mit ja (100 %) oder nein (0 %) zu füllen.
Bei </t>
    </r>
    <r>
      <rPr>
        <b/>
        <sz val="11"/>
        <color theme="1"/>
        <rFont val="Calibri"/>
        <family val="2"/>
        <scheme val="minor"/>
      </rPr>
      <t xml:space="preserve">Bewertungskriterien (Soll-Kriterien) </t>
    </r>
    <r>
      <rPr>
        <sz val="11"/>
        <color theme="1"/>
        <rFont val="Calibri"/>
        <family val="2"/>
        <scheme val="minor"/>
      </rPr>
      <t>trifft der/die Bieter*in die Einschätzung, ob sie/er das Kriterium 
a) im Standard oder mit geringfügigem Customizing (Parametrisierung) (100%) 
b) mit einer Anpassungsprogrammierung bzw. Erweiterung (Individualentwicklung) (30%) 
c) nicht erfüllt (0%).
Abhängig der Angabe werden die gewichteten Leistungspunkte (Spalte "Gewichtung") dieses Kriteriums zu 100 %, zu 30 % oder zu 0 % vergeben.
Die so erreichte Punktzahl über alle Kriterien wird aufsummiert und in die Gesamtbewertungsmatrix übertragen.</t>
    </r>
  </si>
  <si>
    <t>Von dem/der Bieter*in nicht auszufüllen!
Die Bewertung der Konzepte wird durch die Expert*innen der Stiftung für Hochschulzulassung vorgenommen.</t>
  </si>
  <si>
    <t>Die grundlegende Strategie der Stiftung für Hochschulzulassung ist es, während des Betriebs durch dafür ausgebildete Mitarbeiter*innen Berichte eigenständig pflegen und bei Bedarf eigenständig neue Berichte erstellen zu können. Ziel ist es daher, dass der/die Bieter*in eine zu definierende Anzahl von Berichten im Projekt realisiert und dabei gleichzeitig die Ausbildung der entsprechenden Mitarbeiter*innen der Stiftung für Hochschulzulassung stattfindet. Bitte geben Sie daher an, ob es sich bei dem jeweiligen Bericht um einen Standardreport handelt oder ob dieser individuell entwickelt werden muss. In letzterem Fall geben Sie bitte eine Einschätzung ab, ob es sich um einen a) komplexen, b) mittleren oder c) einfachen Bericht handelt. Im Preisblatt wird dann zu den Kategorien a) bis c) der jeweilige Aufwand abgefragt, den die vollständige produktionsreife Erstellung eines Berichts durch den/die Anbieter*in erfordert.</t>
  </si>
  <si>
    <t xml:space="preserve">1) In der HR-Software können Eskalationsmechanismen für Workflow-Schritte definiert werden, z.B. falls ein Workflow-Schritt in einem konfigurierbaren Zeitraum nicht abgeschlossen wurde.
2) Die HR-Software soll den/die aktuellen Bearbeiterin über ausstehende (nicht bearbeitete) Vorgänge informieren.
3) In der HR-Software können Eskalationswege (z.B. zu informierende Nutzer*innen) für Workflow-Schritte konfiguriert werden.
</t>
  </si>
  <si>
    <t xml:space="preserve">1) Das System soll die folgenden Personalkategorien abbilden können (Auszug beispielhaft): 
- Tarifbeschäftigte
- Beamte
- Auszubildende
- Praktikant*innen
- Werk- und Honorarverträge
- Aushilfen
- Rechtsreferendar*innen
2) Für Personalkategorien ist optional eine weitere Untergliederung möglich.
3) Weitere Personalkategorien und Untergliederungen sollen frei definierbar sein, um die Auswahl flexibel erweitern zu können.
4) Das System ist nach Personalkategorien und deren Untergliederung flexibel durchsuchbar und filterbar.
</t>
  </si>
  <si>
    <t xml:space="preserve">1) Der Abruf von Berichten durch berechtigte Mitarbeiter*innen ist dialogbasiert im System bzw. einer Web-Anwendung möglich.
2) Die Berechtigung für die Erstellung von Berichten erfolgt gemäß Rollen- und Rechtekonzept.
</t>
  </si>
  <si>
    <t xml:space="preserve">1) Der Abruf von Ad-hoc-Berichten durch berechtigte Mitarbeiter*innen ist dialogbasiert im System bzw. einer Web-Anwendung möglich.
2) Zu diesem Zweck können konkrete Suchergebnisse in Form von Berichten/Auswertung dargestellt und ausgegeben werden.
</t>
  </si>
  <si>
    <t xml:space="preserve">1) Die Bewerbung ist als elektronisches Formular über einen Web-Browser zugänglich.
2) Das Bewerbungsformular ist für Bewerber*innen verständlich und in der Bedienung intuitiv.
3) Das Bewerbungsformular fragt Daten und hochzuladende Dokumente auf eine strukturierte Art und Weise ab.
4) Eine Möglichkeit zum Upload von begleitenden Dokumenten in gängigen Formaten (z.B. PDF, JPG) ist gegeben.
</t>
  </si>
  <si>
    <t xml:space="preserve">1) Die abgesendete Bewerbung soll durch Bewerber*innen angepasst, zurückgezogen und gelöscht werden können.
2) Im Zuge von Nr. 1 soll ein Grund in einem Freitextfeld benannt werden können.
3) Zurückgezogene oder gelöschte Bewerbungen stehen im System nicht mehr zur Verfügung.
4) Eine Bewerbungshistorie ist vorhanden (Bsp. Bewerbung hochgeladen, Dokument xy angepasst, Dokument xy gelöscht etc.).
5) Die Bewerbungsfrist beeinflusst die Möglichkeit von Anpassungen und Löschungen der hochgeladenen Unterlagen.
6) Dokumente können noch nach der Bewerbungsfrist hochgeladen werden, dies gilt es allerdings zu dokumentieren.
</t>
  </si>
  <si>
    <t xml:space="preserve">1) Der Status der vorhandenen Bewerbungen von Bewerber*innen ist für Bewerber*innen und berechtigte Nutzer*innen in angemessenem Umfang nachverfolgbar.
2) Im System werden Bewerber*innen und berechtigte*r Nutzer*innen über Statuswechsel benachrichtigt.
</t>
  </si>
  <si>
    <t xml:space="preserve">1) Empfangsbestätigung durch das System ist möglich.
2) Empfangsbestätigungen werden bei Bewerbungseingang automatisiert an Bewerber*innen per Mail versendet.
3) Eingangsdatum der Bewerbungen wird automatisch hinterlegt.
</t>
  </si>
  <si>
    <t>2. Konzepte</t>
  </si>
  <si>
    <t>3. Liste der Berichtsbedarfe</t>
  </si>
  <si>
    <t xml:space="preserve">Als Mitarbeiter*in des Teams Personal und Recht möchte ich für Personen besondere Rollen und Funktionen in der HR-Software hinterlegen und pflegen können, damit diese im System auswertbar sind und bei der Genehmigerfindung in Workflows referenziert werden können.
</t>
  </si>
  <si>
    <t>OS - Organisationsstrukturen</t>
  </si>
  <si>
    <t>WF-140</t>
  </si>
  <si>
    <t xml:space="preserve">1) Antragsdaten können aus dem Antrag übernommen werden.
2) Antragsdaten sind bei der Übernahme für berechtigte Nutzer*innen manuell veränderbar.
3) Folgende Daten zum Mobilen Arbeiten sind im System (am Personendatensatz bzw. dem Dienst-/Beschäftigungsverhältnis) zu pflegen (beispielhafter Auszug):
- Genehmigung des Mobilen Arbeitens
- Befristung der Genehmigung
- Umfang der genehmigten Mobilen Arbeit:
- Angabe der Anzahl Wochentage
- Angabe % von Soll-Arbeitszeit (Monat/ Jahr)
- Angabe fester Wochentage
</t>
  </si>
  <si>
    <t xml:space="preserve">Als Antragsteller*in möchte ich ein digitales Antragsformular zur Beantragung von Fortbildungen im Self-Service ausfüllen und absenden können, um einen papierlosen Antragsprozess umzusetzen.  
</t>
  </si>
  <si>
    <t xml:space="preserve">Als Mitarbeiter*in im Team Personalentwicklung und Organisation und des Teams Personal und Recht möchte ich Daten zu absolvierten Fortbildungsmaßnahmen im System pflegen, um die Dokumentation von Weiterbildungen digital umzusetzen.  
</t>
  </si>
  <si>
    <t xml:space="preserve">Als Mitarbeiter*in im Team Personalentwicklung und Organisation möchte ich zwischen Katalog-Fortbildungen und für die Stiftung für Hochschulzulassung exklusiven Veranstaltungen (Einzel- oder Gruppenmaßnahmen, die gesondert konzipiert werden müssen) unterscheiden können, um die nachgelagerten Schritte entsprechend steuern und nachhalten zu können.  
</t>
  </si>
  <si>
    <t xml:space="preserve">Als Mitarbeiter*in im Team Personalentwicklung und Organisation möchte ich Kosten von Maßnahmen hinterlegen können, um im weiteren Verlauf die Art der Beschaffung ableiten zu können.  
</t>
  </si>
  <si>
    <t xml:space="preserve">1) Bestehende Dienstreiseanträge der Antragsteller*innen werden in einer Liste angezeigt.
2) Einzelne Listeneinträge können kopiert werden.
3) Durch das Kopieren wird ein neuer Reiseantrag erzeugt (Status: offen).
4) Die einzelnen Felder innerhalb des Formulars sind editierbar.
</t>
  </si>
  <si>
    <t xml:space="preserve">1) Passwörter werden nach der Passwortrichtlinie der Stiftung für Hochschulzulassung verschlüsselt übertragen.
2) Passwörter werden nur verschlüsselt gespeichert (z.B. über Hashwerte).
3) Popup-Nachrichten für Authentifizierungsfehler müssen eindeutig für den/die Nutzer*in. Gleichzeitig dürfen sensible Informationen über das System nicht offengelegt werden.
4) Das System sieht verschiedene Maßnahmen zur Verhinderung von Brute-Force-Angriffen vor (z. B. Einschränkung der Anmeldeversuche).  
</t>
  </si>
  <si>
    <t xml:space="preserve">Als Nutzer*in möchte ich, dass das System tolerant auf meine Fehler reagiert und mir eine leichte Fehlerkorrektur ermöglicht, um möglichst wenig Zeit mit der Identifikation und Korrektur von Fehlern zu verbringen.  
</t>
  </si>
  <si>
    <t>Sämtliche Stammdaten eines Mitarbeitenden  
- Name  
- Anschrift  
- Geburtsdatum, Geburtsort  
- Familienstand  
- Geschlecht  
- Schwerbehinderung  
- Dienstort</t>
  </si>
  <si>
    <t>Übersicht der Mitarbeitenden, die zum Stichtag in Teilzeit tätig sind  
- Name  
- Verteilung  
- Rechtsgrundlage (Elternzeit 15 BEEG, PflegezeitG, 11 TV-L, 8 und 9a TzBfG)  
- Dauer</t>
  </si>
  <si>
    <t>VZÄ-Aufstellung zum Stichtag mit Möglichkeit der Gliederung nach u. a.  
- Beschäftigtengruppen (Beamt*innen, Tarifbeschäftigte)  
- Geschlecht  
- Alter  
- Eintritte/Austritte  
- Teilzeit  
- Befristungen</t>
  </si>
  <si>
    <t>VZÄ-Aufstellung über eine definierte Periode (z. B. Monat, Quartal, Jahr) mit Möglichkeit der Gliederung nach u. a.  
- Beschäftigtengruppen (Beamt*innen, Tarifbeschäftigte)  
- Geschlecht  
- Alter  
- Eintritte/Austritte  
- Teilzeit  
- Befristungen</t>
  </si>
  <si>
    <t>Anzahl Stellenbesetzungsverfahren, gliederbar nach u. a.  
- Organisationseinheiten  
- Erfolgreiche/Erfolglose Stellenbesetzungsverfahren (ggf. mit Begründung)</t>
  </si>
  <si>
    <t>Übersicht über die Verteilung von Präsenztagen und Homeoffice-Tagen in einer Periode zum Stichtag  
- absolute Werte pro Person  
- prozentuale Werte pro Person</t>
  </si>
  <si>
    <t>Übersicht über gewährte Zulagen zum Stichtag  
- Name  
- Art  
- Rechtsgrundlage (14 TV-L, 16 Abs. 1 S. 4 TV-L, 16 Abs. 5 TV-L)  
- Dauer  
- Team</t>
  </si>
  <si>
    <t>Übersicht über Krankenfälle zum Stichtag  
- Name  
- Team  
- Kennzeichnung bei Näherung/Überschreitung von 42 Tagen (BEM-Relevanz)</t>
  </si>
  <si>
    <t>Übersicht über Dienstunfähigkeit von Beamt*innen zum Stichtag  
- Name  
- Team  
- Dienstunfähigkeit länger als drei Monate innerhalb von sechs Monaten</t>
  </si>
  <si>
    <t>Übersicht über jährliche Dienstunfalldaten zum Stichtag (30.06.)  
- Geschlecht  
- Gesamtzahl der Beamt*innen</t>
  </si>
  <si>
    <t>Nicht verfallene Resturlaubstage pro Beschäftigten aus dem laufenden und dem Vorjahr zum Stichtag (31.12.)  
- Name  
- Team</t>
  </si>
  <si>
    <t>Übersicht über Mitarbeitende mit 25 oder 40 Jahren Beschäftigungszeit zum Stichtag</t>
  </si>
  <si>
    <t>- Name  
- Nationalität  
- Einstellung/Kündigung  
- Entgelt  
- Dauer Beschäftigung  
- Beschäftigungsumfang  
- Qualifikation</t>
  </si>
  <si>
    <t>Übersicht der Mitarbeitenden, die im laufenden Kalenderjahr mindestens eine kostenlose Mahlzeit erhalten haben</t>
  </si>
  <si>
    <t>Übersicht der Aushilfen zum Stichtag, gegliedert nach Team  
- Name  
- Team  
- Beschäftigungsumfang  
- Beschäftigungszeitraum</t>
  </si>
  <si>
    <t>Übersicht zum Stichtag für die Standorte Dortmund und Berlin getrennt sowie konsolidiert:  
- Anzahl sowie %-Angaben der Beschäftigten nach Geschlecht und Gehalts- und Besoldungsgruppe  
- Anzahl der Beschäftigten nach Beschäftigungsumfang  
- Anzahl Beschäftigter in leitender Funktion nach Geschlecht und Gehaltsgruppe  
- Anzahl der Beschäftigten nach Befristung  
- Anzahl von Beförderungen und Höhergruppierungen nach Geschlecht und Gehaltsgruppe  
- Anzahl von Stellenausschreibungen, Bewerbungen und Einstellungen nach Geschlecht und Gehaltsgruppe  
- Neueinstellungen zur Nachbesetzung nach Geschlecht und Gehaltsgruppe</t>
  </si>
  <si>
    <t>Übersicht der Abwesenheiten von Mitarbeitenden zum Stichtag gesamt oder gegliedert nach Team, z. B.:  
- Urlaube  
- Krankheit  
- Sonstige Abwesenheiten</t>
  </si>
  <si>
    <t>Übersicht der Mitarbeitenden zum Stichtag, denen ein BEM angeboten wurde  
- Name  
- Team</t>
  </si>
  <si>
    <t>Übersicht über nicht durch Zeit ausgeglichene Überstunden (Ausgleich nach 8 TV-L) des aktuellen Jahres zum Stichtag (31.12.)</t>
  </si>
  <si>
    <t>Übersicht über Zeitguthaben und Zeitschulden pro Beschäftigten über eine Periode zum Stichtag (z. B. 31.12.)</t>
  </si>
  <si>
    <t>Übersicht zum Stichtag  
- Anzahl Beschäftigte (ohne Auszubildende oder Teilzeitkräfte unter 18 Wochenstunden im Monatsdurchschnitt)  
- Anzahl von schwerbehinderten oder gleichgestellten Beschäftigten</t>
  </si>
  <si>
    <t>- Anzahl der Beschäftigten (ohne Beamt*innen) zum Stichtag (01.01. des laufenden Jahres)  
- Befristet Beschäftigte werden hinzugezählt, wenn sie am 01.01. des laufenden Kalenderjahres mindestens 6 Monate beschäftigt sind</t>
  </si>
  <si>
    <t>Überischt über die Zahl der Vollzeitäquivalente ohne Beamt*innen zum Stichtag (01.01. des laufenden Jahres)</t>
  </si>
  <si>
    <t>Übersicht über Abwesenheiten &gt; 28 Tage zum Berichtszeitpunkt in einer Periode</t>
  </si>
  <si>
    <t>GB-040</t>
  </si>
  <si>
    <t>Als Mitarbeiter*in des Teams Personal und Recht möchte ich, dass das System die in der Dienstvereinbarung festgelegte Verteilung von Präsenzarbeitszeit und Mobiler Arbeit prüft und darstellt, um die Einhaltung der Quote nachvollziehbar zu machen.</t>
  </si>
  <si>
    <t>1) Arbeitszeiten können nach den Kategorien (z.B. Präsenzarbeitszeit und Mobile Arbeit) unterschieden werden.
2) Quoten können je Kategorie pro Organisationseinheit, Personengruppe und Mitarbeitendem konfiguriert werden.
3) Das System berechnet den prozentualen Anteil der Kategorien pro Zeitraum (z. B. Woche, Monat, Quartal).
4) Mitarbeitende können ihren Stand im Vergleich zur Soll-Quote einsehen.
5) Bei Abweichungen können Benachrichtigungen an berechtigte Personen versendet werden.
6) Berechnungen und Benachrichtigungen werden manipulationssicher protokolliert.</t>
  </si>
  <si>
    <t>TIM-04-085</t>
  </si>
  <si>
    <t>DS-062</t>
  </si>
  <si>
    <t>DS - Datenschutz und Daten-/Informationssicherheit</t>
  </si>
  <si>
    <t>Daten-/Informationssicherheit</t>
  </si>
  <si>
    <r>
      <t>1) Status können gepflegt werden z.B.
- Eingegangen
- In Bearbeitung
- In Klärung
- Abgelehnt/Verworfen
- Änderungsmitteilung erstellt
- Änderungsmitteilung gesiegelt
- Geprüft (sachlich richtig)
- Geprüft (rechnerisch richtig)
- Meldung an LBV erfolgt</t>
    </r>
    <r>
      <rPr>
        <sz val="10"/>
        <color rgb="FFFF0000"/>
        <rFont val="Calibri"/>
        <family val="2"/>
        <scheme val="minor"/>
      </rPr>
      <t xml:space="preserve">
</t>
    </r>
    <r>
      <rPr>
        <sz val="10"/>
        <rFont val="Calibri"/>
        <family val="2"/>
        <scheme val="minor"/>
      </rPr>
      <t xml:space="preserve">- Kontrollblatt liegt vor
- Kontrollblatt bearbeitet
- Vorgang abgeschlossen
</t>
    </r>
  </si>
  <si>
    <t xml:space="preserve">Als Administrator*in möchte ich, dass Sicht- und Bearbeitungsrechte für Eingabedialoge entsprechend der Rollen konfigurierbar sind, damit Nutzer*innen nur die für sie relevanten Dialoge sehen und bearbeiten können.
</t>
  </si>
  <si>
    <t xml:space="preserve">Als Nutzer*in möchte ich Daten im System möglichst automatisiert erfassen, um die Erfassung zu vereinfachen und manuelle Eingaben zu reduzieren.
</t>
  </si>
  <si>
    <t xml:space="preserve">Als Antragsteller*in möchte ich, dass die HR-Software auf Basis von mir getätigten Eingaben Felder im System dynamisch anzeigt, damit nur benötigte Felder ausgefüllt werden müssen.
</t>
  </si>
  <si>
    <t xml:space="preserve">Als Administrator*in möchte ich, dass die HR-Software die Möglichkeit bietet, Pflichtfelder zu definieren, um die Eingabe inkonsistenter und unvollständiger Daten zu vermeiden.
</t>
  </si>
  <si>
    <t xml:space="preserve">Als Nutzer*in möchte ich, dass die HR-Software die Funktion Mehrfachaktion anbietet, um viele gleichartige Aktionen nicht einzeln ausführen zu müssen.
</t>
  </si>
  <si>
    <t xml:space="preserve">Als Nutzer*in möchte ich, dass das System für definierte Daten (Attribute) einer Entität die Plausibilität der Eingabe selbstständig überprüft, damit die Überprüfung nicht manuell erfolgen muss.
</t>
  </si>
  <si>
    <t xml:space="preserve">Als Nutzer*in möchte ich, dass das System mich bei unvollständigen oder fehlerhaften Eingaben mithilfe aussagefähiger Hinweise auf die fehlenden oder unvollständigen Daten hinweist, damit Eingabedialoge nur vollständig gespeichert werden.
</t>
  </si>
  <si>
    <t xml:space="preserve">Als Nutzer*in des Systems möchte ich Suchabfragen individuell gestalten können, um bei meinen Arbeitsschritten optimal unterstützt zu werden.
</t>
  </si>
  <si>
    <t xml:space="preserve">Als Nutzer*in möchte ich formulierte und wiederkehrende Suchabfragen speichern können, um diese zu späteren Zeitpunkten wieder aufzurufen.
</t>
  </si>
  <si>
    <t xml:space="preserve">Als Nutzer*in des Systems möchte ich Suchergebnisse in einer tabellarischen Ergebnisliste angezeigt bekommen, um darauf basierend mit den Suchergebnissen weiterarbeiten zu können.
</t>
  </si>
  <si>
    <t xml:space="preserve">Als Nutzer*in möchte ich, dass die HR-Software selbstständig Dokumente, Bescheinigungen und Formulare gemäß Corporate Identity (CI) der Stiftung für Hochschulzulassung in eine druckbare Form transformiert und als druckbare Dokumente speichert.
</t>
  </si>
  <si>
    <t xml:space="preserve">Als Nutzer*in möchte ich Dokumente auf Basis von Dokumentenvorlagen aus dem System generieren können, um keine Dokumente manuell erzeugen zu müssen.
</t>
  </si>
  <si>
    <t xml:space="preserve">1) Das System ist in der Lage, Unterlagen (z.B. Vertragsdokumente) gemäß einer hinterlegten Konfiguration als Dokument zu generieren (z.B. *.docx, *.xlsx, *.pdf, *.rtf).
2) Eigene und bereits vorkonfigurierte Dokumente können mit Hilfe eines Editors konfiguriert, gepflegt und gespeichert werden.
3) Dokumente greifen zum Zeitpunkt der Generierung dabei auf Entitäten, deren Attribute und hinterlegte Textbausteine aus dem System zurück und geben diese gemäß hinterlegter Logiken und Struktur auf den Dokumenten aus.
4) Durch Hinterlegung von Plausibilitätsprüfungen an den Dokumenten, wird ein entsprechender Hinweis bei Verletzung ausgegeben.
5) Für konkrete Zwecke (z.B. Arbeitsvertrag) sind die Dokumentvorlagen strukturiert im System hinterlegt und können aus z.B. einer Liste möglicher Vorlagen ausgewählt werden.
6) Die Dokumente können digital im Self-Service zum Download zur Verfügung gestellt werden.
7) Die Dokumente können gedruckt werden.
8) Die Dokumente können aus dem System heraus per E-Mail versandt werden.
9) Dokumente können Bestandteil hinterlegter Workflows sein.
</t>
  </si>
  <si>
    <t xml:space="preserve">Als Fachadministrator*in möchte ich Dokumentvorlagen verwalten können, um korrekte Vorlagen für die ablaufenden Prozesse bereitzustellen.
</t>
  </si>
  <si>
    <t xml:space="preserve">Als Nutzer*in möchte ich, dass die HR-Software die Möglichkeit bietet, Formulare mit Hilfe eines integrierten Editors zu konfigurieren und zu pflegen, um diese anpassen und nutzen zu können.
</t>
  </si>
  <si>
    <t xml:space="preserve">Als Nutzer*in möchte ich, dass die HR-Software die Möglichkeit bietet, die Ablauflogik für die Formulare (Formular-Workflow) über eine grafische Oberfläche zu konfigurieren und zu pflegen, um Formulare in eine logische Reihenfolge abhängig von abzubildenden Abläufen zu bringen.
</t>
  </si>
  <si>
    <t xml:space="preserve">Als Nutzer*in möchte ich, dass die Bearbeitung von Vorgängen mit einer Workflow-Komponente unterstützt wird, um Vorgänge zu standardisieren und zu automatisieren.
</t>
  </si>
  <si>
    <t xml:space="preserve">Als Nutzer*in möchte ich für Workflowschritte Vertreter*innen festlegen können, um eine Bearbeitung des Workflows zu gewährleisten.
</t>
  </si>
  <si>
    <t xml:space="preserve">Als Nutzer*in, der die Vertretung übernehmen soll, möchte ich der Vertretungsregel zustimmen bzw. diese ablehnen können und eine Information an ursprünglich Verantwortliche gewährleisten, damit der Vorgang nachvollziehbar abläuft.
</t>
  </si>
  <si>
    <t xml:space="preserve">Als Nutzer*in möchte ich Dokumente zu einem Workflow hinzufügen können, um diese an andere Bearbeiter*innen weiterzugeben.
</t>
  </si>
  <si>
    <t xml:space="preserve">Als Nutzer*in möchte ich Kommentare zu einem Workflow-Schritt hinzufügen können, um zusätzliche Informationen für andere Nutzer*innen hinterlegen zu können.
</t>
  </si>
  <si>
    <t xml:space="preserve">Als Nutzer*in möchte ich, dass Workflows automatisiert von der HR-Software gestartet werden, um Zeitverluste zu vermeiden.
</t>
  </si>
  <si>
    <t xml:space="preserve">Als Nutzer*in möchte ich Workflows manuell starten, um automatisierte Prozesse anzustoßen.
</t>
  </si>
  <si>
    <t xml:space="preserve">Als Nutzer*in möchte ich die einzelnen Bearbeitungsschritte eines Workflows mittels einer Nutzeroberfläche nachverfolgen können, um den aktuellen Bearbeitungsstand einsehen zu können.
</t>
  </si>
  <si>
    <t xml:space="preserve">Als Nutzer*in möchte ich einzelnen Workflow-Instanzen eine erhöhte Priorität zuweisen, um eine schnellere Bearbeitung dieser sicherzustellen.
</t>
  </si>
  <si>
    <t xml:space="preserve">Als Fachadministrator*in möchte ich Workflows mit einem graphischen Editor erstellen, konfigurieren und speichern können, um effizient und komfortabel Workflows definieren zu können.
</t>
  </si>
  <si>
    <t xml:space="preserve">Als Fachadministrator*in möchte ich beliebige Prozesse in Form von Workflows abbilden können, um diese zu standardisieren und zu automatisieren.
</t>
  </si>
  <si>
    <t xml:space="preserve">Als Fachadministrator*in möchte ich Fristen für die Bearbeitungsdauer eines Workflow-Schritts konfigurieren können, um eine schnelle Bearbeitung des Workflow-Schritts gewährleisten zu können.
</t>
  </si>
  <si>
    <t xml:space="preserve">Als Fachadministrator*in möchte ich, dass die HR-Software Änderungen in der Workflow-Konfiguration protokolliert und versioniert, um Änderungen nachvollziehen zu können.
</t>
  </si>
  <si>
    <t xml:space="preserve">Als Nutzer*in möchte ich Ad-Hoc-Workflows konfigurieren können, um nicht oder nur teilweise standardisierte Prozesse in der HR-Software abbilden zu können.
</t>
  </si>
  <si>
    <t xml:space="preserve">Als Nutzer*in möchte ich eingehende Ad-Hoc-Workflows ablehnen können, um die Bearbeitung abzulehnen, falls ich für die Aufgabe nicht zuständig bin.
</t>
  </si>
  <si>
    <t xml:space="preserve">Als Nutzer*in möchte ich, dass die HR-Software mich über Statusänderungen des Workflows informiert, um über den aktuellen Stand der Bearbeitung informiert zu sein.
</t>
  </si>
  <si>
    <t xml:space="preserve">Als berechtigte*r Nutzer*in möchte ich Bearbeitungsschritte von Workflows ändern oder erweitern können, um Abweichungen in Prozessen abbilden zu können.
</t>
  </si>
  <si>
    <t xml:space="preserve">Als Fachadministrator*in möchte ich Workflow-Felder für Workflow-Schritte definieren können, um in Workflows notwendige Eingaben von Nutzer*innen zu erhalten.
</t>
  </si>
  <si>
    <t xml:space="preserve">Als Nutzer*in möchte ich Dokumente, Vorgänge und Akten mit- oder schlusszeichnen können, um eine vollständige elektronische Vorgangsbearbeitung zu gewährleisten.
</t>
  </si>
  <si>
    <t xml:space="preserve">Als Nutzer*in möchte ich das Mitzeichnungsverfahren abbrechen können, um auf Ausnahmefälle im Rahmen der Vorgangsbearbeitung reagieren zu können.
</t>
  </si>
  <si>
    <t xml:space="preserve">Als Fachadministrator*in möchte ich Eskalationsmechanismen für Workflow-Schritte definieren können, um insbesondere auf eine Nicht-Bearbeitung von Workflow-Schritten reagieren zu können.
</t>
  </si>
  <si>
    <t xml:space="preserve">Als berechtigte*r Nutzer*in möchte ich als Workflow eingehende Vorgänge delegieren können, um meine Aufgaben an andere Bearbeiter*innen weitergeben zu können.
</t>
  </si>
  <si>
    <t xml:space="preserve">Als Nutzer*in möchte ich informiert werden, falls ein neues Dokument zu einem Vorgang hinzugefügt wird, um über aktuelle Änderungen informiert zu sein.
</t>
  </si>
  <si>
    <t xml:space="preserve">Als Nutzer*in möchte ich, dass die HR-Software mir alle meine Vorgänge gesammelt anzeigt, sodass ich einen Überblick über meine Aufgaben habe.
</t>
  </si>
  <si>
    <t xml:space="preserve">Als Nutzer*in möchte ich, dass die HR-Software alle meine geteilten Aufgaben gesammelt anzeigt, sodass ich auch einen Überblick über die Aufgaben habe, welche von mehreren Nutzer*innen bearbeitet werden könnten, um meine Arbeit strukturiert planen zu können.
</t>
  </si>
  <si>
    <t xml:space="preserve">1) Die HR-Software bietet für konfigurierbare und vordefinierte Gruppen pro Gruppe eine gemeinsame Übersicht der Vorgangsbearbeitung.
2) Ein*e Nutzer*in kann mehreren Gruppen zur Vorgangsbearbeitung zugeordnet werden.
3) Die HR-Software stellt innerhalb der Anzeige zur Vorgangsbearbeitung übersichtlich untergliedert dar, falls ein*e Nutzer*in in mehreren Bereichen tätig ist, über mehrere Funktionen verfügt oder mehreren Gruppen zugewiesen ist.
</t>
  </si>
  <si>
    <t xml:space="preserve">Als Führungskraft im Team PuR möchte ich eine Übersicht über alle Vorgänge der von mir verantworteten Gruppen haben, um einen strukturierten Überblick über den Bearbeitungsstand zu erhalten.
</t>
  </si>
  <si>
    <t xml:space="preserve">1) Alle Vorgänge der verantworteten Gruppen werden in einer Übersicht angezeigt.
2) Für jeden Vorgang ist der Bearbeitungsstand ersichtlich (z. B. offen, in Bearbeitung, abgeschlossen).
3) Die Übersicht ermöglicht eine Filterung (z.B. nach Gruppe, Bereich und Status)
</t>
  </si>
  <si>
    <t xml:space="preserve">Als Nutzer*in möchte ich per E-Mail informiert werden, falls mir ein Workflow-Schritt in der HR-Software zugewiesen wird, sodass ich über ausstehende Arbeiten informiert werde, auch wenn ich nicht täglich in die HR-Software schaue.
</t>
  </si>
  <si>
    <t xml:space="preserve">Als Nutzer*in möchte ich, dass das System ein Statuskonzept bietet, damit definierte Zustände von Prozessen und Objekten verwaltet werden können.
</t>
  </si>
  <si>
    <t xml:space="preserve">Als Nutzer*in möchte ich in Vorgängen flexibel verschiedene Status verwalten, um den jeweiligen Status und Arbeitsfortschritt nachzuverfolgen und für verschiedene Nutzergruppen transparent zu machen.
</t>
  </si>
  <si>
    <t xml:space="preserve">Als Nutzer*in möchte ich Workflows, Anträge und Dokumente einem Statusmanagement unterziehen können, um den Arbeitsfortschritt transparent zu machen.
</t>
  </si>
  <si>
    <t xml:space="preserve">Als Antragsteller*in und Genehmiger*in möchte ich den Status eines digitalen Antrags nachverfolgen können, damit ich jederzeit über den Bearbeitungsstand informiert bin.
</t>
  </si>
  <si>
    <t xml:space="preserve">Als berechtigte*r Nutzer*in möchte ich, dass das System ein Fristenkonzept bietet, um die zeitbasierte Steuerung von Prozessen und Objekten zu verwalten.
</t>
  </si>
  <si>
    <t xml:space="preserve">Als Nutzer*in möchte ich, dass das System selbstständig die Kombination bestimmter Status einer Entität und korrespondierender Fristen auswertet, um daraus automatisiert neue Status einer Entität abzuleiten und zu speichern.
</t>
  </si>
  <si>
    <t xml:space="preserve">Als Nutzer*in möchte ich Vorgänge im System zur Wiedervorlage markieren können und eine Erinnerung einrichten, damit ich diese später bearbeiten oder erneut prüfen kann.
</t>
  </si>
  <si>
    <t xml:space="preserve">Als Nutzer*in möchte ich, dass für ausgewählte, an Objekten hinterlegte Informationen eine Überwachung von Fristen sowie eine Erinnerung aus dem System bei Auslaufen der Fristen möglich ist, um eine Erinnerung zur Verlängerung anstoßen zu können.
</t>
  </si>
  <si>
    <t xml:space="preserve">Als Fachadministrator*in möchte ich im System Ereignisse verwalten, die Systemnachrichten an berechtigte Nutzer*innen auslösen, um die Nachrichten nicht manuell auslösen zu müssen.
</t>
  </si>
  <si>
    <t xml:space="preserve">Als Fachadministrator*in möchte ich Ereignisse, die Systemnachrichten auslösen, hinsichtlich des parallelen Auslösens einer E-Mail verwalten können, um die E-Mail nicht händisch versenden zu müssen.
</t>
  </si>
  <si>
    <t xml:space="preserve">Als Fachadministrator*in möchte ich, dass die HR-Software selbstständig bei Eintreten definierter Ereignisse Systemnachrichten an Nutzer*innen der HR-Software versenden kann, damit das Versenden nicht manuell ausgelöst werden muss.
</t>
  </si>
  <si>
    <t xml:space="preserve">Als Nutzer*in möchte ich Systemnachrichten an andere berechtigte Nutzer*innen versenden können, um Medienbrüche zu vermeiden.
</t>
  </si>
  <si>
    <t xml:space="preserve">Als Fachadministrator*in möchte ich, dass das System E-Mail-Nachrichten an Nutzer*innen des Systems senden kann, um Medienbrüche zu vermeiden.
</t>
  </si>
  <si>
    <t xml:space="preserve">Als Fachadministrator*in möchte ich, dass die HR-Software Sammel-E-Mail Nachrichten an Nutzer*innen der HR-Software senden kann, um das einzelne Versenden mit Nachrichten gleichen Inhalts zu vermeiden.
</t>
  </si>
  <si>
    <t xml:space="preserve">Als Fachadministrator*in möchte ich, dass je Nutzer*in eine Kommunikationshistorie angezeigt werden kann, damit ich eine Übersicht habe, welche Nachrichten an die jeweilige Person versandt wurden.
</t>
  </si>
  <si>
    <t xml:space="preserve">Als Nutzer*in möchte ich benachrichtigt werden, sobald für mich relevante Vorgänge erstellt oder bearbeitet wurden, damit ich die Vorgänge bei Bedarf direkt weiterbearbeiten oder prüfen kann.
</t>
  </si>
  <si>
    <t xml:space="preserve">Als Nutzer*in möchte ich zusätzlich per E-Mail benachrichtigt werden können, um sicherzustellen, dass ich wichtige Informationen nicht übersehe.
</t>
  </si>
  <si>
    <t xml:space="preserve">Als Nutzer*in möchte ich, dass alle Änderungen von Datensätzen gespeichert werden, um nachvollziehen zu können, welche Änderungen durch welche Bearbeiter*in vorgenommen wurden.
</t>
  </si>
  <si>
    <t xml:space="preserve">Als Nutzer*in möchte ich, dass das System automatisierte Protokolle und Berichte generiert, damit diese nicht händisch ausgelöst werden müssen.
</t>
  </si>
  <si>
    <t xml:space="preserve">Als Mitarbeiter*in des Teams Personal und Recht möchte ich die im Prozess erzeugten und eingereichten Dokumente in der elektronischen Personalakte ablegen können, um eine vollständige digitale Aktenführung zu gewährleisten.
</t>
  </si>
  <si>
    <t xml:space="preserve">Als Nutzer*in möchte ich eine zentrale Dokumentenhaltung im System vorfinden, damit etwaige Änderungen oder Löschungen von Dokumenten keine Inkonsistenzen erzeugen können.
</t>
  </si>
  <si>
    <t xml:space="preserve">Als Nutzer*in möchte ich, dass das System die Integrität der gespeicherten Dokumente in einstellbaren Abständen überprüft und berechtigte Nutzer*innen über das Ergebnis informiert, damit etwaige Fehler schnell bemerkt und korrigiert werden können.
</t>
  </si>
  <si>
    <t xml:space="preserve">Als Nutzer*in möchte ich eine systemseitige Unterstützung zur Einhaltung der gesetzlichen Aufbewahrungsfristen, um sicherzustellen, dass die gesetzlichen Anforderungen eingehalten werden.
</t>
  </si>
  <si>
    <t xml:space="preserve">Als berechtigte*r Nutzer*in möchte ich Aufbewahrungsfristen konfigurieren und überprüfen können, um manuelle Änderungen vorzunehmen.
</t>
  </si>
  <si>
    <t xml:space="preserve">Als berechtigte*r Nutzer*in möchte ich Aufbewahrungsfristen in Abhängigkeit eines Ereignisses definieren können, um die Aufbewahrungsfrist nicht händisch eingeben zu müssen.
</t>
  </si>
  <si>
    <t xml:space="preserve">Als berechtigte*r Nutzer*in möchte ich, dass das System die Aussonderung von Dokumenten selbstständig überwacht und anstößt, damit ich die Fristen nicht manuell überwachen muss.
</t>
  </si>
  <si>
    <t xml:space="preserve">Als Nutzer*in möchte ich Dokumente in verschiedene Kategorien zur Löschung einsortieren können, um den Dokumenten verschiedene Löschkriterien und -berechtigungen zuzuordnen.
</t>
  </si>
  <si>
    <t xml:space="preserve">Als berechtigte*r Nutzer*in möchte ich Dokumente aus dem Archiv löschen können, um nicht benötigte Dokumente zu entfernen.
</t>
  </si>
  <si>
    <t xml:space="preserve">Als berechtigte*r Nutzer*in möchte ich, dass in dem System bei der Löschung von Dokumenten ein 4-Augen-Prinzip eingesetzt werden kann, damit Löschungen zweifach geprüft werden.
</t>
  </si>
  <si>
    <t xml:space="preserve">Als berechtigte*r Nutzer*in möchte ich gelöschte Dokumente wiederherstellen können, damit ich fehlerhaft gelöschte Dokumente wieder aktivieren kann.
</t>
  </si>
  <si>
    <t xml:space="preserve">Als berechtigte*r Nutzer*in möchte ich Dokumente zur Löschung markieren, um sie im Anschluss vom System automatisch löschen zu lassen
</t>
  </si>
  <si>
    <t xml:space="preserve">Als Nutzer*in möchte ich, dass das System eine automatisierte Löschung aller zum Ende der Aufbewahrungsfrist zu löschenden Dokumente vornehmen kann, damit dies nicht händisch erfolgen muss.
</t>
  </si>
  <si>
    <t xml:space="preserve">Als Nutzer*in möchte ich in einem zweistufigen Verfahren die Aussonderungsart für Dokumente pflegen können, damit jedes Dokument nach einer Klassifizierung durch das System automatisch behandelt wird.
</t>
  </si>
  <si>
    <t xml:space="preserve">Als Nutzer*in möchte ich, dass Dokumente und Vorgänge automatisch nach Ablauf einer Transferfrist (Überführungsfrist) in das PDF/A Format konvertiert werden, damit diese gesetzeskonform archiviert werden können.
</t>
  </si>
  <si>
    <t xml:space="preserve">Als Nutzer*in möchte ich, dass das System Dokumente, die mit der Verfügung zdA gekennzeichnet sind, sofort in ein revisionssicheres Format konvertiert, damit ich diese nicht manuell archivieren oder zusätzlich kennzeichnen muss.
</t>
  </si>
  <si>
    <t xml:space="preserve">Als Nutzer*in möchte ich Dokumente geeignet archivieren, damit eine dauerhafte Verfügbarkeit und Beständigkeit garantiert ist.
</t>
  </si>
  <si>
    <t xml:space="preserve">Als Nutzer*in möchte ich das Dokument und auch die weiteren, schon erhobenen Informationen im Rahmen der Konvertierung gemeinsam speichern, damit keine Informationen verloren gehen.
</t>
  </si>
  <si>
    <t xml:space="preserve">Als Nutzer*in möchte ich, dass das System die Archivierung der Dokumente und Vorgänge protokolliert, damit ich diese im Zweifelsfall nachvollziehen kann.
</t>
  </si>
  <si>
    <t xml:space="preserve">Als Nutzer*in möchte ich auch die revisionssicher gespeicherten Dokument für die Zeit der gesetzlichen Aufbewahrungspflicht einfach anzeigen und lesen können, um Informationen zu recherchieren oder Dokumente erneut zu lesen.
</t>
  </si>
  <si>
    <t xml:space="preserve">Als Nutzer*in möchte ich revisionssicher gespeicherte Dokumente für den Zeitraum der gesetzlichen Aufbewahrungsfrist ausdrucken können, damit ich diese auch in Papierform nutzen kann.
</t>
  </si>
  <si>
    <t xml:space="preserve">Als Nutzer*in möchte ich, dass die HR-Software weitere / beliebige Archivsysteme anbinden kann, um Medienbrüche zu vermeiden.
</t>
  </si>
  <si>
    <t xml:space="preserve">Als Mitarbeiter*in möchte ich, dass die HR-Software Vorschläge für die Verschlagwortung der Dokumente macht, damit ich die Einträge nicht händisch vornehmen muss.
</t>
  </si>
  <si>
    <t xml:space="preserve">Als Mitarbeiter*in möchte ich einzelnen Nutzer*innen die Zugriffsrechte auf Dokumente und Belege zuweisen können, damit diese alle relevanten Informationen einsehen können.
</t>
  </si>
  <si>
    <t xml:space="preserve">ÜN-BR Berichtswesen (intern/extern) durchführen
ÜN-BR Daten für die Urlaubsrückstellungen anfordern
ÜN-BR Personalstatistiken erstellen (Jahresbericht der Geschäftsführung)
</t>
  </si>
  <si>
    <t xml:space="preserve">Als berechtigte*r Mitarbeiter*in möchte ich verschiedene Berichtstypen in der HR-Software abbilden können, um für unterschiedliche Informationsbedarfe und Auswertungen die passende Berichtsform zu wählen.
</t>
  </si>
  <si>
    <t xml:space="preserve">Als Administrator*in möchte ich sicherstellen, dass nur berechtigte Nutzer*innen Berichte/Auswertungen erstellen können, um (insbesondere personenbezogene) Daten vor unberechtigtem Zugriff zu schützen.
</t>
  </si>
  <si>
    <t xml:space="preserve">Als Administrator*in möchte ich für Berichte Stammdaten in der HR-Software pflegen können, um Berichte strukturiert zu verwalten.
</t>
  </si>
  <si>
    <t xml:space="preserve">Als berechtigte*r Mitarbeiter*in möchte ich Berichte in der HR-Software hinterlegen können, um den Bearbeitungsaufwand für wiederkehrende Berichte zu reduzieren.
</t>
  </si>
  <si>
    <t xml:space="preserve">Als berechtigte*r Mitarbeiter*in möchte ich Berichte verwalten können, um deskriptive und prozedurale Elemente der Auswertung an die Bedürfnisse der Stiftung für Hochschulzulassung anzupassen und zu speichern.
</t>
  </si>
  <si>
    <t xml:space="preserve">Als berechtigte*r Mitarbeiter*in möchte ich für Berichte Vorlagen in der HR-Software abbilden können, um bei Auswertungen eine einheitliche Darstellung zu ermöglichen.
</t>
  </si>
  <si>
    <t xml:space="preserve">Als Administrator*in möchte ich eigene Berichte entwickeln können, um neu aufkommende Berichtsanforderungen umzusetzen und individuell zu konfigurieren.
</t>
  </si>
  <si>
    <t xml:space="preserve">Als berechtigte*r Mitarbeiter*in möchte ich Berichte und Auswertungen auf Basis aller vorgesehenen Daten erstellen können, um unterschiedlichen Berichtspflichten nachkommen zu können.
</t>
  </si>
  <si>
    <t xml:space="preserve">Als berechtigte*r Mitarbeiter*in möchte ich Ad-hoc-Berichte erstellen können, um freie oder unregelmäßig auftretende Auswertungen für unterschiedliche Informationsbedarfe vornehmen zu können.
</t>
  </si>
  <si>
    <t xml:space="preserve">Als berechtigte*r Mitarbeiter*in möchte ich vorgesehene Selektionskriterien für jeden Bericht bestimmen können, um unterschiedliche Zuschnitte von Auswertungen zu ermöglichen.
</t>
  </si>
  <si>
    <t xml:space="preserve">Als berechtigte*r Mitarbeiter*in möchte ich, dass auf allen Berichten/Reports die in der Berichtskonfiguration vorgesehenen Selektionskriterien angezeigt werden, um nachvollziehen zu können, welche Daten ausgewertet wurden.
</t>
  </si>
  <si>
    <t xml:space="preserve">Als berechtigte*r Mitarbeiter*in möchte ich, dass bei der Erstellung von Berichten stets die aktuellen Daten ausgewertet werden, um die Aktualität der Daten zu gewährleisten.
</t>
  </si>
  <si>
    <t xml:space="preserve">Als berechtigte*r Mitarbeiter*in möchte ich für jeden Bericht den Auswertungszeitraum definieren können, um die Datenmenge für die Auswertungen einschränken zu können.
</t>
  </si>
  <si>
    <t xml:space="preserve">Als Nutzer*in möchte ich, dass Berichte in der HR-Software in strukturierter Form dargestellt werden, um eine übersichtlich und leicht nachvollziehbare Auswertung zu erhalten.
</t>
  </si>
  <si>
    <t xml:space="preserve">Als Nutzer*in möchte ich, dass die HR-Software Exportmöglichkeiten für Berichte bietet, um die weitere Verarbeitung zu ermöglichen.
</t>
  </si>
  <si>
    <t xml:space="preserve">Als Nutzer*in möchte ich Berichte drucken können, um Anforderungen (z.B. von externen Parteien) an eine papierhafte Berichterstattung nachkommen zu können.
</t>
  </si>
  <si>
    <t xml:space="preserve">Als Mitarbeiter*in des Teams Personal und Recht möchte ich, dass für in der HR-Software angelegte Personen automatisch eine interne Personalnummer vergeben wird, damit für alle folgenden Aktivitäten ein eindeutiges Kriterium zur Identifikation einer Person existiert.
</t>
  </si>
  <si>
    <t xml:space="preserve">1) Das System vergibt in unterschiedlichen Prozesskontexten (z. B. Einstellung) beim Anlegen einer Person automatisch eine eindeutige interne Personalnummer.  
2) Interne Personalnummern werden nicht erneut vergeben (z. B. nach Austritt) und können nicht editiert oder gelöscht werden.  
3) Alle vergebenen internen Personalnummern folgen einer gleichartigen Struktur (z. B. n-stellige fortlaufende Nummer).  
4) Das System ist nach internen Personalnummern durchsuchbar und filterbar.  
</t>
  </si>
  <si>
    <t xml:space="preserve">Als Mitarbeiter*in des Teams Personal und Recht möchte ich einer Person eine LBV-Nummer zuordnen und pflegen können, um eine eindeutige Identifikation für das Landesamt für Besoldung und Versorgung (LBV NRW) sicherzustellen.
</t>
  </si>
  <si>
    <t xml:space="preserve">1) Pro Person kann eine LBV-Nummer hinterlegt werden.  
2) Die LBV-Nummer verwendet das vom LBV vorgegebene Format und kann je nach Beschäftigungsstatus variieren, z. B.:  
   - „Q66“ + Folgeziffern für tariflich Beschäftigte und Aushilfen  
   - „F“ + Folgeziffern für Beamt*innen  
   - „U“ + Folgeziffern für Sonderfälle ohne laufendes Beschäftigungs-/Besoldungsverhältnis  
3) Jede LBV-Nummer ist eindeutig und darf nicht mehrfach vergeben werden.  
4) Die LBV-Nummer kann nachträglich ergänzt oder geändert werden; Änderungen werden protokolliert (Änderung, Zeitstempel, Nutzer*in).  
5) Die LBV-Nummer ist durchsuchbar und filterbar.  
6) Die Anlage der LBV-Nummer im System ist grundsätzlich für die Nutzung als Schlüssel in Schnittstellen (z. B. mit dem LBV) ausgelegt.
</t>
  </si>
  <si>
    <t xml:space="preserve">Als Mitarbeiter*in des Teams Personal und Recht möchte ich in Ausnahmefällen (z. B. bei einer Abordnung) eine zusätzliche LBV-Nummer für eine Person hinterlegen können, um besondere Beschäftigungssituationen realitätsnah abbilden zu können.
</t>
  </si>
  <si>
    <t xml:space="preserve">1) In begründeten Ausnahmefällen (z. B. Abordnung) kann eine zusätzliche LBV-Nummer zu einer Person hinterlegt werden.  
2) Im Unterschied zur in VP-010 beschriebenen LBV-Nummer wird die zusätzliche LBV-Nummer nur als Referenz hinterlegt und ersetzt die aktive LBV-Nummer nicht.  
3) Ergänzungen oder Änderungen werden protokolliert (Änderung, Zeitstempel, Nutzer*in).  
</t>
  </si>
  <si>
    <t xml:space="preserve">Als Mitarbeiter*in des Teams Personal und Recht möchte ich, dass interne Personalnummern und LBV-Nummern nebeneinander geführt und konsistent zugeordnet werden können, damit für jede Person sowohl eine interne Identifikation als auch die externe LBV-Identifikation eindeutig vorliegt.
</t>
  </si>
  <si>
    <t xml:space="preserve">1) Jede Person verfügt immer über eine interne Personalnummer (Pflicht).  
2) Zusätzlich kann pro Person eine LBV-Nummer gepflegt werden.  
3) Beide Nummern sind miteinander verknüpft und dürfen nicht widersprüchlich oder doppelt vergeben sein.  
4) Bei Berichten, Abfragen und Schnittstellen kann wahlweise mit der internen Personalnummer oder der LBV-Nummer gearbeitet werden.  
</t>
  </si>
  <si>
    <t xml:space="preserve">1) Folgende Rollen/Funktionen sollen beispielhaft hinterlegbar sein:
   - Inklusionsbeauftragte*r
   - Gleichstellungsbeauftragte*r
   - Ersthelfer*in
   - Brandschutzbeauftragte*r
   - SAP-Administrator*in
   - Mitglied des Personalrats
   - IT-Sicherheitsbeauftragte*r
   - Fachkraft für Arbeitssicherheit
2) Rollen/Funktionen sind pro Person pflegbar, unabhängig vom Dienst-/Beschäftigungsverhältnis.
3) Pro Person können mehrere Rollen/Funktionen hinterlegt werden.
4) Rollen/Funktionen können mit Gültigkeitszeiträumen versehen werden.
5) Änderungen an Rollen/Funktionen und deren Zeiträumen werden historisiert (Änderung, Zeitstempel, Nutzer*in).
6) Rollen/Funktionen sind nach ihren Attributen durchsuchbar und filterbar.
7) Rollen/Funktionen können in Benachrichtigungen und Workflows genutzt werden.
</t>
  </si>
  <si>
    <t xml:space="preserve">Als Mitarbeiter*in des Teams Personal und Recht möchte ich Personen und deren Attribute in der HR-Software pflegen können, damit alle persönlichen Daten der Mitarbeiter*innen vollständig vorliegen und änderbar sind.
</t>
  </si>
  <si>
    <t xml:space="preserve">1) Folgende Attribute sollen an einem Personendatensatz pflegbar sein (Auszug beispielhaft):
   - Name
   - Vorname
   - Titel
   - Akademischer Grad
   - Geburtsdatum, -ort und -name
   - Staatsangehörigkeit (auch mehrfach)
   - Geschlecht (m/w/d/unbekannt)
   - Behinderung (Grad, Enddatum Ausweis)
   - Familienstand
   - Kinder
   - Anschrift
   - E-Mail (persönlich/dienstlich)
   - Aufenthaltsstatus
   - Bankkontodaten (auch mehrfach mit Zuordnung zu verschiedenen Geschäftsfällen, z. B. gesondertes Konto für Dienstreiseabrechnungen)
   - Krankenkasse
   - Beihilfeträger
   - Rentenversicherung
   - Steuerdaten
   - LBV-Nummer (vgl. VP-010/VP-015)
   - Bearbeiter*in beim LBV
2) Für Personendatensätze müssen Pflichtfelder definierbar sein.
3) Weitere Attribute sollten frei definierbar sein, um Personendatensätze flexibel erweitern zu können.
4) Personendatensätze sollen flexibel nach ihren Attributen durchsuchbar und filterbar sein.
5) Änderungen an Personendatensätzen werden protokolliert (Änderung, Zeitstempel, Nutzer*in).
</t>
  </si>
  <si>
    <t xml:space="preserve">Als Mitarbeiter*in des Teams Personal und Recht Recht möchte ich im System Personalkategorien pflegen können, um Beschäftigtengruppen zu strukturieren.
</t>
  </si>
  <si>
    <t xml:space="preserve">Als Nutzer*in möchte ich, dass die HR-Software die Regelungen zur Diversität umfassend abbildet, um die gesetzlichen Rahmenbedingungen diesbezüglich zu erfüllen
</t>
  </si>
  <si>
    <t xml:space="preserve">Als Mitarbeiter*in des Teams Personal und Recht möchte ich für Personen ein oder mehrere Dienst-/Beschäftigungsverhältnisse und deren Attribute in der HR-Software pflegen können, damit alle beschäftigungsrelevanten Daten von Mitarbeiter*innen vollständig vorliegen und änderbar sind.
</t>
  </si>
  <si>
    <t xml:space="preserve">Als Mitarbeiter*in des Teams Personal und Recht möchte ich, dass auf Basis vollständig geprüfter Einstellungsanträge oder Auswahlschreiben Personen als neue Mitarbeiter*innen im System erstellt werden können, damit vorhandene Daten nicht erneut manuell gepflegt werden müssen.
</t>
  </si>
  <si>
    <t xml:space="preserve">Als Mitarbeiter*in des Teams Personal und Recht möchte ich, dass im Zuge der Erstellung eines Personendatensatzes eine durch das System unterstützte Dublettenprüfung durchgeführt werden kann, um keine doppelten Datensätze für ein und dieselbe Person im System zu erstellen.
</t>
  </si>
  <si>
    <t xml:space="preserve">Als berechtigte Nutzer*in möchte ich, dass das System die Möglichkeit bietet, Listen in unterschiedlichen standardisierten Datei-Formaten zu exportieren, damit die Daten unverfälscht weiterverarbeitet werden können.
</t>
  </si>
  <si>
    <t xml:space="preserve">1) Die HR-Software bietet die Möglichkeit, strukturiert angezeigte Listen zu exportieren.
2) Listen können z. B. in folgenden Formaten exportiert werden:
   XML, CSV
   Excelformat
   Textverarbeitung (z. B. Word-Tabellen)
3) Neben den gängigen MS-Office-Formaten soll das System auch Open-Document-Formate gem. nachfolgender Auflistung unterstützen:
   - Text (.odt)
   - Tabellendokument (.ods)
   - Präsentation (.odp)
   - Zeichnung (.odg)
   - Diagramm (.odc)
   - Formel (.odf)
   - Bild (.odi)
   - Globaldokument (.odm)
</t>
  </si>
  <si>
    <t xml:space="preserve">Als berechtigte Nutzer*in möchte ich, dass das System die Möglichkeit bietet, Importe über gängige Datenaustauschformate (z. B. XML, CSV, Open Document, o.ä.) durchzuführen, um bereits bestehende Daten in das System überführen zu können.
</t>
  </si>
  <si>
    <t xml:space="preserve">1) Die HR-Software bietet die Möglichkeit, Importe über gängige Datenaustauschformate (z. B. XML, CSV, Open Document o. ä.) durchzuführen.
2) Importe sind im System dialogbasiert geführt.
3) Importformate können im System angepasst werden (z. B. Liste der Felder, die importiert werden).
4) Importe können zur Vermeidung fehlerhafter Daten im System zunächst als Testimporte durchgeführt werden (z. B. über eine dialogbasierte Simulation des Imports mit Ausgabe der Importfehler und Korrekturmöglichkeiten).
</t>
  </si>
  <si>
    <t xml:space="preserve">Als Antragsteller*in möchte ich ein digitales Antragsformular im Self-Service ausfüllen und absenden können, um einen papierlosen Antragsprozess umzusetzen.
</t>
  </si>
  <si>
    <t xml:space="preserve">Als Antragsteller*in möchte ich, dass die HR-Software auf Basis von mir getätigter Eingaben Formularfelder dynamisch anzeigt, damit nur benötigte Felder ausgefüllt werden müssen.
</t>
  </si>
  <si>
    <t xml:space="preserve">Als Administrator*in möchte ich, dass die HR-Software die Möglichkeit bietet, Feldtypen zu definieren, um die Eingabe inkonsistenter und unvollständiger Daten zu vermeiden sowie Eingaben zu vereinfachen.
</t>
  </si>
  <si>
    <t xml:space="preserve">Als Antragsteller*in möchte ich einem Antrag notwendige Unterlagen mittels Upload anfügen können, damit keine Papierunterlagen eingereicht werden müssen.
</t>
  </si>
  <si>
    <t xml:space="preserve">Als Administrator*in möchte ich, dass die HR-Software die Möglichkeit bietet, Hinweistexte an Formularfeldern zu definieren, um die Antragsteller*innen mit zusätzlichen Informationen zu versorgen.
</t>
  </si>
  <si>
    <t xml:space="preserve">Als Antragsteller*in möchte ich, dass die HR-Software von mir eingegebene Daten auf Plausibilität prüft, um widersprüchliche Eingaben zu verhindern.
</t>
  </si>
  <si>
    <t xml:space="preserve">Als Prozessbeteiligte*r möchte ich den Antrag an eine berechtigte Person weiterleiten, damit der Antrag entsprechend dem vorgesehenen Dienstweg geprüft werden kann.
</t>
  </si>
  <si>
    <t xml:space="preserve">Als Prozessbeteiligte*r möchte ich Angaben im Antrag ändern können, damit der Antrag korrekt abgebildet ist.
</t>
  </si>
  <si>
    <t xml:space="preserve">Als Antragsteller*in möchte ich bereits gestellte Anträge in der HR-Software zurückziehen können, um die Beantragung rückgängig zu machen.
</t>
  </si>
  <si>
    <t xml:space="preserve">Als Mitarbeiter*in des Teams Personal und Recht möchte ich, dass eingehende digitale Anträge direkt der zuständigen Stelle im Team zugeordnet werden, damit eine schnellere Bearbeitung der Anträge möglich ist.
</t>
  </si>
  <si>
    <t xml:space="preserve">Als Mitarbeiter*in des Teams Personal und Recht möchte ich an digitalen Antragsformularen im Rahmen der Antragsprüfung Bearbeitungsfelder pflegen, um dem Antrag Informationen anfügen zu können.
</t>
  </si>
  <si>
    <t xml:space="preserve">Als Mitarbeiter*in des Teams Personal und Recht möchte ich, dass eine für berechtigte Nutzer*innen sichtbare Checkliste am Vorgang hinterlegt ist, damit keine Arbeitsschritte im Prozess vergessen werden.
</t>
  </si>
  <si>
    <t xml:space="preserve">Als Prozessbeteiligte*r möchte ich digitale Antragsformulare im Rahmen der Antragsprüfung zur Bearbeitung oder Ergänzung an Antragstellende zurückgeben oder ablehnen können, um die Überarbeitung von fehlerhaften Anträgen zu ermöglichen oder begründete Ablehnungen auszusprechen.
</t>
  </si>
  <si>
    <t xml:space="preserve">ÜN-GB Mitwirkung der Gleichstellung und Anhörung des Personalrats und Beteiligung SBV durchführen
ÜN-GB Mitwirkung der Gleichstellung, Mitbestimmung des Personalrats und Beteiligung SBV durchführen
ÜN-GB Mitwirkung von Gleichstellung und Personalrat und Beteiligung SBV durchführen
</t>
  </si>
  <si>
    <t xml:space="preserve">Als Mitarbeiter*in des Teams Personal und Recht möchte ich prozessrelevante Gremien/Interessenvertretungen mittels digitaler Vorlagen beteiligen können, um einen papierlosen Prozess umzusetzen.
</t>
  </si>
  <si>
    <t xml:space="preserve">Als Mitglied eines Gremiums/Interessenvertretung möchte ich durch das System über vorliegende Beteiligungsnotwendigkeiten informiert werden, um eine Äußerung tätigen zu können.
</t>
  </si>
  <si>
    <t xml:space="preserve">Als Mitglied eines Gremiums/Interessenvertretung (z. B. Schwerbehindertenvertretung, Personalrat, Gleichstellungsbeauftragte) möchte ich bei der elektronischen Schlusszeichnung von Vorlagen/Vermerken aus vordefinierten Entscheidungsoptionen auswählen können, um den Beteiligungsprozess standardisiert und nachvollziehbar abzuschließen.
</t>
  </si>
  <si>
    <t xml:space="preserve">1) Berechtigte Nutzer*innen können bei der Schlusszeichnung einer Vorlage/eines Vermerks aus folgenden vordefinierten Entscheidungsoptionen auswählen:
   - Zustimmung
   - keine Zustimmung
   - es wird um Erörterung gebeten
   - keine Bedenken
   - es werden Bedenken erhoben
   - zur Kenntnis genommen
2) Ergänzend kann eine Begründung in einem Freitextfeld hinterlegt werden.
3) Abgegebene Entscheidungen werden manipulationssicher protokolliert (Datum, Uhrzeit, Nutzerkennung, Entscheidung, Begründung).
4) Abgesendete Entscheidungen können nicht mehr selbsttätig verändert werden.
5) Die Sichtbarkeit von Entscheidungen/Äußerungen wird über das Rollen- und Rechtekonzept gesteuert (z. B. nur für Mitglieder des Gremiums sichtbar oder für weitere Prozessbeteiligte einsehbar).
</t>
  </si>
  <si>
    <t xml:space="preserve">Als Mitarbeiter*in des Teams Personal und Recht möchte ich über erfolgte Gremienentscheidungen und Beteiligungen der Interessenvertretungen informiert werden, um nachfolgende Prozessschritte zeitnah beginnen zu können.
</t>
  </si>
  <si>
    <t xml:space="preserve">Als Mitarbeiter*in des Teams Personal und Recht möchte diesbezügliche Fristen pflegen können, um Handlungsbedarfe transparent darzustellen
</t>
  </si>
  <si>
    <t xml:space="preserve">Als Administrative Geschäftsführung (Leitung Dienststelle) und deren Vertretung nach §8 Abs. 1 LPVG (Leitung Personalangelegenheiten) möchte ich die Prüfung und Freigabe der Gremienvorlagen elektronisch vornehmen können, um einen digitalen Prozess zu gewährleisten
</t>
  </si>
  <si>
    <t xml:space="preserve">1) Über Vorlagen/Vermerke eines definierten Status informiert das System (z. B. mittels Benachrichtigung)
- per Systemnachricht und/oder
- per E-Mail.
2) Die Leitung der Dienststelle und deren Vertretung für Personalangelegenheiten können Vorlagen/Vermerke elektronisch freigeben oder ablehnen.
3) Für die Freigabe oder Ablehnung stehen vordefinierte Auswahlmöglichkeiten (z. B. „Freigegeben“/„Abgelehnt“) zur Verfügung.
4) Ergänzend kann eine Begründung in einem Freitextfeld hinterlegt werden.
5) Freigaben und Ablehnungen werden manipulationssicher protokolliert (Datum, Uhrzeit, Nutzerkennung, Entscheidung, Begründung).
6) Die erfasste Entscheidung steuert automatisch den weiteren Workflow gemäß den hinterlegten Prozessregeln.
</t>
  </si>
  <si>
    <t xml:space="preserve">Als Mitarbeiter*in des Teams Personal und Recht möchte ich, dass relevante Dokumente/Entscheidungen der elektronischen Akte hinzugefügt werden können, um Medienbrüche zu verhindern.
</t>
  </si>
  <si>
    <t xml:space="preserve">Als Mitglied eines Gremiums/Interessenvertretung möchte ich die mir zur Beteiligung bereitgestellten Vorlagen/Dokumente herunterladen können, um diese für meine eigenen Abläufe (z. B. Veraktung, interne Beratung) nutzen zu können.
</t>
  </si>
  <si>
    <t xml:space="preserve">1) Berechtigte Nutzer*innen können die ihnen zur Verfügung gestellten Vorlagen/Dokumente im Rahmen der Gremienbeteiligung herunterladen.
2) Der Download erfolgt in einem standardisierten, nicht veränderbaren Format (z. B. PDF).
3) Der Zugriff auf die Download-Funktion wird über das Rollen- und Rechtekonzept gesteuert.
4) Beim Herunterladen wird stets die aktuell gültige Fassung des Dokuments bereitgestellt.
5) Downloadvorgänge werden protokolliert (Datum, Uhrzeit, Nutzerkennung, Dokumentbezug).
</t>
  </si>
  <si>
    <t xml:space="preserve">Als Fachadministrator*in oder Mitarbeiter*in im Team Personal und Recht möchte ich Organisationsstrukturen und Genehmigungsregelungen flexibel pflegen und steuern können, um eine korrekte Abbildung und reibungslose Genehmigungsprozesse zu gewährleisten.
</t>
  </si>
  <si>
    <t xml:space="preserve">Als Administrator*in möchte ich die Organisationsstruktur perspektivisch aus einem Vorsystem übernehmen können, um doppelte Aufwände in deren Abbildung zu sparen.
</t>
  </si>
  <si>
    <t xml:space="preserve">1) Ein digitales Stellenbesetzungsformular ist im Self-Service verfügbar.  
2) Berechtigte Personen können das Formular ausfüllen und absenden.  
3) Die Notwendigkeit eines mehrschichtigen Verfahrens kann im Formular kenntlich gemacht werden; ergänzende Informationen zur Durchführung können hinterlegt werden.  
4) Die im Antrag erfassten Informationen orientieren sich inhaltlich am Anhang EIN-01.005_Anhang_Formular_Stellenbesetzung.pdf und bilden die Grundlage für die weitere Bearbeitung im Gesamtprozess.  
5) Der Antrag wird systemgestützt weiterverarbeitet und protokolliert.  
</t>
  </si>
  <si>
    <t xml:space="preserve">1) Es existiert ein Eingabefeld zur Angabe des Befristungszeitraums.
2) Nur berechtigte Personen können das Feld bearbeiten.
3) Die Eingabe wird auf Plausibilität geprüft.
4) Änderungen werden protokolliert.
</t>
  </si>
  <si>
    <t xml:space="preserve">1) Bei Überschreitung des Personalbedarfskonzepts kann ein Freigabeprozess gestartet werden.
2) Der Freigabeprozess orientiert sich am Prozess EIN-01.
3) Berechtigte Personen können das Ergebnis des Prozesses dokumentieren.
4) Das Team Personal und Recht wird systemgestützt über das Ergebnis informiert.
</t>
  </si>
  <si>
    <t xml:space="preserve">1) Ein Anforderungsprofil kann im System ausgefüllt und gespeichert werden.
2) Das Profil ist im weiteren Verlauf strukturiert einsehbar und wiederverwendbar.
3) Die Umsetzung orientiert sich an einem definierten Anforderungsprofil.
</t>
  </si>
  <si>
    <t xml:space="preserve">1) Vertragsdokumente können auf Basis von im System hinterlegten Vorlagen generiert werden.
2) Die Vorlagen werden mit vorhandenen Daten automatisch befüllt.
3) Die Vorlagen orientieren sich am Inhalt der zur Verfügung gestellten Dokumente.
</t>
  </si>
  <si>
    <t xml:space="preserve">1) Es existiert ein Eingabefeld zur Hinterlegung einer Mentorin oder eines Mentors.
2) Nur berechtigte Personen können die Angabe erfassen oder ändern.
</t>
  </si>
  <si>
    <t xml:space="preserve">1) Es existiert eine Möglichkeit zur Dokumentation des Status von Vorsorgeuntersuchungen.
2) Nur berechtigte Personen können den Status erfassen oder ändern.
3) Der Status kann bearbeitet und ausgewertet werden.
</t>
  </si>
  <si>
    <t xml:space="preserve">1) Es existiert eine Möglichkeit zur Dokumentation der Ergebnisse des Probezeitcontrollings und etwaiger Maßnahmen.
2) Nur berechtigte Personen können die Dokumentation erfassen und bearbeiten.
</t>
  </si>
  <si>
    <t xml:space="preserve">1) Für Tarifbeschäftigte können Änderungsgründe wie Neueinstellung, Wiedereinstellung, Änderung der Entgeltgruppe, Zulagen und Entschädigungen, Versetzungen, Beendigung des Arbeitsverhältnisses, Urlaubsabgeltung, Teilzeitregelungen, steuerfreie Aufwandsentschädigungen und Änderungen bei Arbeitsunfähigkeit oder Mutterschutz hinterlegt werden.
2) Für Beamt*innen können Änderungsgründe wie Ernennung, Beförderung, Änderung der Amtsbezeichnung, Beurlaubung, Wiederaufnahme des Dienstes nach Beurlaubung, Beendigung des Beamtenverhältnisses, Genehmigung oder Änderung der Teilzeitbeschäftigung sowie Zulagen und Mehrarbeitsvergütungen hinterlegt werden.
3) In Abhängigkeit oder mit Bezug zu dem ausgewählten Änderungsgrund können spezifische Informationen hinterlegt werden.
</t>
  </si>
  <si>
    <t xml:space="preserve">1) Es sind unterschiedliche Änderungsgründe hinterlegt.
Änderung der familiären Verhältnisse
- Eheschließung/eingetragene Lebenspartnerschaft
- Ehescheidung/Aufhebung der eingetragenen Lebenspartnerschaft
- Tod von Ehepartner*innen, eingetragenen Lebenspartner*innen oder Kindern
- Aufnahme einer anderen Person (z. B. eigenes Kind) in die Wohnung oder anderweitige Unterbringung eines Kindes auf eigene Kosten
Sonstige Änderungen
- Namensänderung
- Wohnungswechsel
- Änderung der Bankverbindung
- Wechsel der Krankenkasse
- Weitere Änderungen (individuell anzugeben)
3) Die Stammdaten und Daten des Dienst-/Beschäftigungsverhältnisses des ausgewählten Beschäftigten sind im Formular vorbelegt.
4) Die vorbelegten Daten des Antrags können manuell überschrieben werden.
</t>
  </si>
  <si>
    <t xml:space="preserve">1) Das System erkennt, wenn die krankheitsbedingte Abwesenheit 42 Tage innerhalb der letzten 12 Monate oder 6 Wochen am Stück überschreitet.
2) Bei Überschreitung wird automatisch eine Erinnerung zur Einleitung des BEM-Verfahrens ausgelöst.
3) Die Erinnerung ist im System sichtbar, sodass kein manuelles Nachhalten erforderlich ist.
</t>
  </si>
  <si>
    <t xml:space="preserve">1) Der jeweilige BEM-Status (z. B. „eingeleitet“, „laufend“, „abgeschlossen“) wird im System abgebildet.
2) Der Status kann aktualisiert werden, um den Fortschritt des Verfahrens nachzuhalten.
3) Eine Übersicht der BEM-Schritte ist einsehbar, sodass kein manuelles Nachhalten erforderlich ist.
</t>
  </si>
  <si>
    <t xml:space="preserve">1) Der Aufbewahrungsort der papierhaften Dokumente/Akte kann in einem Anmerkungsfeld hinterlegt werden.
</t>
  </si>
  <si>
    <t xml:space="preserve">1) Die Führungskraft wird entsprechend der Schritte im Prozess BET-04 digital einbezogen.
</t>
  </si>
  <si>
    <t xml:space="preserve">1) Alle für den Freigabeprozess notwendigen Personen werden entsprechend der Schritte in BET-04 digital eingebunden.
</t>
  </si>
  <si>
    <t xml:space="preserve">1) Der Freigabe- und Genehmigungsprozess läuft im Sinne des Prozesses BET-05 elektronisch ab.
2) Nur eine eventuell notwendige Zusatzvereinbarung (Papierdokument) wird ausgedruckt.
3) Doppelte Datenerfassung wird vermieden, indem bereits erfasste Informationen digital weiterverwendet werden.
</t>
  </si>
  <si>
    <t xml:space="preserve">1) Ein digitales Antragsformular für Mobiles Arbeiten ist im Self-Service verfügbar.
2) Der Antrag kann vollständig ohne Papier ausgefüllt und abgesendet werden.
3) Die Inhalte orientieren sich am anliegenden Formular BET-05.010_Anhang_Formular_Mobiles_Arbeiten.pdf.
</t>
  </si>
  <si>
    <t xml:space="preserve">1) Ein Status „Mobiles Arbeiten genehmigt“ kann pro Person im System hinterlegt werden.
2) Der Status kann aktualisiert werden, wenn sich die Genehmigung ändert.
</t>
  </si>
  <si>
    <t xml:space="preserve">1) Der Freigabe- und Genehmigungsprozess zu arbeitsrechtlichen Maßnahmen wird weitgehend elektronisch gemäß Prozess BET-06 durchgeführt.
</t>
  </si>
  <si>
    <t xml:space="preserve">1) Ein digitales Antragsformular für Arbeitszeitanpassungen (Erhöhung/Reduzierung) ist im Self-Service verfügbar.
2) Der Antrag kann vollständig ohne Papier ausgefüllt und abgesendet werden.
3) Die Stammdaten und relevanten Beschäftigungsdaten sind im Formular vorbelegt und können, soweit erforderlich, bearbeitet werden.
4) Das Formular enthält Auswahlmöglichkeiten für den Anpassungsgrund und die gewünschte neue Arbeitszeit.
</t>
  </si>
  <si>
    <t xml:space="preserve">1) Die im Antrag enthaltenen Daten können eingesehen und bei Bedarf angepasst werden.
2) Änderungen werden protokolliert (ursprünglicher Wert, neuer Wert, Bearbeiter*in, Zeitstempel).
3) Antragsteller*in und ggf. weitere Prozessbeteiligte werden über Änderungen informiert.
</t>
  </si>
  <si>
    <t xml:space="preserve">1) Beteiligungen erfolgen entsprechend den definierten Prozessschritten in BET-07.
</t>
  </si>
  <si>
    <t xml:space="preserve">1) Genehmigte Änderungen zur Arbeitszeit werden automatisiert im Personendatensatz bzw. Dienst-/Beschäftigungsverhältnis gespeichert.
2) Pflichtfelder im Beschäftigungsverhältnis werden bei der Übernahme geprüft.
</t>
  </si>
  <si>
    <t xml:space="preserve">1) Die Entscheidung (Genehmigung oder Ablehnung) wird elektronisch bereitgestellt.
2) Relevante Begründungen oder Hinweise können mitgesendet werden.
</t>
  </si>
  <si>
    <t xml:space="preserve">1) Ein digitales Antragsformular für Fortbildungen steht im Self-Service zur Verfügung.  
2) Das Formular kann elektronisch ausgefüllt und abgeschickt werden.  
3) Der Bearbeitungsprozess erfolgt weitgehend elektronisch.
</t>
  </si>
  <si>
    <t xml:space="preserve">1) Das System stellt eine Übersicht der bisherigen und laufenden Fortbildungen einer Person bereit.  
2) Die Übersicht enthält relevante Informationen wie z.B. Titel, Zeitraum und Status.  
3) Der Zugriff erfolgt direkt über den Datensatz der Person, sodass kein separates Nachhalten nötig ist.
</t>
  </si>
  <si>
    <t xml:space="preserve">1) Die HR-Software ermöglicht das Hinterlegen eines aktualisierten Status (z. B. „abgesagt“, „Teilnahme unmöglich“).
2) Alle relevanten Beteiligten können den aktualisierten Status einsehen, um einen einheitlichen Informationsstand zu gewährleisten.
</t>
  </si>
  <si>
    <t xml:space="preserve">1) Das System bietet eine Übersicht zum Bearbeitungsstatus der Veranstaltung pro Person.  
2) Der Status ist einsehbar und kann aktualisiert werden, um Transparenz für alle Beteiligten zu gewährleisten.
</t>
  </si>
  <si>
    <t xml:space="preserve">1) Im System können für die Beschäftigten Angaben zu erfolgten Weiterbildungen gepflegt werden (beispielhafter Auszug):  
- Titel/Inhalt der Maßnahme  
- Anbieter*in  
- Status der Maßnahme (erfolgt, laufend, etc.)  
- Zweck (z.B. dienstliches Interesse, ohne dienstliches Interesse, gesetzlich vorgeschriebene Maßnahme)  
- Gültigkeitsdauer (z.B. Zertifikate)
</t>
  </si>
  <si>
    <t xml:space="preserve">1) Eine Fortbildungsmaßnahme kann als „Katalog-Fortbildung“ oder als „exklusive Veranstaltung“ gekennzeichnet werden.  
2) Diese Unterscheidung steuert die nachfolgenden Prozessschritte im Sinne des Prozesses DEV-03.
</t>
  </si>
  <si>
    <t xml:space="preserve">1) Die Kosten einer Fortbildungsmaßnahme können im System erfasst und bearbeitet werden.  
2) Abhängig vom erfassten Betrag wird entschieden, ob eine zentrale oder dezentrale Beschaffung erforderlich ist.  
3) Der gewählte Beschaffungsweg ist für berechtigte Personen im System ersichtlich.
</t>
  </si>
  <si>
    <t xml:space="preserve">1) Der Zahlungsstatus einer Fortbildungsmaßnahme kann als „bezahlt“ oder „offen“ im System gepflegt werden.
2) Änderungen am Zahlungsstatus werden protokolliert (inkl. Bearbeiter*in und Zeitstempel).
3) Der aktuelle Zahlungsstatus ist für berechtigte Personen im System einsehbar.
</t>
  </si>
  <si>
    <t xml:space="preserve">1) Der Überstundenantrag wird als elektronisches Formular bereitgestellt.
2) Das Formular kann sowohl für einzelne als auch für mehrere Personen ausgefüllt und eingereicht werden.
3) Der Genehmigungs- und ggf. Mitbestimmungsprozess erfolgt weitgehend digital.
</t>
  </si>
  <si>
    <t xml:space="preserve">1) Die Einbindung weiterer Prozessbeteiligter erfolgt entsprechend der definierten Schritte im Prozess ABW-01.
</t>
  </si>
  <si>
    <t xml:space="preserve">1) Die Anzeige einer Schwangerschaft erfolgt über ein digitales Formular im Self-Service.
2) Bekannte Personendaten (z. B. Name, Personalnummer) sind bereits vorbelegt, um manuelle Eingaben zu reduzieren.
3) Das Formular umfasst Pflichtfelder wie z.B. den voraussichtlichen Entbindungstermin.
4) Zusätzliche Angaben (z. B. Bescheinigung) können hinterlegt werden.
</t>
  </si>
  <si>
    <t xml:space="preserve">1) Entsprechend des hinterlegten Entbindungstermins berechnet das System automatisch relevante Fristen.
2) Berechnete Zeitdaten können durch berechtigte Nutzer*innen des Teams Personal und Recht manuell korrigiert werden.
</t>
  </si>
  <si>
    <t xml:space="preserve">1) Die Dokumentation der Durchführung der Unterweisungen ist möglich.
2) Die Evaluierung der Schutzmaßnahmen lässt sich dokumentieren.
</t>
  </si>
  <si>
    <t xml:space="preserve">1) Die digitale Anzeige der Elternzeit erfolgt über ein digitales Formular im Self-Service.
2) Bekannte Personendaten (z.B. Name, Personalnummer) sind bereits vorbelegt, um manuelle Eingaben zu reduzieren.
3) Das Formular umfasst Pflichtfelder wie z.B. Beginn, Ende der Elternzeit.
4) Zusätzliche Angaben können hinterlegt werden.
</t>
  </si>
  <si>
    <t xml:space="preserve">1) Beim Erfassen einer Elternzeit-Abwesenheit wird das Urlaubskontingent automatisch neu berechnet.
2) Die Berechnungslogik berücksichtigt alle relevanten Regelungen zur Urlaubsberechnung.
3) Die aktualisierten Resturlaubstage werden korrekt im HR-System angezeigt.
</t>
  </si>
  <si>
    <t xml:space="preserve">1) Die digitale Antragstellung für Teilzeit in Elternzeit erfolgt über ein Self-Service-Formular.
2) Bekannte Personendaten (z. B. Name, Personalnummer) sind bereits vorbelegt.
3) Das Formular umfasst Pflichtfelder wie z.B. gewünschten Arbeitsumfang, Beginn der Teilzeit.
4) Zusätzliche Angaben können hinterlegt werden.
</t>
  </si>
  <si>
    <t xml:space="preserve">1) Die Freigabe des Antrags erfolgt entsprechend der definierten Schritte im Prozess ABW-05.
2) Das flexible, mehrstufige Genehmigungsverfahren ermöglicht die digitale Freigabe durch alle erforderlichen Freigabestellen.
3) Die Genehmigungsentscheidungen werden automatisch im System erfasst.
</t>
  </si>
  <si>
    <t xml:space="preserve">1) Nach Genehmigung einer Teilzeit in Elternzeit wird das Urlaubskontingent automatisch neu berechnet.
2) Die Berechnungslogik berücksichtigt alle relevanten Regelungen zur Urlaubsberechnung.
3) Die aktualisierten Resturlaubstage werden korrekt im HR-System angezeigt.
4) Berechnete Urlaubstage können durch berechtigte Nutzer*innen des Teams Personal und Recht manuell angepasst werden.
</t>
  </si>
  <si>
    <t xml:space="preserve">1) Die Resturlaubstage werden automatisch berechnet, manuelle Korrekturen bleiben möglich.
2) Die berechneten Resturlaubstage sind korrekt im HR-System abgebildet.
3) Es besteht die Möglichkeit, die Beschäftigten per automatisiertem Anschreiben über ihre aktuellen Resturlaubstage zu informieren.
4) Berechnete Resturlaubstage können durch berechtigte Nutzer*innen des Teams Personal und Recht manuell angepasst werden.
</t>
  </si>
  <si>
    <t xml:space="preserve">1) Der Versand des Anschreibens wird im System dokumentiert.  
2) Die Versanddokumentation ist für berechtigte Nutzer*innen einsehbar.
</t>
  </si>
  <si>
    <t xml:space="preserve">1) Am definierten Stichtag ermittelt die HR-Software alle hinterlegten Resturlaubstage.
2) Die generierten Daten können zur Rückstellungsberechnung weiterverwendet werden.
</t>
  </si>
  <si>
    <t xml:space="preserve">1) Das System prüft die Dauer krankheitsbedingter Abwesenheiten.
2) Überschreitet die Abwesenheit einer Person 28 Tage, wird automatisch eine Erinnerung ausgelöst.
</t>
  </si>
  <si>
    <t xml:space="preserve">1) Bei Beantragung einer Dienstreise kann ausgewählt werden, ob es sich um eine Dienstreise am Dienstort ohne Nutzung eines privaten oder dienstlichen Kfz handelt.
2) In diesem Fall werden ausschließlich die zuständigen Stellen gemäß Prozess RES-01 systemseitig informiert, ohne dass ein Genehmigungsworkflow angestoßen wird.
3) Die Auswahloption und der daraus resultierende Informationsfluss sind im System dokumentiert und für berechtigte Personen einsehbar.
</t>
  </si>
  <si>
    <t xml:space="preserve">1) Dienstreiseanträge durchlaufen ein mehrstufiges Genehmigungsverfahren entsprechend dem Ablauf im Prozess RES-01.
2) Entscheidungen innerhalb der Genehmigungsstufen werden systemseitig protokolliert.
3) Beteiligte Personen erhalten automatisierte Hinweise bei erforderlichen Aktionen und Statusänderungen.
</t>
  </si>
  <si>
    <t xml:space="preserve">1) Genehmigende Personen werden systemseitig über ihnen zugewiesene, offene Dienstreiseanträge informiert.
2) Die Benachrichtigung erfolgt unmittelbar nach Antragstellung und bei Änderungen des Antragsstatus.
3) Der Genehmigungsstatus eines Antrags ist für berechtigte Nutzer*innen einsehbar.
</t>
  </si>
  <si>
    <t xml:space="preserve">1) Antragsteller*innen und Genehmiger*innen können den aktuellen Bearbeitungsstatus eines Dienstreiseantrags im System einsehen (z. B. eingereicht, in Prüfung, genehmigt, abgelehnt, zurückgezogen).
2) Der aktuelle Status ist für berechtigte Nutzer*innen ersichtlich.
</t>
  </si>
  <si>
    <t xml:space="preserve">1) Berechtigte Mitarbeiter*innen des Teams Personal und Recht können Angaben im Dienstreiseantrag bearbeiten und ergänzen (z. B. Reisedaten, Angaben zur Unterkunft, Kosten).
2) Alle vorgenommenen Änderungen werden systemseitig protokolliert (ursprünglicher Wert, neuer Wert, Bearbeiter*in, Zeitstempel).
3) Antragsteller*innen und Genehmiger*innen werden über Änderungen informiert.
</t>
  </si>
  <si>
    <t xml:space="preserve">1) Berechtigte Mitarbeiter*innen können Dienstreiseanträge aus der Bearbeitung entfernen.  
2) Entfernte Anträge sind für Antragstellende und vorgesehene Genehmiger*innen nicht mehr sichtbar.  
3) Entfernte Anträge werden systemseitig als „entfernt“ gekennzeichnet und für berechtigte Nutzer*innen mit entsprechendem Bearbeitungsgrund nachvollziehbar gespeichert.
</t>
  </si>
  <si>
    <t xml:space="preserve">1) Genehmigte Dienstreiseanträge können durch berechtigte Mitarbeiter*innen des Teams Personal und Recht storniert werden.
2) Ein stornierter Antrag erhält einen eigenen Status (z. B. „Storniert“) und bleibt historisiert einsehbar.
3) Nach Stornierung werden alle relevanten Beteiligten automatisch informiert.
4) Bei Stornierung werden nachgelagerte Prozesse automatisch gestoppt oder angepasst.
5) Der Stornierungsgrund kann im System dokumentiert werden.
</t>
  </si>
  <si>
    <t xml:space="preserve">1) Im Rahmen der Abrechnung errechnet das System basierend auf gesetzlichen Rahmenbedingungen, kombiniert mit z. B. Reiseziel und -dauer, pauschal zu erstattende Kosten.  
Relevante Rahmenbedingungen sind z. B.:  
- Landesreisekostengesetz NRW (LRKG NRW) inkl. Verwaltungsvorschrift  
- Auslandskostenerstattungsverordnung NRW (AKEVO NRW)
</t>
  </si>
  <si>
    <t xml:space="preserve">1) Der aktuelle Status der Dienstreiseabrechnung ist im System jederzeit für Antragsteller*innen einsehbar.
2) Es werden beispielhaft Status angezeigt wie z.B. „eingereicht“, „in Prüfung“, „zurückgegeben“, „abgerechnet“, „abgelehnt“.
3) Änderungen des Status werden automatisch protokolliert und sind chronologisch nachvollziehbar.
</t>
  </si>
  <si>
    <t xml:space="preserve">1) Nach Eingang einer Dienstreiseabrechnung wird das Team Personal und Recht automatisch durch das System benachrichtigt (z.B. per Systemnachricht oder E-Mail).
2) Die Benachrichtigung enthält zentrale Informationen zum Vorgang (z.B. Name, Zeitraum der Reise, Antrag-ID).
3) In einer Übersicht des HR-Systems sind alle eingegangenen, aber noch nicht bearbeiteten Abrechnungen ersichtlich.
4) Der Zeitpunkt der Eingangsbenachrichtigung wird protokolliert.
</t>
  </si>
  <si>
    <t xml:space="preserve">1) Die erfassten Kosten inkl. hinterlegter Belege sind einsehbar.  
2) Erfasste Kosten können angepasst werden.  
3) Anpassungen können mit Erläuterungen versehen werden (z. B. Begründung).  
4) Nur für berechtigte Nutzer*innen einsehbare Informationen können an einer Dienstreiseabrechnung hinterlegt werden (z. B. für ausgestellte Rückforderungen).
</t>
  </si>
  <si>
    <t xml:space="preserve">1) Das System bietet berechtigten Nutzer*innen eine Übersicht über noch nicht fertig bearbeitete Dienstreiseabrechnungen.
2) Das System erinnert berechtigte Nutzer*innen automatisiert an diese Abrechnungen.
</t>
  </si>
  <si>
    <t xml:space="preserve">1) Im System kann ein Stichtag zur Regelbeurteilung zentral gepflegt werden.
2) Der Stichtag ist mit einer automatisierten Wiedervorlage verknüpfbar.
3) Die Wiedervorlage kann mit einer Vorlauffrist (z. B. x Wochen) versehen werden.
4) Berechtigte Nutzer*innen erhalten zum konfigurierten Zeitpunkt eine Erinnerung.
</t>
  </si>
  <si>
    <t xml:space="preserve">1) Das System zeigt eine Übersicht aller zu bearbeitenden Regelbeurteilungen mit deren jeweiligem Status (z. B. „angelegt“, „in Bearbeitung“, „freigegeben“, „abgeschlossen“).
2) Änderungen des Status werden systemseitig protokolliert.
3) Der aktuelle Bearbeitungsstand ist für berechtigte Nutzer*innen jederzeit einsehbar.
</t>
  </si>
  <si>
    <t xml:space="preserve">1) Ein digitales Formular zur Meldung von Dienstunfällen oder Schadensfällen steht im Self-Service zur Verfügung.
2) Bekannte Personendaten (z. B. Name, Personalnummer) sind vorbelegt, um den Erfassungsaufwand zu reduzieren.
3) Pflichtfelder (z. B. Datum des Ereignisses, Beschreibung des Vorfalls) müssen ausgefüllt werden, bevor das Formular abgesendet werden kann.
4) Nach Absenden des Formulars erfolgt eine automatisierte Weiterleitung an die zuständigen Bearbeitungsstellen.
</t>
  </si>
  <si>
    <t xml:space="preserve">1) Die Anzeige eines Dienstunfalls oder Schadensfalls kann im System an berechtigte Personen weitergeleitet werden.
2) Die Weiterleitung erfolgt entsprechend der definierten Schritte im Prozess BEG-02.
3) Der Versand sowie der Empfang der Anzeige werden systemseitig dokumentiert.
</t>
  </si>
  <si>
    <t xml:space="preserve">1) Der im System erzeugte Bescheid zur Anerkennung des Dienstunfalls kann an berechtigte Personen weitergeleitet werden.
2) Die Weiterleitung erfolgt entsprechend der definierten Schritte im Prozess BEG-02.
3) Der Versand sowie der Empfang des Bescheids werden systemseitig dokumentiert.
</t>
  </si>
  <si>
    <t xml:space="preserve">1) Für verunfallte Personen können im System standardisierte Dokumente basierend auf hinterlegten Vorlagen erstellt werden.
2) Die Vorlagen können mit relevanten Daten aus dem Prozess automatisch befüllt werden.
3) Generierte Dokumente sind editierbar, versionierbar und können elektronisch übermittelt werden.
</t>
  </si>
  <si>
    <t xml:space="preserve">1) Ein digitales Formular zur Meldung von Dienstunfällen oder Schadensfällen steht im Self-Service zur Verfügung.  
2) Bekannte Personendaten (z. B. Name, Personalnummer) sind vorbelegt, um den Erfassungsaufwand zu reduzieren.  
3) Pflichtfelder (z. B. Datum des Ereignisses, Beschreibung des Vorfalls) müssen ausgefüllt werden, bevor das Formular abgesendet werden kann.  
4) Nach Absenden des Formulars erfolgt eine automatisierte Weiterleitung an die zuständigen Bearbeitungsstellen.  
</t>
  </si>
  <si>
    <t xml:space="preserve">1) Eine automatisierte Information an die Fachkraft für Arbeitssicherheit kann ausgelöst werden.  
2) Die Mitteilung enthält die Mindestangaben zur Unfallerfassung.  
3) Der Versand wird systemseitig dokumentiert. 
</t>
  </si>
  <si>
    <t xml:space="preserve">1) Die Anzeige eines Dienstunfalls oder Schadensfalls kann im System an berechtigte Personen weitergeleitet werden.  
2) Die Weiterleitung erfolgt entsprechend der definierten Schritte im Prozess BEG-03.  
3) Der Versand sowie der Empfang der Anzeige werden systemseitig dokumentiert.  
</t>
  </si>
  <si>
    <t xml:space="preserve">1) Für verunfallte Personen können im System standardisierte Dokumente basierend auf hinterlegten Vorlagen erstellt werden.  
2) Die Vorlagen können mit relevanten Daten aus dem Prozess automatisch befüllt werden.  
3) Generierte Dokumente sind editierbar, versionierbar und können elektronisch übermittelt werden.  
</t>
  </si>
  <si>
    <t xml:space="preserve">1) Das System erkennt das hinterlegte Austrittsdatum automatisch.
2) Eine konfigurierbare Frist vor dem Austrittsdatum löst eine Erinnerung zur Zeugniserstellung aus.
3) Die Erinnerung wird berechtigten Personen im System angezeigt.
</t>
  </si>
  <si>
    <t xml:space="preserve">1) Der Zeugnisentwurf durchläuft den definierten Freigabe- und Genehmigungsprozess gemäß BEG-04.
2) Erforderlichen Freigabestellen werden elektronisch einbezogen.
3) Entscheidungen und Statusänderungen werden im System dokumentiert.
</t>
  </si>
  <si>
    <t xml:space="preserve">1) Mitarbeiter*innen können den eigenen Personendatensatz entsprechend ihrer Berechtigungen eingeschränkt einsehen.  
2) Für einzelne in der Konfiguration definierte Stammdaten-Felder sind für berechtigte Nutzer*innen mittels Self-Service Änderungen möglich (Auszug beispielhaft):  
- Daten zur Anschrift (Adressänderung)  
- Krankenkassendaten  
- Bankverbindung  
- Familienverhältnisse  
3) Für geänderte Daten ist durch Mitarbeiter*innen der Beginn der Gültigkeit als Datum hinterlegbar (z. B. Bankkonto, Anschrift).  
4) Die geänderten Daten werden zur Freigabe durch Mitarbeiter*innen des Teams Personal und Recht in die HR-Software übernommen.
</t>
  </si>
  <si>
    <t xml:space="preserve">1) Die Änderung der Stammdaten durch Mitarbeiter*innen löst eine Benachrichtigung an zuständige Mitarbeiter*innen des Teams Personal und Recht aus.  
2) Die Änderungen können durch zuständige Mitarbeiter*innen des Teams Personal und Recht freigegeben werden.  
3) Freigegebene Änderungen wirken sich auf den Personendatensatz aus.  
4) Es ist konfigurierbar, für welche Änderungen eine Freigabe erfolgen muss (z. B. Namensänderung mit Prüfung der Heiratsurkunde).  
5) Änderungen ohne erforderliche Freigabe führen direkt zu einer Änderung des Personendatensatzes (z. B. Bankverbindung, Anschrift).
</t>
  </si>
  <si>
    <t xml:space="preserve">1) Ein digitales Formular zum Antrag auf Gewährung einer Zulage steht im Self-Service zur Verfügung.
2) Das Formular kann elektronisch ausgefüllt und abgeschickt werden.
3) Bekannte Personendaten (z. B. Name, Personalnummer) sind bereits vorbelegt.
4) Pflichtfelder wie z. B. Art der Zulage und beantragter Zeitraum sind enthalten.
</t>
  </si>
  <si>
    <t xml:space="preserve">1) Eingereichte Anträge auf Zulagen sind im System für berechtigte Personen einsehbar.
2) Die Inhalte der Anträge können auf Vollständigkeit und Plausibilität geprüft werden.
3) Ergänzende Informationen oder Unterlagen können bei Bedarf angefordert werden.
4) Der Prüfstatus wird im System dokumentiert und ist für berechtigte Personen nachvollziehbar.
</t>
  </si>
  <si>
    <t xml:space="preserve">1) Jubiläen sind im System konfigurierbar (z. B. 25, 40, 50 Jahre).  
2) Für Jubiläen ist eine Berechnungslogik hinterlegbar (z. B. 25 Jahre berechnet auf die Beschäftigungszeiten inkl. Vorzeiten von Beschäftigten).  
3) Eigene Jubiläumsdaten sind für Beschäftigte einsehbar.
</t>
  </si>
  <si>
    <t xml:space="preserve">1) Beim Erfassen eines Austrittsdatums erfolgt eine automatische Neuberechnung der verbleibenden Urlaubstage.
2) Die Berechnungslogik berücksichtigt relevante Regelungen zur Urlaubsberechnung bei Austritt.
3) Die berechneten Resturlaubstage werden im System angezeigt.
4) Die Resturlaubstage können aus dem System heraus zur weiteren Verwendung exportiert oder ausgegeben werden (z. B. für ein Beendigungsschreiben).
</t>
  </si>
  <si>
    <t xml:space="preserve">1) Der Personendatensatz ist im System auffindbar (z. B. über Personalnummer oder Namenssuche).
2) Die aktuelle Stellenbesetzung der betreffenden Person ist am Datensatz einsehbar.
3) Relevante Angaben zum Dienst-/Beschäftigungsverhältnis sind vollständig und strukturiert im System hinterlegt.
4) Ergänzende Angaben zum Kündigungsvorhaben (z. B. Kündigungsgrund, Zustellungsart, Fristen) können systemseitig dokumentiert werden.
</t>
  </si>
  <si>
    <t xml:space="preserve">1) Es können folgende Beendigungsgründe im System hinterlegt und ausgewählt werden (z B. Beendigung in der Probezeit, personenbedingte Kündigung, verhaltensbedingte Kündigung).
2) Der ausgewählte Beendigungsgrund steuert die vorgeschlagenen Schritte im weiteren Bearbeitungsprozess.
3) Die Beendigungsgründe sind standardisiert hinterlegt, aber durch berechtigte Nutzer*innen erweiterbar oder änderbar.
4) Die Auswahl des Beendigungsgrundes wird im System protokolliert.
</t>
  </si>
  <si>
    <t xml:space="preserve">1) Es kann eine konfigurierbare Erinnerungsfrist, geknüpft an das Fristende eines Dienst-/Beschäftigungsverhältnisses, im System hinterlegt werden (z. B. 4–5 Monate vor Vertragsende).  
2) Bei Eintreten der Erinnerungsfrist generiert das System eine Benachrichtigung (z. B. Systemnachricht, visuelle Anzeige im System) für zuständige Mitarbeiter*innen des Teams Personal und Recht.  
3) Die Benachrichtigung kann gemäß dem Organisationsmanagement sowohl an zuständige Mitarbeiter*innen im Team Personal und Recht als auch an die Vorgesetzten der betroffenen Person weitergeleitet werden (z. B. als Systemnachricht oder automatisierte E-Mail), sodass alle relevanten Verantwortlichen rechtzeitig informiert werden.
</t>
  </si>
  <si>
    <t xml:space="preserve">1) Eine E-Mail an die Vorgesetzten von Beschäftigten vor Pensionseintritt kann auf Basis einer Vorlage generiert werden, z. B. an:  
- Führungskraft (direkte Vorgesetzte)  
- Geschäftsführung  
- Teamleitung Personal und Recht  
2) Die E-Mail enthält den bevorstehenden Pensionseintrittstermin sowie Daten der betreffenden Person zur Identifikation.
</t>
  </si>
  <si>
    <t xml:space="preserve">1) Das System erkennt automatisch Pensionseintritte auf Basis hinterlegter Daten (z. B. Geburtsdatum, hinterlegtem Pensionsdatum).
2) Drei Monate vor dem Pensionseintritt generiert das System eine Erinnerung an die verbleibenden Resturlaubstage.
3) Die Erinnerung wird an berechtigte Personen (z. B. Team Personal und Recht) übermittelt.
4) Die Resturlaubstage sind im System einsehbar und können für die Kommunikation mit der pensionierten Person genutzt werden.
</t>
  </si>
  <si>
    <t xml:space="preserve">1) Eine E-Mail an die Vorgesetzten von Beschäftigten vor Renteneintritt kann auf Basis einer Vorlage generiert werden, z. B. an:  
- Führungskraft (direkte Vorgesetzte)  
- Geschäftsführung  
- Teamleitung Personal und Recht  
2) Die E-Mail enthält den bevorstehenden Renteneintrittstermin sowie Daten der betreffenden Person zur Identifikation.
</t>
  </si>
  <si>
    <t xml:space="preserve">1) Das System erkennt automatisch Renteneintritte auf Basis hinterlegter Daten (z. B. Geburtsdatum, Renteneintrittsdatum).
2) Drei Monate vor dem Renteneintritt generiert das System eine Erinnerung an die verbleibenden Resturlaubstage.
3) Die Erinnerung wird an berechtigte Personen übermittelt.
4) Die Resturlaubstage sind im System einsehbar und können zur Information der betroffenen Person verwendet werden.
</t>
  </si>
  <si>
    <t xml:space="preserve">1) Bei Erreichen eines vordefinierten Zeitpunkts vor dem Austrittsdatum generiert das System automatisch eine Nachricht.
2) Die Nachricht enthält Hinweise zu relevanten Aufgaben im Rahmen des Austrittsprozesses (z. B. Rückgabe von Arbeitsmitteln).
3) Die Nachricht wird automatisiert an die austretende Person und deren Vorgesetzte übermittelt.
4) Die Zustellung der Nachricht wird im System dokumentiert.
</t>
  </si>
  <si>
    <t xml:space="preserve">1) Eine dynamische Checkliste für die Begleitung des Austritts von Beschäftigten ist im System umgesetzt.  
2) Die Checkliste ist durch Administrator*innen konfigurierbar (z. B. Felder, Dynamiken).  
3) Es sind Berechtigungen konfigurierbar (z. B. eingeschränkte Sicht der Checkliste für Beschäftigte, vollumfängliche Sicht für Vorgesetzte).  
4) Beschäftigte und Vorgesetzte können einzelne Checklistenpunkte als erledigt markieren.  
5) Mitarbeiter*innen des Teams Personal und Recht können einzelne Checklistenpunkte bearbeiten (z. B. wieder zur notwendigen Bearbeitung schalten).
</t>
  </si>
  <si>
    <t xml:space="preserve">1) Der Anbieter weist ein etabliertes Informationssicherheitsmanagementsystem nach, das sich an anerkannten Sicherheitsstandards orientiert (z. B. ISO 27001, BSI).
</t>
  </si>
  <si>
    <t xml:space="preserve">1) Die HR-Software prüft automatisch alle extern hochgeladenen oder importierten Dateien auf Schadsoftware.  
2) Infizierte Dateien werden nicht übernommen und automatisiert isoliert.  
3) Der Vorfall wird automatisiert dokumentiert und berechtigte Personen benachrichtigt.  
4) Die Prüfung erfolgt über eine integrierte oder angebundene Sicherheitslösung mit regelmäßig aktualisierten Signaturen.
</t>
  </si>
  <si>
    <t xml:space="preserve">1) Beschäftigte können FortiToken Mobile als zweiten Faktor verwenden. Eine zusätzliche App ist nicht erforderlich.
2) Beschäftigte können FortiToken Sticks als zweiten Faktor verwenden. Ein zusätzlicher Dongle ist nicht erforderlich.
</t>
  </si>
  <si>
    <t xml:space="preserve">1) Der Remote-Support erfolgt über ein vom Datenschutz- bzw. IT-Sicherheitsbeauftragten der Stiftung für Hochschulzulassung freigegebenes Verfahren.  
2) Screen-Sharing und Dateiübertragungen erfolgen nur nach ausdrücklicher Zustimmung.  
3) Sitzungen werden vollständig protokolliert (Zugreifende Person, Zeit, Dauer, Aktionen).  
4) Temporär eingeräumte Berechtigungen enden automatisch nach Sitzungsende.
</t>
  </si>
  <si>
    <t xml:space="preserve">1) Alle gespeicherten Daten (inkl. Backups) sind verschlüsselt (Stand der Technik gem. BSI/ENISA/ISO).  
2) Die Schlüsselverwaltung erfolgt mandantenspezifisch und geschützt (z. B. HSM).  
3) Die eingesetzten Mechanismen werden regelmäßig durch Audits oder Zertifizierungen geprüft.  
4) Bei Datenexporten bleibt die Vertraulichkeit bis zur sicheren Übergabe gewahrt.
</t>
  </si>
  <si>
    <t xml:space="preserve">1) Der Export erfolgt strukturiert, maschinenlesbar und revisionssicher.  
2) Unterstützte Exportformate (z. B. CSV, XML, JSON) sind dokumentiert.  
3) Nur berechtigte Administrator*innen können Exporte anstoßen.  
4) Auf Anforderung ist ein vollständiger Mandantenexport durch den Anbieter möglich.
</t>
  </si>
  <si>
    <t xml:space="preserve">1) Datenhaltung und Anwendungslogik werden ausschließlich innerhalb der Cloud-Umgebung des Anbieters betrieben.
2) Der Zugriff auf die HR-Software erfolgt ausschließlich über ein webbasiertes Frontend (Web-GUI) per Browser unter Nutzung von TLS 1.3 oder höher; eine Installation von Clients auf Endgeräten ist nicht erforderlich.
3) Mandantendaten sind logisch voneinander getrennt; ein direkter Zugriff auf die zugrunde liegende Datenbank ist nicht möglich.
4) Die Applikationsschicht ist horizontal skalierbar.
5) Änderungen an der Systemarchitektur oder deren Komponenten werden vor ihrer produktiven Umsetzung durch den Anbieter angekündigt.
</t>
  </si>
  <si>
    <t xml:space="preserve">1) Das System ist vollständig über einen modernen Browser nutzbar.
2) Für die Nutzung ist keine lokale Installation notwendig.
</t>
  </si>
  <si>
    <t xml:space="preserve">1) Die HR-Software ist über mobile Endgeräte (z. B. Smartphone, Tablet) grundsätzlich erreichbar.
2) Die mobile Nutzung kann durch berechtigte Administrator*innen konfiguriert (aktiviert/deaktiviert) werden.  
2) Die Benutzeroberfläche ist responsiv und passt sich verschiedenen Displaygrößen und Endgeräten an.  
3) Zentrale Self-Service-Funktionen (z. B. Urlaubsanträge, Adressänderung) stehen mobil zur Verfügung, sofern die mobile Nutzung aktiviert ist.  
4) Die mobile Nutzung erfolgt unter Einhaltung der geltenden Anforderungen an Datenschutz und IT-Sicherheit.
</t>
  </si>
  <si>
    <t xml:space="preserve">1) Es besteht eine technische Mandantentrennung; Querzugriffe sind ausgeschlossen.  
2) Backups, Wiederherstellungen und Logs erfolgen mandantenindividuell.  
3) Auf Anforderung wird ein Auditbericht zur Mandantentrennung bereitgestellt.  
4) Änderungen am Mandantenkonzept werden mindestens 30 Kalendertage vorher angekündigt.
</t>
  </si>
  <si>
    <t xml:space="preserve">1) Primäres und sekundäres Rechenzentrum des Anbieters befinden sich physisch innerhalb des Europäischen Wirtschaftsraums (EWR).
2) Die eingesetzten Rechenzentren erfüllen nachweislich aktuelle Sicherheitsstandards (z. B. ISO 27001, BSI C5 oder vergleichbar) und unterliegen regelmäßiger unabhängiger Prüfung.
3) Eine Verarbeitung oder Speicherung außerhalb des EWR ist ausgeschlossen.
4) Ein geplanter Wechsel der Rechenzentrumsstandorte wird der Stiftung für Hochschulzulassung mindestens 90 Kalendertage im Voraus angekündigt.
5) Das Notfall- und Wiederanlaufkonzept (Disaster-Recovery) des Anbieters nutzt ausschließlich Rechenzentrumsstandorte im EWR.
</t>
  </si>
  <si>
    <t xml:space="preserve">1) Eine Testumgebung ist mandantenspezifisch getrennt verfügbar.
2) Konfigurationen und Daten können zwischen Test- und Produktivumgebung übertragen werden.
3) Vor der Übernahme können Produktivdaten zur Testnutzung anonymisiert oder pseudonymisiert bereitgestellt werden.
4) Die Bereitstellung der Testumgebung verursacht keine gesonderten Lizenzkosten.
5) Fehlerhafte oder unvollständige Übernahmen werden protokolliert und führen zu einer automatisierten Benachrichtigung berechtigter Administrator*innen.
</t>
  </si>
  <si>
    <t xml:space="preserve">1) Das System führt den Vergleich der Konfiguration bzw. Anpassungen zweier Systemumgebungen durch und die Ergebnisse des Vergleichs werden dem/der Administrator*in angezeigt.
</t>
  </si>
  <si>
    <t xml:space="preserve">1) Der Anbieter benennt und dokumentiert die für die Kommunikation des Systems verwendeten Ports und Übertragungsprotokolle.  
2) Die Einrichtung des Systems kann in Bezug auf Ports und Übertragungsprotokolle anhand der Dokumentation erfolgen.  
3) Die Konfiguration der Ports kann ausgehend von den verwendeten Standardports von berechtigten Nutzer*innen der Stiftung für Hochschulzulassung angepasst werden.  
</t>
  </si>
  <si>
    <t xml:space="preserve">1) Die HR-Software wird regelmäßig auf Datensicherheit (Vertraulichkeit, Integrität, Verfügbarkeit) geprüft.
2) Eine zusammenfassende Dokumentation wird der Stiftung für Hochschulzulassung auf Anfrage zur Verfügung gestellt.
</t>
  </si>
  <si>
    <t xml:space="preserve">1) Die HR-Software wird durch den Anbieter so betrieben, dass auch bei hoher gleichzeitiger Nutzung eine angemessene Reaktionszeit sichergestellt ist.  
2) Die Systemarchitektur unterstützt eine skalierbare Verarbeitung paralleler Anfragen im Rahmen des SaaS-Betriebs.  
3) Maßnahmen zur Sicherstellung der Verfügbarkeit werden dokumentiert und auf Anforderung offengelegt.
</t>
  </si>
  <si>
    <t xml:space="preserve">1) Für Test- und Entwicklungssysteme werden keine gesonderten Lizenzkosten erhoben, sofern deren Nutzung nicht produktiv erfolgt.
</t>
  </si>
  <si>
    <t xml:space="preserve">1) Die kundenspezifischen Konfigurationen der HR-Software bleiben bei einem Update oder Upgrade erhalten.
</t>
  </si>
  <si>
    <t xml:space="preserve">1) Die HR-Software bietet eine integrierte Fehlerüberwachung.
2) Antwortzeiten und weitere Informationen zur Erreichbarkeit der HR-Software werden gesammelt und aufbereitet.
3) Die HR-Software informiert berechtigte Nutzer*innen über Fehler im Systembetrieb einfach und umgehend mittels aussagekräftiger Fehlermeldungen.
4) Eine grafische Monitoring-Oberfläche stellt die Ergebnisse der Fehlerüberwachung für berechtigte Nutzer*innen dar.
5) Meldungskanäle (z. B. E-Mail), Leistungsindikatoren, Metriken und Überwachungsparameter können durch berechtigte Nutzer*innen konfiguriert werden.
</t>
  </si>
  <si>
    <t xml:space="preserve">1) Die HR-Software informiert technische Administrator*innen über Fehler im Betrieb durch aussagekräftige Meldungen.
2) Fehlermeldungen beinhalten Angaben zur Fehlerstatistik, z. B.:
   - Art der Fehler  
   - Anzahl der Fehler  
   - Mögliche Ursachen und empfohlene Lösungswege
3) Fehlermeldungen können in der HR-Software angezeigt werden.
4) Fehlermeldungen können zusätzlich per E-Mail an technische Administrator*innen gesendet werden.
</t>
  </si>
  <si>
    <t xml:space="preserve">1) Die HR-Software erstellt automatisiert periodische Sicherungskopien des vollständigen Datenbestands einschließlich aller Verknüpfungen zwischen Entitäten und Instanzen.
2) Zusätzlich können Sicherungskopien manuell durch technische Administrator*innen angestoßen werden.
3) Sicherungskopien sind konsistent und können vollständig wiederhergestellt werden.
4) Technische Administrator*innen können bestehende Sicherungskopien gezielt löschen oder überschreiben.
</t>
  </si>
  <si>
    <t xml:space="preserve">1) In der HR-Software stehen nicht archivierte Daten jederzeit vollständig und performant zur Verfügung.  
2) Bereits revisionssicher archivierte Daten können mindestens für die Dauer der gesetzlichen Aufbewahrungsfristen direkt oder indirekt (z. B. entsprechender Link in das Archiv) aus der HR-Software performant aufgerufen werden.  
</t>
  </si>
  <si>
    <t xml:space="preserve">1) Funktionen, die aufgrund fehlender Berechtigungen nicht nutzbar sind, werden in der Nutzeroberfläche gar nicht oder nur ausgegraut dargestellt.  
2) Das System zeigt für Rollen vorkonfigurierte Ausgestaltungen der Benutzungsoberfläche (z. B. bzgl. Funktionsumfang, Umfang und Art der Anzeige) an.  
3) Administrator*innen können die Einstellungen zur Anzeige von Funktionen und Feldern anpassen, sodass je nach Kontext Funktionen/Felder ausgegraut oder gar nicht angezeigt werden.  
</t>
  </si>
  <si>
    <t xml:space="preserve">1) Sobald ein Fehler auftritt, zeigt das System dem/der Nutzer*in eine aussagekräftige Fehlermeldung an. Folgende Informationen sollen in der Fehlermeldung enthalten sein (beispielhafter Auszug):  
   - Art des Fehlers  
   - Ursache des Fehlers  
   - Mögliche Korrekturmaßnahmen  
2) Falls ein Fehler durch eine fehlerhafte oder fehlende Nutzer*inneneingabe ausgelöst wurde, kann der/die Nutzer*in den Fehler korrigieren, ohne die bisher getätigten Eingaben wiederholen zu müssen.  
</t>
  </si>
  <si>
    <t xml:space="preserve">1) Der Anbieter stellt ein Online-Administrationshandbuch bereit, das alle relevanten Aspekte der Mandantenkonfiguration abdeckt (z. B. Rollenmodell, Konfigurationsoptionen, Schnittstellen).  
2) Das Handbuch ist so aufgebaut, dass die Stiftung für Hochschulzulassung daraus eigenständig ein Mandanten-Betriebskonzept ableiten kann.  
3) Der Anbieter stellt ein exemplarisches Betriebskonzept für die Nutzung im SaaS-Betrieb zur Verfügung.  
4) Die Administrationsdokumentation wird mit jedem Release aktualisiert und der Stiftung für Hochschulzulassung in geeigneter Form bereitgestellt.
</t>
  </si>
  <si>
    <t xml:space="preserve">1) Die Hotline ist montags bis freitags von 06:30 Uhr bis 17:00 Uhr erreichbar.  
2) Das Hotline-Personal kommuniziert in deutscher Sprache auf mindestens C1-Niveau gemäß dem Gemeinsamen Europäischen Referenzrahmen für Sprachen (GER).  
3) Für Supportanfragen/Störungsmeldungen steht eine dedizierte E-Mail-Adresse zur Verfügung.  
4) Zusätzlich ist ein Onlineportal verfügbar, über das Störungsmeldungen übermittelt werden können.  
5) Berechtigte Mitarbeitende der Stiftung für Hochschulzulassung erhalten personalisierte Zugänge zum Onlineportal.
</t>
  </si>
  <si>
    <t xml:space="preserve">1) Der Support des Anbieters setzt ein Ticketsystem zur Verwaltung von Störungsmeldungen (Meldung, Status, Kommunikation etc.).
2) Jede Störungsmeldung, die bearbeitet werden soll, muss durch die Stiftung für Hochschulzulassung oder den Anbieter über die vereinbarten Supportkanäle als Ticket erfasst werden. 
</t>
  </si>
  <si>
    <t xml:space="preserve">1) Neue Releases der HR-Software werden mindestens 14 Kalendertage vor dem geplanten Roll-out angekündigt.  
2) Zu jeder Version stehen Release-Notes in deutscher Sprache zur Verfügung, die alle Funktionsänderungen, Erweiterungen und behobenen Fehler nachvollziehbar beschreiben.  
3) Planmäßige Deployments erfolgen außerhalb der definierten Kernarbeitszeiten der Stiftung für Hochschulzulassung.  
4) Sicherheitsrelevante Hotfixes werden in angemessener Zeit eingespielt; im Bedarfsfall besteht eine Möglichkeit zum Rollback auf eine vorherige Version.
</t>
  </si>
  <si>
    <t xml:space="preserve">1) Systemseitige Schnittstellen sind unicodefähig (z.B. UTF-8).  
2) Die Unicodefähigkeit ist durchgängig in der HR-Software implementiert.  
</t>
  </si>
  <si>
    <t xml:space="preserve">1) Das Angebot des Anbieters enthält eine umfassende Dokumentation sowie ein Schnittstellenkonzept.  
2) In der Dokumentation sind die Standard-Schnittstellen und neu zu entwickelnden Schnittstellen beschrieben.  
3) Für neu zu realisierende Schnittstellen wird im Rahmen einer Spezifikationsphase eine umfassende und vollständige Dokumentation der zu realisierenden Schnittstellen erstellt.  
</t>
  </si>
  <si>
    <t xml:space="preserve">1) Das Angebot des Anbieters enthält eine vollständige und aktuelle Dokumentation der Schnittstellentechnologien.
</t>
  </si>
  <si>
    <t xml:space="preserve">1) Der Austausch von Daten über die Schnittstellen wird nur vollständig durchgeführt.  
2) Bei Abbruch der bzw. bei Fehlern bei der Datenübertragung wird der vorherige Zustand vor Aufruf der Schnittstelle wieder hergestellt.  
</t>
  </si>
  <si>
    <t xml:space="preserve">1) Die Verschlüsselung wird mit einem zum jeweils aktuellen Zeitpunkt als sicher betrachteten Verschlüsselungsverfahren durchgeführt.  
</t>
  </si>
  <si>
    <t xml:space="preserve">1) Über einen IP-Adressfilter kann der Zugriff gesperrt werden.  
2) Der Filter und die Filtereinstellungen können von berechtigten Nutzer*innen der Stiftung für Hochschulzulassung konfiguriert werden.
</t>
  </si>
  <si>
    <t xml:space="preserve">1) Die Schnittstellen ermöglichen eine Typisierung von Datenfeldern.  
2) Die Datenübertragung soll abgebrochen werden, wenn eine Typisierung durch den Import verletzt werden würde.  
3) Abgebrochene Datenübertragungen werden in einem Fehlerprotokoll gespeichert.
</t>
  </si>
  <si>
    <t xml:space="preserve">1) Über Schnittstellen importierte Datensätze werden in einem Datencontainer vorgehalten.  
2) Beim Einlesen in den Datencontainer erfolgt automatisch eine Plausibilisierung/Fehlerprüfung der Daten.  
3) Festgestellte Fehler werden in einem verständlichen Fehlerprotokoll mit direktem Bezug zu den fehlerhaften Datensätzen angezeigt.  
4) Berechtigte Nutzer*innen haben die Möglichkeit, die fehlerhaften Datensätze in einem Dialog in der HR-Software zu bereinigen.  
5) Erst nach Freigabe durch den/die berechtigte Nutzer*in werden die Datensätze aus dem Container in die Datenbank geschrieben.  
</t>
  </si>
  <si>
    <t xml:space="preserve">1) Für jede Schnittstelle können Loglevel definiert werden.
</t>
  </si>
  <si>
    <t xml:space="preserve">1) Die Spezifikation gemäß Schnittstellensteckbrief ist erfüllbar.
</t>
  </si>
  <si>
    <t xml:space="preserve"> 
</t>
  </si>
  <si>
    <t xml:space="preserve">Als Führungskraft (bzw. Antragsteller*in) möchte ich ein Stellenbesetzungsformular als digitales Antragsformular im Self-Service ausfüllen und absenden können, um einen papierlosen Antragsprozess umzusetzen.
</t>
  </si>
  <si>
    <t xml:space="preserve">Als Mitarbeiter*in des Teams Finanzen und Beschaffung möchte ich bei einer negativen Prüfung der Stellenverfügbarkeit die Führungskraft (Antragsteller*in) und das Team Personal und Recht darüber informieren, dass die Stelle nicht verfügbar ist, um Informationstransparenz zu gewährleisten.
</t>
  </si>
  <si>
    <t xml:space="preserve">Als Mitarbeiter*in des Teams Finanzen und Beschaffung und als Mitarbeiter*in des Teams Personal und Recht möchte ich die Befristung einer Stelle hinterlegen können, um diese Information medienbruchfrei zu führen.
</t>
  </si>
  <si>
    <t xml:space="preserve">Als Mitarbeiter*in des Teams Finanzen und Beschaffung möchte ich bei einer Überschreitung des Personalbedarfskonzepts einen Freigabeprozess durch die Geschäftsführung starten und das Team Personal und Recht über das Ergebnis informieren, um eine diesbezügliche Entscheidung herbeizuführen.
</t>
  </si>
  <si>
    <t xml:space="preserve">Als Führungskraft, die jemanden einstellen möchte, möchte ich ein Anforderungsprofil ausfüllen, um im weiteren Verlauf auf im System hinterlegte Informationen zurückgreifen zu können.
</t>
  </si>
  <si>
    <t xml:space="preserve">Als Mitarbeiter*in des Teams Personal und Recht möchte ich in diesem Prozess die Gremien elektronisch einbeziehen können, um deren Beteiligung sicherstellen zu können.
</t>
  </si>
  <si>
    <t xml:space="preserve">Als Mitarbeiter*in des Teams Personal und Recht möchte ich die Stellenausschreibung im System hinterlegen können, um sie Prozessbeteiligten zur Verfügung stellen zu können.
</t>
  </si>
  <si>
    <t xml:space="preserve">Als Bewerber*in möchte ich ein elektronisches Bewerbungsformular ausfüllen und absenden können, um einen papierlosen Bewerbungsprozess umzusetzen.
</t>
  </si>
  <si>
    <t xml:space="preserve">Als Bewerber*in möchte ich, dass sich das Bewerbungsformular dynamisch an die von mir getätigten Eingaben anpasst, sodass ich nur benötigte Felder ausfüllen muss.
</t>
  </si>
  <si>
    <t xml:space="preserve">Als berechtigte*r Nutzer*in möchte ich, dass das Bewerbungsformular die Möglichkeit bietet, Felder zu konfigurieren, um die Eingabe inkonsistenter und unvollständiger Daten zu vermeiden.
</t>
  </si>
  <si>
    <t xml:space="preserve">Als berechtigte*r Nutzer*in möchte ich, dass das System die Möglichkeit bietet, Feldtypen zu definieren, um die Eingabe inkonsistenter und unvollständiger Daten zu vermeiden sowie Eingaben zu vereinfachen.
</t>
  </si>
  <si>
    <t xml:space="preserve">Als berechtigte*r Nutzer*in möchte ich, dass das System die Möglichkeit bietet, Hinweistexte an Bewerbungsformularfeldern zu definieren, um die Bewerber*innen mit zusätzlichen Informationen zu versorgen.
</t>
  </si>
  <si>
    <t xml:space="preserve">Als Bewerber*in möchte ich bereits übermittelte Bewerbungen im System innerhalb zulässiger Zeiträume ändern, zurückziehen und löschen können, um meine Lebensrealität und diesbezügliche Änderungen abbilden zu können.
</t>
  </si>
  <si>
    <t xml:space="preserve">Als Bewerber*in und berechtigte*r Nutzer*in möchte ich den Status einer Bewerbung nachverfolgen können, damit ich jederzeit über den Bearbeitungsstand informiert bin.
</t>
  </si>
  <si>
    <t xml:space="preserve">Als berechtigte*r Nutzer*in möchte ich die im Bewerbungsprozess eingereichten Dokumente und Daten elektronisch ablegen können, um sämtliche Unterlagen des Bewerbungsprozesses zu zentralisieren.
</t>
  </si>
  <si>
    <t xml:space="preserve">Als berechtigte*r Nutzer*in möchte ich, dass bei Bewerbungseingang automatisiert Empfangsbestätigungen an Bewerber*innen gesendet werden, um manuelle Pflegeaufwände zu verringern und den Bewerber*innen den Empfang der Bewerbungen zu bestätigen.
</t>
  </si>
  <si>
    <t xml:space="preserve">Als berechtigte*r Nutzer*in möchte ich, dass das System über ein Bewerbungsformular Informationen der Bewerber*innen abfragt, um diese im Bewerbungsverfahren weiter zu verwenden.
</t>
  </si>
  <si>
    <t xml:space="preserve">Als berechtigte*r Nutzer*in möchte ich, die in der Bewerbung strukturiert zur Verfügung gestellten Informationen und Dateien nutzen können, um manuelle Aufwände zu reduzieren.
</t>
  </si>
  <si>
    <t xml:space="preserve">Als berechtigte*r Nutzer*in möchte ich berechtigten Personen den Bewerberspiegel elektronisch zur Verfügung stellen können, um manuelle Aufwände zu vermeiden.
</t>
  </si>
  <si>
    <t xml:space="preserve">Als berechtigte*r Nutzer*in möchte ich an Bewerber*innen Termineinladungen (z.B. Einladungen zum Bewerbungsgespräch) senden können, um manuelle Aufwände zu verringern.
</t>
  </si>
  <si>
    <t xml:space="preserve">Als Gleichstellungsbeauftragte*r möchte ich, dass das System relevante Kriterien abfragt und dokumentiert, um Maßnahmen im Sinne der Gleichstellung sicherstellen zu können.
</t>
  </si>
  <si>
    <t xml:space="preserve">Als berechtigte*r Nutzer*in möchte ich bei wiederholter Ausschreibung auf die Daten bereits ausgeschriebener Stellen zurückgreifen können, um diesbezügliche Aufwände zu verringern.
</t>
  </si>
  <si>
    <t xml:space="preserve">Als Mitarbeiter*in des Teams Personal und Recht möchte ich berechtigten Personen Einsichtrechte in Bewerbungen zuweisen können, um einen medienbruchfreien Prozess zu gewährleisten.
</t>
  </si>
  <si>
    <t xml:space="preserve">Als Mitarbeiter*in des Teams Personal und Recht und berechtigte Person möchte ich einen Auswahlvermerk führen können, um den Prozess durchgehend und rechtssicher dokumentieren zu können.
</t>
  </si>
  <si>
    <t xml:space="preserve">Als berechtigte*r Nutzer*in möchte ich bei Eingang neuer Bewerbungen automatisch informiert werden, um die Sichtung zeitnah beginnen zu können.
</t>
  </si>
  <si>
    <t xml:space="preserve">Als Mitarbeiter*in des Teams Personal und Recht möchte ich nach Prüfung der Vollständigkeit einer Bewerbung eine diesbezügliche Kennzeichnung vornehmen können, um sie im weiteren Verlauf entsprechend behandeln zu können.
</t>
  </si>
  <si>
    <t xml:space="preserve">Als berechtigte*r Nutzer*in möchte ich auf Bewerbungen inkl. der zugehörigen Dokumente zugreifen und diese verteilen können, um manuelle Aufwände zu verringern.
</t>
  </si>
  <si>
    <t xml:space="preserve">Als Mitarbeiter*in des Teams Personal und Recht möchte ich für vollständige Bewerbungen berechtigten Personen ein Leserecht einräumen können, um einen medienbruchfreien Prozess zu gewährleisten.
</t>
  </si>
  <si>
    <t xml:space="preserve">Als Mitarbeiter*in des Teams Personal und Recht möchte ich unvollständige Bewerbungen durch Rückmeldung an Bewerber*innen vervollständigen lassen, um die Aussagekraft der Unterlagen zu erhöhen.
</t>
  </si>
  <si>
    <t xml:space="preserve">Als Mitarbeiter*in des Teams Personal und Recht möchte ich bei der Abstimmung von Terminen zu Vorstellungsgesprächen unterstützt werden, um langwierige manuelle Schritte zu reduzieren.
</t>
  </si>
  <si>
    <t xml:space="preserve">Als Mitarbeiter*in des Teams Personal und Recht möchte ich, Termineinladungen unter Rückgriff auf im System hinterlegte Rollen/Personen übermitteln können, um manuelle Aufwände zu reduzieren.
</t>
  </si>
  <si>
    <t xml:space="preserve">Als Mitarbeiter*in des Teams Personal und Recht möchte ich, dass ich zur Anlage des Personenstamms auf eingegebene Daten während des Bewerbungsprozesses zurückgreifen kann, um manuelle Übertragungsaufwände gering zu halten.
</t>
  </si>
  <si>
    <t xml:space="preserve">Als Mitarbeiter*in des Teams Personal und Recht möchte ich Status pflegen können, um den Prozessbeteiligten transparent den Bearbeitungsfortschritt darstellen zu können.
</t>
  </si>
  <si>
    <t xml:space="preserve">Als berechtigte*r Nutzer*in möchte ich an Bewerbungen im Rahmen der Bewerbungsprüfung Anmerkungsfelder pflegen, um der Bewerbung Informationen anfügen zu können.
</t>
  </si>
  <si>
    <t xml:space="preserve">Als Mitarbeiter*in des Teams Personal und Recht möchte ich, dass für einen am Personendatensatz hinterlegten Aufenthaltstitel eine Überwachung von Fristen sowie eine Erinnerung aus dem System bei Auslaufen der Fristen möglich ist, um eine Erinnerung zur Verlängerung anstoßen zu können.
</t>
  </si>
  <si>
    <t xml:space="preserve">Als Mitarbeiter*in des Teams Personal und Recht möchte ich die Dokumente für das Beschäftigungsverhältnis auf Basis von Dokumentenvorlagen aus dem System generieren, um keine Dokumente manuell befüllen zu müssen.
</t>
  </si>
  <si>
    <t xml:space="preserve">Als Mitarbeiter*in des Teams Personal und Recht möchte ich den Bewerbenden unter Rückgriff auf Vorlagen Dokumente übermitteln können, um manuelle Aufwände und Medienbrüche zu vermeiden.
</t>
  </si>
  <si>
    <t xml:space="preserve">Als Mitarbeiter*in des Teams Personal und Recht möchte ich der einzustellenden Person Nachrichten senden können, um über nachzureichende Unterlagen zu informieren.
</t>
  </si>
  <si>
    <t xml:space="preserve">Als einzustellende Person bzw. als Mitarbeiter*in des Teams Personal und Recht möchte ich Dokumente im System ergänzen können, um relevante Nachweise für meine Einstellung digital zu übermitteln.
</t>
  </si>
  <si>
    <t xml:space="preserve">Als Mitarbeiter*in des Teams Personal und Recht möchte ich, dass das System nach erfolgter Vertragsunterzeichnung alle relevanten Prozessbeteiligten informiert, um diesen Schritt nicht manuell durchführen zu müssen.
</t>
  </si>
  <si>
    <t xml:space="preserve">Als Mitarbeiter*in des Teams Personal und Recht möchte ich postalisch eingegangene Dokumente im System pflegen können, um selbst bei Nutzung eines analogen Eingangskanals ein weitgehend elektronisches Vorgehen zu gewährleisten.
</t>
  </si>
  <si>
    <t xml:space="preserve">Als Mitarbeiter*in des Teams Personal und Recht möchte ich nach Zusage von Bewerber*innen (der einzustellenden Person) Informationen und Dokumente anfordern und im System dokumentieren können, um einstellungsrelevante Aspekte zu prüfen, die Vollständigkeit der Personalakte zu gewährleisten und Informationsbedarfe anderer Stellen zu befriedigen.
</t>
  </si>
  <si>
    <t xml:space="preserve">Als Mitarbeiter*in des Teams Personal und Recht möchte ich nach erfolgter Einstellung die Absage der übrigen Bewerbenden initiieren können, um manuelle Aufwände zu vermeiden.
</t>
  </si>
  <si>
    <t xml:space="preserve">Als Mitarbeiter*in des Teams Personal und Recht möchte ich, bei Vorliegen der einstellungsrelevanten Unterlagen weitere Teammitglieder informieren, damit sie die LBV-Anmeldung durchführen können.
</t>
  </si>
  <si>
    <t xml:space="preserve">Als Mitarbeiter*in des Teams Personal und Recht möchte ich, die relevanten Dokumente in einer elektronischen Personalakte ablegen können, um eine papierhafte Akte in möglichst reduzierter Form zu führen.
</t>
  </si>
  <si>
    <t xml:space="preserve">Als Mitarbeiter*in des Teams Personal und Recht möchte ich Prozessbeteiligte mit Informationen versorgen, um den Start der entsprechenden Prozesse zu ermöglichen.
</t>
  </si>
  <si>
    <t xml:space="preserve">Als Mitarbeiter*in des Teams Personal und Recht möchte zu der eingestellten Person eine*n Mentor*in hinterlegen können, um dies nicht medienbruchbehaftet pflegen zu müssen.
</t>
  </si>
  <si>
    <t xml:space="preserve">Als Mitarbeiter*in des Teams Personal und Recht möchte ich den Status zu Vorsorgeuntersuchungen nachhalten können, damit ich dies nicht medienbruchbehaftet nachhalten muss.
</t>
  </si>
  <si>
    <t xml:space="preserve">Als Mitarbeiter*in des Teams Personal und Recht möchte ich Pflichtunterweisungen dokumentieren können, damit ich dies nicht medienbruchbehaftet nachhalten muss.
</t>
  </si>
  <si>
    <t xml:space="preserve">Als Mitarbeiter*in des Teams Personal und Recht und Führungskraft des/der neuen Mitarbeiter*in möchte ich an Probezeitgespräche und Probezeitcontrolling mittels Wiedervorlagen erinnert werden, damit ich dies nicht medienbruchbehaftet nachhalten muss.
</t>
  </si>
  <si>
    <t xml:space="preserve">Als Mitarbeiter*in des Teams Personal und Recht möchte ich die Ergebnisse des Probezeitcontrollings und etwaiger Maßnahmen dokumentieren können, um im weiteren Verlauf (z.B. im Rahmen der Evaluation) auf eine aussagekräftige und lückenlose Dokumentation zurückgreifen zu können.
</t>
  </si>
  <si>
    <t xml:space="preserve">Als Mitarbeiter*in des Teams Personal und Recht möchte ich in Abhängigkeit des Änderungsgrundes/Status Wiedervorlagen im System pflegen können, um eine reibungslose Bearbeitung zu gewährleisten.
</t>
  </si>
  <si>
    <t xml:space="preserve">Als Mitarbeiter*in des Teams Personal und Recht möchte ich weitere Prozessbeteiligte (inkl. Gremien) mittels digitaler Vorlagen beteiligen können, um einen papierlosen Prozess umzusetzen.
</t>
  </si>
  <si>
    <t xml:space="preserve">Als Mitarbeiter*in des Teams Personal und Recht möchte ich in Abhängigkeit des gewählten Änderungsgrundes Status im System pflegen können, um eine reibungslose Bearbeitung zu gewährleisten.
</t>
  </si>
  <si>
    <t xml:space="preserve">Als Mitarbeiter*in des Teams Personal und Recht möchte ich, relevante Dokumente und Informationen in die elektronische Akte übernehmen können, um manuelle Aufwände gering zu halten.
</t>
  </si>
  <si>
    <t xml:space="preserve">Als Antragsteller*in möchte ich Änderungen von persönlichen Verhältnissen elektronisch in einem Formular mitteilen können, um mir die notwendigen Schritte zu erleichtern.
</t>
  </si>
  <si>
    <t xml:space="preserve">Als Antragsteller*in möchte, dass ich in Abhängigkeit des gewählten Änderungsgrundes, nur diejenigen Informationen eingeben bzw. Dokumente anhängen muss, die für die Bearbeitung notwendig sind, um meinerseits eine unkomplizierte Bearbeitung zu gewährleisten.
</t>
  </si>
  <si>
    <t xml:space="preserve">Als Mitarbeiter*in des Teams Personal und Recht möchte ich in Abhängigkeit des gewählten Änderungsgrundes/Status Wiedervorlagen im System pflegen können, um eine reibungslose Bearbeitung zu gewährleisten.
</t>
  </si>
  <si>
    <t xml:space="preserve">Als Mitarbeiter*in des Teams Personal und Recht möchte ich, dass das System manuell geprüfte Antragsdaten nach meiner Freigabe in die Personaldaten übernimmt, um eine korrekte Abbildung für das Dienst-/Beschäftigungsverhältnis zu gewährleisten.
</t>
  </si>
  <si>
    <t xml:space="preserve">Als Mitarbeiter*in des Teams Personal und Recht möchte ich, dass die HR-Software Daten zu krankheitsbedingten Abwesenheiten mit der Zeitwirtschaft synchronisiert, damit sie in der HR-Software zur weiteren Verwendung zur Verfügung stehen.
</t>
  </si>
  <si>
    <t xml:space="preserve">Als Mitarbeiter*in des Teams Personal und Recht möchte ich bei krankheitsbedingten Abwesenheiten von mehr als 42 Tagen in den letzten 12 Monaten bzw. bei ununterbrochenen krankheitsbedingten Abwesenheiten von sechs Wochen an die Durchführung eines BEM-Verfahrens erinnert werden, um dies nicht anderweitig nachhalten zu müssen.
</t>
  </si>
  <si>
    <t xml:space="preserve">Als Mitarbeiter*in des Teams Personal und Recht möchte ich den Status von BEM-Verfahren nachhalten können, um die einzelnen Schritte nachvollziehen zu können.
</t>
  </si>
  <si>
    <t xml:space="preserve">Als Mitarbeiter*in des Teams Personal und Recht möchte ich die im Prozess erzeugten und eingereichten Dokumente im zulässigen Rahmen in einer elektronischen Akte ablegen können, um eine vollständige digitale Aktenführung zu gewährleisten.
</t>
  </si>
  <si>
    <t xml:space="preserve">Als Mitarbeiter*in des Teams Personal und Recht möchte ich papierhaft eingereichte Dokumente nach dem Scannen in das System überführen können, um den Prozess möglichst elektronisch durchlaufen zu können.
</t>
  </si>
  <si>
    <t xml:space="preserve">Als Mitarbeiter*in des Teams Personal und Recht möchte ich im Falle von zwingend papierhaft zu veraktenden Dokumenten eine Information dazu im System hinterlegen können, dass dies erfolgt ist, um bedarfsweise auf notwendige Papieroriginale zurückgreifen zu können.
</t>
  </si>
  <si>
    <t xml:space="preserve">Als Mitarbeiter*in des Teams Personal und Recht möchte ich die Führungskraft der wiedereinzugliedernden Person elektronisch einbeziehen können, um Medienbrüche zu vermeiden.
</t>
  </si>
  <si>
    <t xml:space="preserve">Als Mitarbeiter*in des Teams Personal und Recht möchte ich für einen Freigabeprozess notwendige Personen elektronisch einbeziehen können, um Zeitverluste durch eine papierhafte Behandlung zu reduzieren.
</t>
  </si>
  <si>
    <t xml:space="preserve">Als Mitarbeiter*in des Teams Personal und Recht möchte ich die im Prozess erzeugten und eingereichten Dokumente - selbst wenn einige Dokumente zudem in einer Papierakte vorgehalten werden müssen - in der elektronischen Personalakte ablegen können, um eine vollständige digitale Aktenführung zu gewährleisten.
</t>
  </si>
  <si>
    <t xml:space="preserve">Als Mitarbeiter*in des Teams Personal und Recht möchte ich, dass, selbst wenn eine papierhafte Vereinbarung zum Mobilen Arbeiten (z.B. im Sinne einer Zusatzvereinbarung zum Arbeitsvertrag) notwendig sein sollte, der vorgelagerte Freigabe- und Genehmigungsprozess möglichst umfangreich elektronisch abläuft, um sich wiederholende manuelle Aufwände zu reduzieren.
</t>
  </si>
  <si>
    <t xml:space="preserve">Als Antragsteller*in möchte ich ein digitales Antragsformular zur Beantragung von Mobilem Arbeiten im Self-Service ausfüllen und absenden können, um einen papierlosen Antragsprozess umzusetzen.
</t>
  </si>
  <si>
    <t xml:space="preserve">Als Mitarbeiter*in des Teams Personal und Recht möchte ich auf Basis des zugestimmten Antrags zum mobilen Arbeiten die Daten in die Zeitwirtschaft übernehmen, um manuelle Anpassungen gering zu halten.
</t>
  </si>
  <si>
    <t xml:space="preserve">Als Mitarbeiter*in des Teams Personal und Recht möchte ich die Antwort auf Anträge den Antragsteller*innen und den Vorgesetzten über den Self-Service zur Verfügung stellen können, um einen papierlosen Prozess sicherzustellen.
</t>
  </si>
  <si>
    <t xml:space="preserve">Als Mitarbeiter*in des Teams Personal und Recht möchte ich für Personen einen Status pflegen, wenn eine Genehmigung zu Mobiler Arbeit vorliegt, um diese Information nicht an anderer Stelle pflegen zu müssen.
</t>
  </si>
  <si>
    <t xml:space="preserve">Als Mitarbeiter*in des Teams Personal und Recht möchte ich, dass Status und Befristung zum mobilen Arbeiten mit dem System zur Zeitwirtschaft ausgetauscht werden, um erneute Aufwände zu reduzieren.
</t>
  </si>
  <si>
    <t xml:space="preserve">Als Antragsteller*in bzw. Vorgesetzte*r möchte ich, dass die HR-Software mit einer Erinnerungsfunktion auf den Auslauf von Mobilem Arbeiten hinweist, um erforderliche Schritte einzuleiten.
</t>
  </si>
  <si>
    <t xml:space="preserve">Als Mitarbeiter*in des Teams Personal und Recht möchte ich, die relevanten Dokumente und Informationen zu den Akten nehmen können, um manuelle Aufwände gering zu halten.
</t>
  </si>
  <si>
    <t xml:space="preserve">Als Mitarbeiter*in des Teams Personal und Recht möchte ich, dass der Freigabe/-Genehmigungsprozess zu arbeitsrechtlichen Maßnahmen möglichst umfangreich elektronisch abläuft, um sich wiederholende manuelle Aufwände zu reduzieren. 
</t>
  </si>
  <si>
    <t xml:space="preserve">Als Antragsteller*in möchte ich eine Anpassung meiner Arbeitszeit (Erhöhung oder Reduzierung) digital im Self-Service beantragen können, um einen papierlosen und transparenten Antragsprozess zu ermöglichen.
</t>
  </si>
  <si>
    <t xml:space="preserve">Als Mitarbeiter*in des Teams Personal und Recht möchte ich die Antragsdaten zu einer Arbeitszeitanpassung prüfen und bei Bedarf ergänzen oder ändern können, um eine korrekte Bearbeitung sicherzustellen.
</t>
  </si>
  <si>
    <t xml:space="preserve">Als Mitarbeiter*in des Teams Personal und Recht möchte ich im Rahmen des Prozesses die notwendigen Beteiligten einbeziehen können, um eine rechtssichere und vollständige Bearbeitung zu gewährleisten.
</t>
  </si>
  <si>
    <t xml:space="preserve">Als Mitarbeiter*in des Teams Personal und Recht möchte ich, dass nach Genehmigung einer Arbeitszeitanpassung die relevanten Änderungen automatisch in den Beschäftigungsdaten hinterlegt werden, um redundante Erfassung zu vermeiden.
</t>
  </si>
  <si>
    <t xml:space="preserve">Als Mitarbeiter*in des Teams Personal und Recht möchte ich über den Self-Service die Entscheidung zum Antrag auf Arbeitszeitanpassung an den/die Antragsteller*in und die Führungskraft kommunizieren können, um einen medienbruchfreien Ablauf zu gewährleisten.
</t>
  </si>
  <si>
    <t xml:space="preserve">Als Mitarbeiter*in des Teams Personal und Recht möchte ich, dass genehmigte Änderungen der Arbeitszeit mit dem System zur Zeitwirtschaft ausgetauscht werden, um erneute Aufwände zu reduzieren.
</t>
  </si>
  <si>
    <t xml:space="preserve">Als Prozessbeteiligte*r möchte ich den Antrag und dazugehörige Dokumente an eine berechtigte Person weiterleiten, damit der Antrag entsprechend dem vorgesehenen Dienstweg geprüft werden kann.
</t>
  </si>
  <si>
    <t xml:space="preserve">Als Prozessbeteiligte*r möchte ich, dass getroffene Entscheidungen zu einer Benachrichtigung bei relevanten Prozessbeteiligten führen, um Medienbrüche zu vermeiden.
</t>
  </si>
  <si>
    <t xml:space="preserve">Als Mitarbeiter*in im Team Personalentwicklung und Organisation möchte ich die Fortbildungshistorie der Antragsteller*innen einsehen können, um den vorliegenden Antrag mit der Historie abgleichen zu können.  
</t>
  </si>
  <si>
    <t xml:space="preserve">Als Mitarbeiter*in im Team Personalentwicklung und Organisation möchte ich die Durchführbarkeit einer Fortbildung nachhalten können, um sicherzustellen, dass wenn die Fortbildung durch den Veranstalter abgesagt wird oder der Beschäftigte an der Fortbildung nicht teilnehmen kann, alle Beteiligten den gleichen Informationsstand haben.
</t>
  </si>
  <si>
    <t xml:space="preserve">Als Mitarbeiter*in im Team Personalentwicklung und Organisation möchte ich in Abhängigkeit von mir eingegebener Daten an unterschiedliche Ereignisse erinnert werden.
</t>
  </si>
  <si>
    <t xml:space="preserve">Als Mitarbeiter*in im Team Personalentwicklung und Organisation möchte ich den Bearbeitungsstatus einer Veranstaltung für die beschäftigten Personen nachhalten können, um den Überblick zu behalten und Transparenz zu gewährleisten.  
</t>
  </si>
  <si>
    <t xml:space="preserve">Als Antragsteller*in möchte ich nach Durchführung meiner Fortbildung relevante Nachweise (z. B. Teilnahmebescheinigungen) im System hochladen können, um den Prozess vollständig digital abzuschließen.
</t>
  </si>
  <si>
    <t xml:space="preserve">Der Prozess ähnelt dem Prozess Fort- und Weiterbildungsmaßnahmen bearbeiten (kostenfrei). Jedoch bedarf es einer anderweitigen vorgelagerten Prüfung und nachgelagert der Abrechnung der Maßnahme. Daher werden an dieser Stelle nur diejenigen Anforderungen erwähnt, die über diejenigen des Prozesses Fort- und Weiterbildungsmaßnahmen bearbeiten (kostenfrei) hinausgehen.
</t>
  </si>
  <si>
    <t xml:space="preserve">Als Mitarbeiter*in im Team Personalentwicklung und Organisation möchte ich den Zahlungsstatus einer Fortbildungsmaßnahme nachhalten können, um den Überblick darüber zu behalten.
</t>
  </si>
  <si>
    <t xml:space="preserve">Als Antragsteller*in möchte ich für einzelne und mehrere Personen einen Antrag auf Überstunden über ein elektronisches Formular stellen können, um den diesbezüglichen Genehmigungs- und ggf. Mitbestimmungsprozess möglichst medienbruchfrei zu gestalten.
</t>
  </si>
  <si>
    <t xml:space="preserve">Als Mitarbeiter*in des Teams Personal und Recht möchte ich weitere Prozessbeteiligte digital einbeziehen können, um den Prozess papierlos umzusetzen.
</t>
  </si>
  <si>
    <t xml:space="preserve">Als Mitarbeiter*in des Teams Personal und Recht möchte ich die Information über einen bewilligten Überstundenantrag an die Zeitwirtschaft übermitteln, um manuelle Aufwände gering zu halten.
</t>
  </si>
  <si>
    <t xml:space="preserve">Als Mitarbeiter*in des Teams Personal und Recht möchte ich, dass die im Zeitmanagement bewilligten Urlaubsdaten je Mitarbeitenden in der HR-Software verarbeitet werden können, um Medienbrüche zu vermeiden.
</t>
  </si>
  <si>
    <t xml:space="preserve">Als Beschäftigte*r möchte ich ein digitales Formular zur Anzeige einer Schwangerschaft im Self-Service ausfüllen und absenden können, um einen papierlosen Prozess zu gewährleisten.
</t>
  </si>
  <si>
    <t xml:space="preserve">Als Mitarbeiter*in des Teams Personal und Recht möchte ich, dass die HR-Software initial und automatisch entsprechend des Entbindungstermins Fristen berechnet, damit diese nicht manuell berechnet und eingetragen werden müssen.
</t>
  </si>
  <si>
    <t xml:space="preserve">Als Mitarbeiter*in des Teams Personal und Recht möchte ich eine E-Mail an die Führungskraft generieren können, um umfassend über die Regelungen bezüglich einer Schwangerschaft zu informieren und weitere Prozessschritte anzustoßen.
</t>
  </si>
  <si>
    <t xml:space="preserve">Als Mitarbeiter*in des Teams Personal und Recht möchte ich eine E-Mail an die Fachkraft für Arbeitssicherheit generieren können, um umfassend die Erstellung einer Gefährdungsbeurteilung anzustoßen.
</t>
  </si>
  <si>
    <t xml:space="preserve">Als Mitarbeiter*in des Teams Personal und Recht möchte ich, sicherstellen, dass die Abwesenheit mit der Zeitwirtschaft synchronisiert wird, um manuelle Schritte zu vermeiden.
</t>
  </si>
  <si>
    <t xml:space="preserve">Als Mitarbeiter*in des Teams Personal und Recht möchte ich die Durchführung einer aufgrund der Gefährdungsbeurteilung erforderlichen Unterweisung sowie die Evaluierung der Schutzmaßnahmen im System dokumentieren können, um Medienbrüche zu vermeiden.
</t>
  </si>
  <si>
    <t xml:space="preserve">Als Mitarbeiter*in des Teams Personal und Recht möchte ich weitere Prozessbeteiligte mittels digitalem Vermerk beteiligen können, um einen papierlosen Prozess umzusetzen.
</t>
  </si>
  <si>
    <t xml:space="preserve">Als Mitarbeiter*in möchte ich Elternzeit in digitaler Form anzeigen können, um einen papierlosen Prozess umzusetzen.
</t>
  </si>
  <si>
    <t xml:space="preserve">Als Mitarbeiter*in des Teams Personal und Recht möchte ich, sicherstellen, dass die Elternzeit in die Zeitwirtschaft übertragen wird, um manuelle Schritte zu vermeiden.
</t>
  </si>
  <si>
    <t xml:space="preserve">Als Mitarbeiter*in des Teams Personal und Recht möchte ich, dass die HR-Software bei einer erfassten Abwesenheit aufgrund von Elternzeit das Urlaubskontingent automatisch neu berechnet, damit die Resturlaubstage korrekt abgebildet sind und mitgeteilt werden können.
</t>
  </si>
  <si>
    <t xml:space="preserve">Als Mitarbeiter*in möchte ich einen Antrag auf Teilzeit in Elternzeit in digitaler Form stellen können, um einen papierlosen Antragsprozess umzusetzen.
</t>
  </si>
  <si>
    <t xml:space="preserve">Als Mitarbeiter*in des Teams Personal und Recht möchte ich, dass der Antrag auf Teilzeit in Elternzeit über ein flexibles mehrstufiges Genehmigungsverfahren freigegeben werden kann, damit Anträgen auf digitalem Weg zugestimmt werden kann.
</t>
  </si>
  <si>
    <t xml:space="preserve">Als Mitarbeiter*in des Teams Personal und Recht möchte ich, das Team Finanzen und Beschaffung einbeziehen können, um sicherzustellen, dass die Finanzmittel geprüft werden können.
</t>
  </si>
  <si>
    <t xml:space="preserve">Als Mitarbeiter*in des Teams Personal und Recht möchte ich, dass die HR-Software bei einem neu erfassten Arbeitszeitmodell aufgrund von Elternzeit die entsprechenden Urlaubstage automatisch neu berechnet, damit die Resturlaubstage korrekt abgebildet sind und mitgeteilt werden können.
</t>
  </si>
  <si>
    <t xml:space="preserve">Als Mitarbeiter*in des Teams Personal und Recht möchte ich, sicherstellen, dass die Abwesenheit bzw. ein neues Arbeitszeitmodell automatisiert mit der Zeitwirtschaft synchronisiert wird, um manuelle Schritte zu vermeiden.
</t>
  </si>
  <si>
    <t xml:space="preserve">Als Mitarbeiter*in des Teams Personal und Recht möchte ich, dass die in der Zeitwirtschaft berechneten Resturlaubstage mit der HR-Software synchronisiert werden, um Medienbrüche zu vermeiden.
</t>
  </si>
  <si>
    <t xml:space="preserve">Als Mitarbeiter*in des Teams Personal und Recht möchte ich, dass die HR-Software die entsprechenden Resturlaubstage automatisch berechnet, damit diese korrekt abgebildet sind und den Beschäftigten per Anschreiben mitgeteilt werden können.
</t>
  </si>
  <si>
    <t xml:space="preserve">Als Mitarbeiter*in des Teams Personal und Recht möchte ich, dass die Information zum erfolgten Versand des Anschreibens im System dokumentiert werden kann.
</t>
  </si>
  <si>
    <t xml:space="preserve">Als Mitarbeiter*in des Teams Finanzen und Beschaffung möchte ich, dass die HR-Software an einem Stichtag die hinterlegten Resturlaubstage ausgibt, um medienbruchfrei eine Rückstellungsberechnung erstellen zu können.
</t>
  </si>
  <si>
    <t xml:space="preserve">Als Mitarbeiter*in des Teams Personal und Recht möchte ich, dass die HR-Software die in der Zeitwirtschaft erfassten Abwesenheiten nutzen kann, um Medienbrüche zu vermeiden.
</t>
  </si>
  <si>
    <t xml:space="preserve">Als Mitarbeiter*in des Teams Personal und Recht möchte ich bei einer krankheitsbedingten Abwesenheit einer Person von mehr als 28 Tagen erinnert werden, damit ich dem Team Betrieb und Technik mitteilen kann, dass das Konto gesperrt werden muss.
</t>
  </si>
  <si>
    <t xml:space="preserve">Als Mitarbeiter*in des Teams Personal und Recht möchte ich, dass die Zeitwirtschaft die Information zum Vorliegen einer eAU mit der HR-Software synchronisiert, um Medienbrüche zu vermeiden.
</t>
  </si>
  <si>
    <t xml:space="preserve">Als Antragsteller*in möchte ich Dienstreiseanträge für mich oder mir zugeteilte Personen in digitaler Form stellen können, um einen papierlosen Antragsprozess umzusetzen.
</t>
  </si>
  <si>
    <t xml:space="preserve">Als Antragsteller*in möchte ich zu Beginn der Beantragung einer Dienstreise spezifizieren können, ob es sich um eine Dienstreise am Dienstort (ohne Nutzung eines Privat/Dienst-KFZ) handelt, um in diesem Falle relevante Personen nur informieren zu müssen.
</t>
  </si>
  <si>
    <t xml:space="preserve">Als Antragsteller*in möchte ich Dienstreiseanträge für Personengruppen erstellen können, um den initialen Aufwand gering zu halten.
</t>
  </si>
  <si>
    <t xml:space="preserve">Als Antragsteller*in möchte ich, dass vorhandene Daten im System auf Basis eines eindeutigen Identifikationsmerkmals übernommen werden und nur konkrete Reisedaten zu ergänzen sind, um die Antragsstellung zu erleichtern.
</t>
  </si>
  <si>
    <t xml:space="preserve">Als Antragsteller*in möchte ich, dass die HR-Software die Überschneidungsfreiheit zu bereits von mir eingegebenen anderen Dienstreiseanträgen prüft, um inkonsistente Anträge zu verhindern.
</t>
  </si>
  <si>
    <t xml:space="preserve">Als Antragsteller*in möchte ich gestellte Anträge bis zur Verarbeitung durch eine weitere Person bearbeiten können, um geänderte Rahmenbedingungen abbilden zu können.
</t>
  </si>
  <si>
    <t xml:space="preserve">Als Antragsteller*in möchte ich bereits gestellte Anträge in der HR-Software zurückziehen können, um die Beantragung einer Reise rückgängig zu machen.
</t>
  </si>
  <si>
    <t xml:space="preserve">Als Antragsteller*in möchte ich, dass bereits gestellte Anträge in der HR-Software im Sinne einer Vorlage kopiert und editiert werden können, um die Beantragung wiederkehrender Reisen zu erleichtern.
</t>
  </si>
  <si>
    <t xml:space="preserve">Als Mitarbeiter*in Personal und Recht möchte ich, dass Dienstreiseanträgen digital zugestimmt werden kann, damit Anträgen auf digitalem Weg zugestimmt werden können.
</t>
  </si>
  <si>
    <t xml:space="preserve">Als Genehmiger*in eines Dienstreiseantrags möchte ich, dass das System mich über offene Anträge benachrichtigt, damit gestellten Anträgen schnell auf digitalem Weg zugestimmt werden kann.
</t>
  </si>
  <si>
    <t xml:space="preserve">Als Antragsteller*in und Genehmiger*in möchte ich den Status eines Dienstreiseantrags nachverfolgen können, damit ich jederzeit über den Bearbeitungsstand informiert bin.
</t>
  </si>
  <si>
    <t xml:space="preserve">Als Genehmiger*in möchte ich Angaben im Antrag ändern können, damit der Antrag korrekt abgebildet ist.
</t>
  </si>
  <si>
    <t xml:space="preserve">Als Mitarbeiter*in des Teams Personal und Recht möchte ich Antragsdaten im Rahmen der Prüfung verändern und ergänzen können, damit der Antrag korrekt abgebildet ist.
</t>
  </si>
  <si>
    <t xml:space="preserve">Als Mitarbeiter*in des Teams Personal und Recht möchte ich, dass für Prozessbeteiligte Benachrichtigungen aus der HR-Software konfigurierbar sind, damit relevante Informationen zur Entscheidung für alle einsehbar sind.
</t>
  </si>
  <si>
    <t xml:space="preserve">Als Mitarbeiter*in des Teams Personal und Recht möchte ich, dass der genehmigte Dienstreiseantrag eine eindeutige Nummer erhält, um im weiteren Bearbeitungsverlauf mit dieser Nummer gekennzeichnete Rechnungen leicht zuordnen zu können.
</t>
  </si>
  <si>
    <t xml:space="preserve">Als Mitarbeiter*in des Teams Personal und Recht möchte ich nicht mehr relevante Dienstreiseanträge aus der Bearbeitung nehmen können, um fehlerhafte, doppelte oder obsolet gewordene Anträge zu entfernen. 
</t>
  </si>
  <si>
    <t xml:space="preserve">Als Mitarbeiter*in des Teams Personal und Recht möchte ich genehmigte Dienstreiseanträge stornieren können, um Änderungen oder Absagen einer Reise nach Genehmigung korrekt im System abzubilden.
</t>
  </si>
  <si>
    <t xml:space="preserve">Als  Antragsteller*in möchte ich einen genehmigten Dienstreiseantrag nach Durchführung der Reise ohne erneute Dateneingabe in die Abrechnung überführen, um die Abrechnung der Dienstreise einfach abwickeln zu können.
</t>
  </si>
  <si>
    <t xml:space="preserve">Als Antragsteller*in möchte ich im Rahmen der Abrechnung eine Erfassung aller angefallenen Kosten in der HR-Software vornehmen können, um die Abrechnung der Dienstreise übersichtlich zu dokumentieren.
</t>
  </si>
  <si>
    <t xml:space="preserve">Als Mitarbeiter*in des Teams Personal und Recht möchte ich, dass die einer Berechnung der Reisekosten zugrundeliegenden gesetzlichen Rahmenbedingungen abgebildet sind, um eine automatische Berechnung korrekter Reisekosten zu ermöglichen.  
</t>
  </si>
  <si>
    <t xml:space="preserve">Als Mitarbeiter*in des Teams Personal und Recht möchte ich, dass unterschiedliche Arten von anfallenden Kosten abgebildet werden können, um diese differenziert in einer Abrechnung verarbeiten zu können.
</t>
  </si>
  <si>
    <t xml:space="preserve">Als Antragsteller*in möchte ich, dass seitens des Systems errechnete Kosten auf der Dienstreiseabrechnung ausgegeben werden, um einen Überblick über die erwartbare Erstattung zu erhalten.
</t>
  </si>
  <si>
    <t xml:space="preserve">Als Antragsteller*in möchte ich der Dienstreiseabrechnung entlang der erfassten Kosten Belege beifügen, damit alle benötigten Nachweise zur Prüfung im System vorliegen.
</t>
  </si>
  <si>
    <t xml:space="preserve">Als Antragsteller*in möchte ich den Status meiner Dienstreiseabrechnung nachverfolgen können, damit ich jederzeit über den Bearbeitungsstand informiert bin.
</t>
  </si>
  <si>
    <t xml:space="preserve">Als Mitarbeiter*in des Teams Personal und Recht möchte ich über eingegangene Dienstreiseabrechnungen informiert werden, um zeitnah mit der Bearbeitung beginnen zu können.
</t>
  </si>
  <si>
    <t xml:space="preserve">Als Mitarbeiter*in des Teams Personal und Recht möchte ich eingegangene Dienstreiseabrechnungen prüfen und ggf. bearbeiten können, um sie der weiteren Prüfung durch Mitarbeiter*innen des Teams Finanzen und Beschaffung zuzuführen.  
</t>
  </si>
  <si>
    <t xml:space="preserve">Als Mitarbeiter*in des Teams Personal und Recht möchte ich, dass bereits ausgezahlte Vorschüsse in der Dienstreiseabrechnung berücksichtigt werden, um eine korrekte Bearbeitung zu gewährleisten.
</t>
  </si>
  <si>
    <t xml:space="preserve">Als Mitarbeiter*in des Teams Personal und Recht möchte ich auch bereits gebuchte Dienstreiseabrechnungen nachberechnen/ korrigieren können, um die Dienstreisen korrekt abzurechnen.
</t>
  </si>
  <si>
    <t xml:space="preserve">Als Mitarbeiter*in des Teams Personal und Recht möchte ich, dass das System mich an noch nicht fertig bearbeitete Dienstreiseabrechnungen erinnert, um eine zeitnahe Bearbeitung zu gewährleisten.
</t>
  </si>
  <si>
    <t xml:space="preserve">Als Mitarbeiter*in des Teams Personal und Recht möchte ich Dienstreiseabrechnungen inkl. der zugehörigen Belege zur Archivierung an eine elektronische Akte übergeben, um eine rechtssichere und langfristige Ablage zu gewährleisten.
</t>
  </si>
  <si>
    <t xml:space="preserve">Als Mitarbeiter*in des Teams Personal und Recht möchte ich, dass nach Fertigstellung der Reisekostenabrechnung die relevanten Daten an das Team Finanzen und Beschaffung weitergeleitet werden, um zur weiteren Bearbeitung eine Übergabe an DATEV sicherzustellen
</t>
  </si>
  <si>
    <t xml:space="preserve">Als Mitarbeiter*in des Teams Personal und Recht möchte ich im System den vom Ministerium vorgegebenen einheitlichen Stichtag zur Regelbeurteilung hinterlegen und mit Wiedervorlagen versehen können, um rechtzeitig daran erinnert zu werden.
</t>
  </si>
  <si>
    <t xml:space="preserve">Als Mitarbeiter*in des Teams Personal und Recht möchte ich die Prozessbeteiligten über die bevorstehende Regelbeurteilung informieren können, um frühzeitig Transparenz zu schaffen.
</t>
  </si>
  <si>
    <t xml:space="preserve">Als Mitarbeiter*in des Teams Personal und Recht möchte ich die Durchführung und den Status der Beurteilungen nachvollziehen können, um den Überblick zu behalten.
</t>
  </si>
  <si>
    <t xml:space="preserve">Als Antragsteller*in möchte ich ein digitales Formular zur Meldung eines Dienstunfalls oder Schadensfalls im Self-Service ausfüllen und absenden können, um einen papierlosen Prozess umzusetzen.
</t>
  </si>
  <si>
    <t xml:space="preserve">Als Mitarbeiter*in des Teams Personal und Recht möchte ich das Team Personalentwicklung und Organisation automatisch informieren können, damit das Verbandbuch gepflegt werden kann.
</t>
  </si>
  <si>
    <t xml:space="preserve">Als Mitarbeiter*in des Teams Personal und Recht möchte ich die von mir durchgeführten Prüfschritte sowie die dazugehörigen Dokumente im System bzw. der elektronischen Akte hinterlegen können, damit der Prozess dokumentiert ist. 
</t>
  </si>
  <si>
    <t xml:space="preserve">Als Mitarbeiter*in des Teams Personal und Recht möchte ich die Anzeige des Dienstunfalls bzw. Schadensfalls an eine berechtigte Person weiterleiten, damit sie entsprechend dem vorgesehenen Dienstweg geprüft werden kann.
</t>
  </si>
  <si>
    <t xml:space="preserve">Als Mitarbeiter*in des Teams Personal und Recht möchte ich den im Prozess erstellten Bescheid über die Anerkennung des Dienstunfalls an eine berechtigte Person weiterleiten, damit er entsprechend dem vorgesehenen Dienstweg geprüft werden kann.
</t>
  </si>
  <si>
    <t xml:space="preserve">Als Mitarbeiter*in des Teams Personal und Recht möchte ich Dokumente auf Basis von Dokumentenvorlagen für verunfallte Personen aus dem System generieren, um während des Prozesses relevante Informationen mitzuteilen.
</t>
  </si>
  <si>
    <t xml:space="preserve">Als Mitarbeiter*in des Teams Personal und Recht möchte ich Unfalldaten im System auswerten können, um einen strukturierten Überblick z.B. über Unfallzahlen und -gründe und deren Entwicklung zu erhalten.
</t>
  </si>
  <si>
    <t xml:space="preserve">Als Mitarbeiter*in des Teams Personal und Recht möchte ich die Fachkraft für Arbeitssicherheit automatisiert über den Unfall informieren können, um deren frühzeitige Einbindung sicherzustellen.
</t>
  </si>
  <si>
    <t xml:space="preserve">Als Mitarbeiter*in des Teams Personal und Recht möchte ich dem Personalrat die Anzeige übergeben können, um eine bedarfsweise Beteiligung sicherstellen zu können.
</t>
  </si>
  <si>
    <t xml:space="preserve">Als Mitarbeiter*in des Teams Personal und Recht möchte ich die von mir durchgeführten Prüfschritte sowie die dazugehörigen Dokumente im System bzw. der elektronischen Akte hinterlegen können, damit der Prozess dokumentiert ist.
</t>
  </si>
  <si>
    <t xml:space="preserve">Als Mitarbeiter*in möchte ich ein digitales Formular zur Anfrage von Zeugnissen im Self-Service ausfüllen und absenden können, um den Prozess strukturiert zu initiieren.
</t>
  </si>
  <si>
    <t xml:space="preserve">Als Mitarbeiter*in des Teams Personal und Recht möchte ich im Falle einer unbegründeten Anfrage die anfragende Person direkt aus dem System heraus informieren können, um Medienbrüche zu vermeiden.
</t>
  </si>
  <si>
    <t xml:space="preserve">Als Mitarbeiter*in des Teams Personal und Recht möchte ich bei einem hinterlegten Austrittsdatum einer Person mit Frist an die Erstellung eines Zeugnisses erinnert werden, um dies nicht anderweitig nachhalten zu müssen.
</t>
  </si>
  <si>
    <t xml:space="preserve">Als Mitarbeiter*in des Teams Personal und Recht möchte ich, dass der Freigabe- und Genehmigungsprozess des Zeugnisentwurfs möglichst umfangreich elektronisch abläuft, um sich wiederholende manuelle Aufwände zu reduzieren.
</t>
  </si>
  <si>
    <t xml:space="preserve">Als Mitarbeiter*in der Stiftung für Hochschulzulassung möchte ich meine persönlichen Daten mittels Self-Service aufrufen können, um einen aktuellen Auszug der geführten Daten einsehen und ggf. ändern zu können.  
</t>
  </si>
  <si>
    <t xml:space="preserve">Als Antragsteller*in möchte ich einem Antrag notwendige Unterlagen mittels Upload anfügen können, damit keine Papierunterlagen mehr eingereicht werden müssen.
</t>
  </si>
  <si>
    <t xml:space="preserve">Als Mitarbeiter*in des Teams Personal und Recht möchte ich über Änderungen der Stammdaten informiert werden, damit ich diese prüfen und freigeben kann.  
</t>
  </si>
  <si>
    <t xml:space="preserve">Als Antragsteller*in möchte ich einen Antrag auf Gewährung einer Zulage über ein digitales Formular stellen können, um den Prozess zu vereinfachen und zu beschleunigen.
</t>
  </si>
  <si>
    <t xml:space="preserve">Als Mitarbeiter*in des Teams Personal und Recht möchte ich eingereichte Zulagenanträge prüfen können, um die Einhaltung der Vorgaben sicherzustellen.
</t>
  </si>
  <si>
    <t xml:space="preserve">Als Mitarbeiter*in des Teams Personal und Recht möchte ich Gremien (z. B. Personalrat, Gleichstellungsbeauftragte) digital einbeziehen können, um den Prozess papierlos und effizient zu gestalten.
</t>
  </si>
  <si>
    <t xml:space="preserve">Als Mitarbeiter*in des Teams Personal und Recht möchte ich den Entscheidungsprozess zur Zulage digital dokumentieren können, um den Verlauf nachvollziehbar zu gestalten.
</t>
  </si>
  <si>
    <t xml:space="preserve">Als Mitarbeiter*in des Teams Personal und Recht möchte ich an ausstehende Entscheidungen, fehlende Gremienrückmeldungen oder bevorstehende Fristabläufe erinnert werden, um Verzögerungen zu vermeiden.
</t>
  </si>
  <si>
    <t xml:space="preserve">Als Mitarbeiter*in des Teams Personal und Recht möchte ich die im Prozess erzeugten und eingereichten Dokumente in der elektronischen Akte ablegen können, um eine vollständige digitale Aktenführung zu gewährleisten.
</t>
  </si>
  <si>
    <t xml:space="preserve">Als Mitarbeiter*in des Teams Personal und Recht möchte ich, dass mögliche Jubiläen im System hinterlegt werden können, um eine automatische Berechnung konkreter Jubiläumsdaten für Beschäftigte zu ermöglichen.  
</t>
  </si>
  <si>
    <t xml:space="preserve">Als Mitarbeiter*in des Teams Personal und Recht möchte ich, dass die HR-Software mit einer Erinnerungsfunktion auf das Anstehen eines Jubiläums hinweist, um erforderliche Schritte einzuleiten.
</t>
  </si>
  <si>
    <t xml:space="preserve">Als Mitarbeiter*in des Teams Personal und Recht möchte ich, dass alle notwendigen Informationen zu einem papierhaft eingereichten Kündigungsschreiben oder einem über den Dienstweg eingereichten Antrag auf Entlassung aus einem Dienstverhältnis strukturiert im System gepflegt werden können, um eine effiziente digitale Prüfung zu ermöglichen.
</t>
  </si>
  <si>
    <t xml:space="preserve">Als Mitarbeiter*in des Teams Personal und Recht möchte ich, dass die HR-Software bei der Beendigung eines Dienst-/Beschäftigungsverhältnisses automatisch die verbleibenden Urlaubstage neu berechnet, um die Resturlaubstage korrekt abzubilden und mitzuteilen.
</t>
  </si>
  <si>
    <t xml:space="preserve">Als Mitarbeiter*in des Teams Personal und Recht möchte ich im Falle einer Kündigung durch die Arbeitgeberin sicherstellen, dass alle notwendigen Informationen zum Kündigungsvorhaben über den Dienstweg, strukturiert im System erfasst und dargestellt werden, um eine effiziente digitale Prüfung zu ermöglichen.
</t>
  </si>
  <si>
    <t xml:space="preserve">Als Mitarbeiter*in des Teams Personal und Recht möchte ich unterschiedliche Beendigungsgründe im System hinterlegen und auswählen können, sodass das System in der weiteren Bearbeitung die dazugehörigen Schritte korrekt auswählt, um eine differenzierte und bedarfsgerechte Weiterverarbeitung zu ermöglichen.
</t>
  </si>
  <si>
    <t xml:space="preserve">Als Mitarbeiter*in des Teams Personal und Recht möchte ich weitere Prozessbeteiligte digital einbinden können, um den Prozess papierlos zu gestalten.
</t>
  </si>
  <si>
    <t xml:space="preserve">Als Mitarbeiter*in des Teams Personal und Recht möchte ich prozessrelevante Gremien/Interessenvertretungen mithilfe digitaler Vorlagen in den Kündigungsprozess einbinden, um einen papierlosen Ablauf zu gewährleisten.
</t>
  </si>
  <si>
    <t xml:space="preserve">Als Mitarbeiter*in des Teams Personal und Recht möchte ich erläuternde Daten zu einer Kündigung in der HR-Software hinterlegen können, um die Kündigung rechtssicher zu dokumentieren.
</t>
  </si>
  <si>
    <t xml:space="preserve">Als Mitarbeiter*in des Teams Personal und Recht möchte ich, dass die HR-Software bei einer Beendigung eines Dienst-/Beschäftigungsverhältnisses die entsprechenden Urlaubstage automatisch neu berechnet, damit die Resturlaubstage korrekt abgebildet sind und mitgeteilt werden können.
</t>
  </si>
  <si>
    <t xml:space="preserve">Als Mitarbeiter*in des Teams Personal und Recht möchte ich relevante Dokumente und Informationen in die elektronische Akte übernehmen können, um manuelle Aufwände gering zu halten.
</t>
  </si>
  <si>
    <t xml:space="preserve">Als Mitarbeiter*in des Teams Personal und Recht möchte ich, dass das System eine Erinnerungsfunktion für auslaufende befristete Verträge bietet, um ausstehende Schritte rechtzeitig zu bearbeiten.  
</t>
  </si>
  <si>
    <t xml:space="preserve">Als Mitarbeiter*in des Teams Personal und Recht möchte ich weitere Prozessbeteiligte digital in den Prozess zur Beendigung befristeter Arbeitsverhältnisse einbinden, um den Prozess papierlos zu gestalten.
</t>
  </si>
  <si>
    <t xml:space="preserve">Als Mitarbeiter*in des Teams Personal und Recht möchte ich, dass mich das System vor Auslaufen des Beschäftigungsverhältnisses von Mitarbeitenden (z.B. 3 Monate), für die keine Weiterbeschäftigung vorgesehen ist, auf verbleibende Resturlaubstage hinweist, um die Mitarbeitenden über ihre Resturlaubstage zu informieren und diese nach Fristende zu vermeiden.
</t>
  </si>
  <si>
    <t xml:space="preserve">Als Mitarbeiter*in des Teams Personal und Recht möchte ich, dass das System eine Erinnerungsfunktion zur Erreichung des Pensionsalters bietet, um ausstehende Schritte rechtzeitig zu bearbeiten.
</t>
  </si>
  <si>
    <t xml:space="preserve">Als Mitarbeiter*in des Teams Personal und Recht möchte ich Vorgesetzte von Mitarbeitenden mit bevorstehender Pensionierung per E-Mail erinnern, um mögliche Schritte einer Nachbesetzung einzuleiten.
</t>
  </si>
  <si>
    <t xml:space="preserve">Als Mitarbeiter*in des Teams Personal und Recht möchte ich, dass das System 3 Monate vor Pensionseintritt automatisch auf verbleibende Resturlaubstage bei Mitarbeitenden hinweist, um sie über ihre verbleibenden Urlaubstage zu informieren und Resturlaub nach Pensionseintritt zu vermeiden.
</t>
  </si>
  <si>
    <t xml:space="preserve">Als Mitarbeiter*in des Teams Personal und Recht möchte ich, dass das Renteneintrittsdatum für Mitarbeitende im System berechnet wird, um den Renteneintritt korrekt zu verwalten.
</t>
  </si>
  <si>
    <t xml:space="preserve">Als Mitarbeiter*in des Teams Personal und Recht möchte ich, dass alle notwendigen Informationen für die Prüfung eines papierhaft vorliegenden Antrags zum vorzeitigen Renteneintritt, welcher über den Dienstweg einzureichen ist, im System gepflegt und strukturiert dargestellt werden können, damit eine effiziente digitale Prüfung möglich ist.
</t>
  </si>
  <si>
    <t xml:space="preserve">Als Mitarbeiter*in des Teams Personal und Recht möchte ich, dass das System über eine Erinnerungsfunktion für bevorstehende Renteneintrittsdaten verfügt, damit ausstehende Schritte fristgerecht bearbeitet werden.
</t>
  </si>
  <si>
    <t xml:space="preserve">Als Mitarbeiter*in des Teams Personal und Recht möchte ich Vorgesetzte von Beschäftigten mit bevorstehendem Renteneintritt mittels E-Mail erinnern, um mögliche Schritte einer Nachbesetzung einzuleiten.
</t>
  </si>
  <si>
    <t xml:space="preserve">Als Mitarbeiter*in des Teams Personal und Recht möchte ich, dass mich das System für Mitarbeitende, die in Rente gehen, 3 Monate vor Renteneintritt auf verbleibende Resturlaubstage hinweist, um die Mitarbeitenden über verbleibende Urlaubstage informieren zu können und damit Resturlaubstage nach Renteneintritt zu vermeiden.
</t>
  </si>
  <si>
    <t xml:space="preserve">Als Mitarbeiter*in des Teams Personal und Recht möchte ich, dass das System eine Erinnerungsfunktion zum Erreichen des Austrittsdatums bietet, um ausstehende Schritte rechtzeitig zu bearbeiten.
</t>
  </si>
  <si>
    <t xml:space="preserve">Als Mitarbeiter*in des Teams Personal und Recht möchte ich im Falle eines bevorstehenden Austritts automatisch eine Nachricht an die betreffende Person und deren Vorgesetzte senden können, um auf die Aufgaben im Austrittsprozess hinzuweisen.
</t>
  </si>
  <si>
    <t xml:space="preserve">Als Mitarbeiter*in der Stiftung für Hochschulzulassung sowie als Vorgesetzte*r möchte ich im Falle eines bevorstehenden Austritts automatisch eine Checkliste einsehen und bearbeiten können, um die Aufgaben im Austrittsprozess strukturiert zu dokumentieren.
</t>
  </si>
  <si>
    <t xml:space="preserve">Als Mitarbeiter*in des Teams Personal und Recht möchte ich nach der Freischaltung einer Checkliste weitere Prozessbeteiligte benachrichtigen, um sie frühzeitig über zu erledigende Aufgaben zu informieren.
</t>
  </si>
  <si>
    <t xml:space="preserve">Als Mitarbeiter*in des Teams Personal und Recht möchte ich weitere Prozessbeteiligte einbinden können, um Aufgaben der Checkliste auch von anderen Stellen bearbeiten zu lassen.
</t>
  </si>
  <si>
    <t xml:space="preserve">Als Stiftung für Hochschulzulassung möchte ich, dass das System die Einhaltung des geltenden Datenschutzrechts vollumfänglich gewährleistet, um die HR-Software datenschutzkonform betreiben zu können.
</t>
  </si>
  <si>
    <t xml:space="preserve">Als Stiftung für Hochschulzulassung möchte ich, dass der Anbieter über ein geeignetes Informationssicherheitsmanagementsystem verfügt, um die Informationssicherheit im Sinne etablierter Standards und gesetzlicher Vorgaben dauerhaft sicherzustellen.
</t>
  </si>
  <si>
    <t xml:space="preserve">Als technische*r Administrator*in möchte ich, dass die HR-Software die zu verarbeitenden Daten vor unbefugtem Zugriff, Manipulation und Zerstörung schützt (Angriffssicherheit im Rahmen der Informationssicherheit), um Veränderung oder Vernichtung der Daten zu verhindern.
</t>
  </si>
  <si>
    <t xml:space="preserve">Als technische*r Administrator*in der Stiftung für Hochschulzulassung möchte ich, dass alle extern hochgeladenen oder importierten Dateien automatisiert auf Schadsoftware geprüft werden, um die Integrität des Systems und den Schutz personenbezogener Daten sicherzustellen.
</t>
  </si>
  <si>
    <t xml:space="preserve">Als technische*r Administrator*in möchte ich Daten, die bei Versagen des Systems unmittelbar betroffen sind, wiederherstellen können, um Datenverlust zu vermeiden.
</t>
  </si>
  <si>
    <t xml:space="preserve">Als Stiftung für Hochschulzulassung möchte ich, dass das System die Integrität der Daten bei der Verarbeitung sowie der Übertragung zwischen beteiligten Systemen sicherstellt und Übertragungsfehler protokolliert und anzeigt, um Inkonsistenzen von Daten zu vermeiden.
</t>
  </si>
  <si>
    <t xml:space="preserve">Als Stiftung für Hochschulzulassung möchte ich, dass Daten jederzeit ihrem Ursprung zugeordnet werden können (Authentizität), um die urhebende Instanz feststellen zu können.
</t>
  </si>
  <si>
    <t xml:space="preserve">Als Stiftung für Hochschulzulassung möchte ich, dass das System Daten zwischen Server und Client durchgängig verschlüsselt überträgt, um die Daten und insbesondere die persönlichen Daten bei der Datenübertragung vor Fremdzugriffen zu schützen.
</t>
  </si>
  <si>
    <t xml:space="preserve">Als Stiftung für Hochschulzulassung möchte ich, dass das System Daten über Schnittstellen durchgängig verschlüsselt überträgt, um die Daten und insbesondere die persönlichen Daten bei der Datenübertragung vor Fremdzugriffen zu schützen.
</t>
  </si>
  <si>
    <t xml:space="preserve">Als Stiftung für Hochschulzulassung möchte ich importierte Daten für die Verwendung in Test- und Entwicklungsumgebungen sowohl beim initialen Import, als auch bei Transporten aus der Produktivumgebung sowie exportierte Daten anonymisieren können, um insbesondere personenbezogene Daten adäquat schützen zu können.
</t>
  </si>
  <si>
    <t xml:space="preserve">Als Stiftung für Hochschulzulassung möchte ich, dass Passwörter im System verschlüsselt übertragen werden und dabei der aktuelle Stand der Technik eingesetzt wird, um den Sicherheitsstandards gerecht zu werden.
</t>
  </si>
  <si>
    <t xml:space="preserve">Als Stiftung für Hochschulzulassung möchte ich, dass bei der Anmeldung in der HR-Software, die nicht über die Schnittstelle (SSTL-01) erfolgt, eine mehrstufige Authentifizierung ermöglicht wird, damit Brute Force Angriffe oder die Anmeldung unberechtigter Personen verhindert werden.
</t>
  </si>
  <si>
    <t xml:space="preserve">Als Stiftung für Hochschulzulassung möchte ich, dass für die Zwei-Faktor-Authentifizierung die bereits ausgerollten FortiToken Mobile und FortiToken Sticks verwendet werden können, damit keine zusätzliche App oder kein weiterer Dongle nötig ist.
</t>
  </si>
  <si>
    <t xml:space="preserve">Als Stiftung für Hochschulzulassung möchte ich, dass Remote-Support ausschließlich über datenschutzkonforme, freigegebene Verfahren erfolgt, um unautorisierte Datenübertragungen auszuschließen.
</t>
  </si>
  <si>
    <t xml:space="preserve">Als technische*r Administrator*in möchte ich, dass alle Systemdienste innerhalb der Mandanteninstanz mit minimal erforderlichen Berechtigungen betrieben werden, um den Anforderungen an ein modernes Berechtigungsmanagement und aktuelle Sicherheitsstandards gerecht zu werden.
</t>
  </si>
  <si>
    <t xml:space="preserve">Als technische*r Administrator*in möchte ich, dass die HR-Software Daten und Dokumente, die endgültig gelöscht werden sollen, rückstandsfrei löscht, um Sicherheitsstandards gerecht zu werden.
</t>
  </si>
  <si>
    <t xml:space="preserve">Als Stiftung für Hochschulzulassung möchte ich, dass die HR-Software durch geeignete Maßnahmen die Fehleranfälligkeit dauerhaft reduziert, um einen stabilen und robusten Betrieb bei der Verarbeitung sicherzustellen.
</t>
  </si>
  <si>
    <t xml:space="preserve">Als Stiftung für Hochschulzulassung möchte ich, dass Administrator*innen ausschließlich Zugriff auf administrative Konfigurationen und Einstellungen der HR-Software erhalten, um unberechtigten Zugriff auf personenbezogene Daten zu vermeiden.
</t>
  </si>
  <si>
    <t xml:space="preserve">Als technische*r Administrator*in möchte ich, dass jegliche Aktivitäten aller Nutzer*innen inklusive aller technischen und fachlichen Administrator*innen protokolliert werden, dazu gehören auch Veränderungen an (System-)Konfigurationen, um jegliche Veränderungen in zumutbarer Zeit nachvollziehen zu können.
</t>
  </si>
  <si>
    <t xml:space="preserve">Als technische*r Administrator*in möchte ich Protokollierungen/Logs nach definierbaren Zeiträumen löschen können, um nicht mehr benötigte Daten im Sinne des Datenschutzes und der Datensparsamkeit zu löschen.
</t>
  </si>
  <si>
    <t xml:space="preserve">Als technische*r Administrator*in möchte ich, dass die HR-Software die Vergabe und Änderungen von Berechtigungen in der HR-Software protokolliert, um Änderungen an der Rollen- und Rechtestruktur nachvollziehen zu können.
</t>
  </si>
  <si>
    <t xml:space="preserve">Als Stiftung für Hochschulzulassung möchte ich, dass das System angemeldete Nutzer*innen nach einer Zeit der Inaktivität automatisch vom System abmeldet, um einerseits die Anzahl der Zugriffe auf das System zu reduzieren und einen Schutz vor unberechtigtem Zugriff zu ermöglichen, wenn jemand vergessen hat, sich abzumelden.
</t>
  </si>
  <si>
    <t xml:space="preserve">Als angemeldete*r Nutzer*in möchte ich mich vom System abmelden können, um nicht mehr angemeldet zu sein, sobald ich die Arbeit im System pausiere oder beende.
</t>
  </si>
  <si>
    <t xml:space="preserve">Als technische*r Administrator*in möchte ich, dass die HR-Software nach einer einstellbaren Anzahl an fehlerhaften Login-Versuchen den Zugang temporär oder bis zur erneuten Freischaltung durch berechtigte Nutzer*innen sperrt, um den Sicherheitsstandards gerecht zu werden.
</t>
  </si>
  <si>
    <t xml:space="preserve">Als Nutzer*in möchte ich, dass eingegebene Passwörter maskiert bzw. nicht lesbar auf dem Bildschirm anzeigt werden, um zu verhindern, dass jemand meine Logindaten erfährt.
</t>
  </si>
  <si>
    <t xml:space="preserve">Als Stiftung für Hochschulzulassung möchte ich, dass das System sicherstellt, dass sich Nutzer*innen nur einmal zeitgleich mit derselben Nutzer-ID am System anmelden dürfen, um den Sicherheitsstandards gerecht zu werden.
</t>
  </si>
  <si>
    <t xml:space="preserve">Als Stiftung für Hochschulzulassung möchte ich, dass alle gespeicherten Daten in der HR-Software inklusive Sicherungskopien nach dem Stand der Technik verschlüsselt werden, um die Vertraulichkeit auch bei physischem Zugriff sicherzustellen.
</t>
  </si>
  <si>
    <t xml:space="preserve">Als Stiftung für Hochschulzulassung möchte ich relevante Stammdaten und Bewegungsdaten aus der HR-Software exportieren können, um gesetzliche Auskunftspflichten zu erfüllen und eine Weiterverarbeitung zu ermöglichen.
</t>
  </si>
  <si>
    <t xml:space="preserve">Als technische*r Administrator*in möchte ich, dass die Softwarearchitektur eine klare Trennung zwischen Datenhaltung, Anwendungslogik und Präsentation (Web-GUI) aufweist, um Wartbarkeit, Sicherheit und Skalierbarkeit im Cloud-Betrieb sicherzustellen.
</t>
  </si>
  <si>
    <t xml:space="preserve">Als Mitarbeiter*in möchte ich das System über einen Browser bedienen können, um unabhängig vom Arbeitsplatz arbeiten zu können.
</t>
  </si>
  <si>
    <t xml:space="preserve">Als Nutzer*in der Stiftung für Hochschulzulassung möchte ich zentrale Funktionen der HR-Software bei Bedarf auch über mobile Endgeräte nutzen können, um ortsunabhängig auf relevante Self-Services zugreifen zu können.
</t>
  </si>
  <si>
    <t xml:space="preserve">Als Stiftung für Hochschulzulassung möchte ich, dass sämtliche Mandantendaten logisch voneinander getrennt sind, um die Integrität und Vertraulichkeit der Daten sicherzustellen.
</t>
  </si>
  <si>
    <t xml:space="preserve">Als Stiftung für Hochschulzulassung möchte ich, dass sämtliche Daten ausschließlich innerhalb des Europäischen Wirtschaftsraums (EWR) gespeichert und verarbeitet werden, um landes- und europarechtliche Datenschutzvorgaben einzuhalten.
</t>
  </si>
  <si>
    <t xml:space="preserve">Als technische*r Administrator*in möchte mir der Anbieter eine separate Testumgebung bereitstellen, um neue Konfigurationen, Workflows oder Schnittstellenanpassungen vor der Übernahme in die Produktivumgebung validieren zu können.
</t>
  </si>
  <si>
    <t xml:space="preserve">Als technische*r Administrator*in möchte ich, dass die HR-Software bei Datenübertragungen zwischen Systemumgebungen Ergebnisse und Fehler protokolliert, um Übertragungsprobleme frühzeitig erkennen und adressieren zu können.
</t>
  </si>
  <si>
    <t xml:space="preserve">Als technische*r Administrator*in möchte ich die Konfiguration einer Umgebung der HR-Software in eine andere Umgebung übertragen können, um sie konsistent einrichten zu können.
</t>
  </si>
  <si>
    <t xml:space="preserve">Als Administrator*in möchte ich, dass bei Konfigurationsübertragungen zwischen Systemumgebungen Ergebnisse und Fehler protokolliert werden, um den Erfolg der Übertragung nachvollziehen und etwaige Probleme identifizieren zu können.
</t>
  </si>
  <si>
    <t xml:space="preserve">Als technische*r Administrator*in möchte ich die Konfigurationen zweier Systemumgebungen vergleichen können, um Unterschiede zwischen ihnen systemgestützt identifizieren zu können. 
</t>
  </si>
  <si>
    <t xml:space="preserve">SY-080
Als technische*r Administrator*in möchte ich, dass der Anbieter die für die Kommunikation des Systems verwendeten Ports und Übertragungsprotokolle benennt und dokumentiert, um diese entsprechend einrichten zu können.  
</t>
  </si>
  <si>
    <t xml:space="preserve">Als Stiftung für Hochschulzulassung möchte ich, dass die HR-Software regelmäßig durch den Anbieter auf Schwachstellen geprüft wird, um die Anwendungssicherheit sicherzustellen.
</t>
  </si>
  <si>
    <t xml:space="preserve">Als technische*r Administrator*in der Stiftung für Hochschulzulassung möchte ich, dass die HR-Software auch bei starker gleichzeitiger Nutzung zuverlässig und performant verfügbar bleibt, um durchgängige Arbeitsprozesse sicherzustellen.
</t>
  </si>
  <si>
    <t xml:space="preserve">Als Stiftung für Hochschulzulassung möchte ich, dass kundenspezifische Individualentwicklungen des Anbieters der Wartung durch den Anbieter unterliegen, um die Betriebsbereitschaft und Funktionsfähigkeit dauerhaft sicherzustellen.
</t>
  </si>
  <si>
    <t xml:space="preserve">Als Nutzer*in möchte ich, dass die kundenspezifischen Konfigurationen der HR-Software bei einem Update oder Upgrade erhalten bleiben, um eine unterbrechungsfreie Nutzung sicherzustellen.
</t>
  </si>
  <si>
    <t xml:space="preserve">Als Nutzer*in möchte ich, dass die kundenspezifischen Konfigurationen der HR-Software importiert und exportiert werden können, um diese bei Bedarf sichern oder auf andere Umgebungen übertragen zu können.
</t>
  </si>
  <si>
    <t xml:space="preserve">Als technische*r Administrator*in möchte ich, dass die HR-Software bei einem Update oder Upgrade auf kundenspezifische Anpassungen und Konfigurationen hinweist, die nicht automatisch übernommen werden können, um notwendige manuelle Nacharbeiten rechtzeitig einplanen zu können.
</t>
  </si>
  <si>
    <t xml:space="preserve">Als technische*r Administrator*in möchte ich, dass die HR-Software eine integrierte Fehlerüberwachung anbietet, in der Informationen über relevante Leistungsindikatoren gesammelt, aufbereitet und mit weitergehenden Informationen angereichert werden, um Fehler im Systembetrieb frühzeitig erkennen und gezielt adressieren zu können.
</t>
  </si>
  <si>
    <t xml:space="preserve">Als technische*r Administrator*in möchte ich über Fehler im Betrieb der HR-Software einfach und umgehend mittels aussagekräftiger Meldungen informiert werden, um Ursachen schnell identifizieren und zeitnah beheben zu können.
</t>
  </si>
  <si>
    <t xml:space="preserve">Als technische*r Administrator*in möchte ich, dass die HR-Software regelmäßig Sicherungskopien des vollständigen Datenbestands einschließlich bestehender Verknüpfungen erstellt, um eine konsistente Wiederherstellung im Fehlerfall zu ermöglichen.
</t>
  </si>
  <si>
    <t xml:space="preserve">Als Stiftung für Hochschulzulassung möchte ich, dass zur Absicherung der Kommunikationsverbindungen zwischen Systemkomponenten und Nutzer*innen-Zugängen aktuelle Zertifikate (HTTP etc.) verwendet werden, um die Vertraulichkeit und Integrität der Datenübertragung sicherzustellen.
</t>
  </si>
  <si>
    <t xml:space="preserve">Als technische*r Administrator*in möchte ich die Dauer der Inaktivität bis zum automatischen Logout systemweit konfigurieren können, um den Session Timeout an die Sicherheitsvorgaben der Stiftung für Hochschulzulassung anzupassen.
</t>
  </si>
  <si>
    <t xml:space="preserve">Als berechtigte*r Nutzer*in möchte ich aus der HR-Software auf gespeicherte Daten mindestens für die Dauer der gesetzlichen Aufbewahrungsfristen zugreifen können, um eine integrierte Datenlage zur Verfügung zu haben.  
</t>
  </si>
  <si>
    <t xml:space="preserve">Als Nutzer*in der Stiftung für Hochschulzulassung möchte ich, dass die HR-Software die Anforderungen an digitale Barrierefreiheit erfüllt, um den Zugang zu allen Funktionen und Dokumentationen für Menschen mit Einschränkungen sicherzustellen.
</t>
  </si>
  <si>
    <t xml:space="preserve">Als Nutzer*in möchte ich, dass die mir angezeigte Nutzeroberfläche und die angebotenen Funktionalitäten und Felder (Features) meinen zu erfüllenden Aufgaben entsprechen, um diese möglichst effektiv und effizient erfüllen zu können.  
</t>
  </si>
  <si>
    <t xml:space="preserve">Als Nutzer*in möchte ich, dass die mir angezeigte Nutzeroberfläche des Systems intuitiv verständlich ist, um meine Aufgaben effektiv und effizient erfüllen zu können.
</t>
  </si>
  <si>
    <t xml:space="preserve">Als Nutzer*in möchte, dass ich in der Einarbeitung in das System vom System selbst unterstützt werde, um das System möglichst schnell benutzen zu können.
</t>
  </si>
  <si>
    <t xml:space="preserve">Als Nutzer*in möchte ich, dass ich die Arbeit mit dem System selbst steuern kann und mich das System in der Arbeit nicht unnötig stört, um meine Aufgaben möglichst ohne Unterbrechungen erfüllen zu können.
</t>
  </si>
  <si>
    <t xml:space="preserve">Als Nutzer*in möchte ich so ergonomisch wie möglich mit dem System arbeiten können, um meine Aufgaben möglichst effizient erfüllen zu können.
</t>
  </si>
  <si>
    <t xml:space="preserve">Als Nutzer*in möchte ich getätigte Eingaben und ausgeführte Funktionen rückgängig machen können, um Fehler schnell korrigieren zu können.
</t>
  </si>
  <si>
    <t xml:space="preserve">Als Nutzer*in möchte ich, dass das System eine aktuelle, kontextsensitive Online-Hilfe (Nutzerhandbuch) in deutscher Sprache anbietet, um eigenständig Fragen oder Probleme bei der Anwendung lösen zu können.
</t>
  </si>
  <si>
    <t xml:space="preserve">Als technische*r Administrator*in möchte ich, dass mir eine stets aktuelle Dokumentation der Administratorfunktionalitäten in deutscher Sprache bereitgestellt wird, um bei Bedarf darin nachzuschlagen zu können.
</t>
  </si>
  <si>
    <t xml:space="preserve">Als Fachadministrator*in möchte ich, dass die HR-Software über ein rollenbasiertes Rechtekonzept verfügt, um den Pflegeaufwand für die Berechtigungsverwaltung zu minimieren.
</t>
  </si>
  <si>
    <t xml:space="preserve">Als Fachadministrator*in möchte ich die im Rollen-/Rechtekonzept definierten Rollen verwalten können, um eine effiziente Pflege des Rollen-/ Rechtekonzepts durchführen zu können.
</t>
  </si>
  <si>
    <t xml:space="preserve">Als Fachadministrator*in möchte ich die Rechte für Entitäten/Objekte/Funktionen des IT-Systems verwalten, um die Zugriffsberechtigung für Nutzer*innen zielgerecht steuern zu können.
</t>
  </si>
  <si>
    <t xml:space="preserve">Als Fachadministrator*in möchte ich, dass die HR-Software eine additive Rechtevergabe unterstützt, um die Pflege effizient zu halten.
</t>
  </si>
  <si>
    <t xml:space="preserve">Als Fachadministrator*in möchte ich Nutzer*innen und deren Attribute in der HR-Software verwalten können, um neue Nutzer*innen anlegen sowie bestehende Einträge bearbeiten oder deaktivieren zu können.
</t>
  </si>
  <si>
    <t xml:space="preserve">Als Fachadministrator*in möchte ich, dass berechtigte Nutzer*innen relevante Attribute an Nutzerkonten in der HR-Software speichern und verwalten können, um eine eindeutige Identifikation und Zuordnung zu ermöglichen.
</t>
  </si>
  <si>
    <t xml:space="preserve">Als Fachadministrator*in möchte ich, dass die HR-Software berechtigten Nutzer*innen die Möglichkeit bietet, Nutzer*innen einem Personendatensatz zuzuordnen, um die Pflege der Attributierung zu vereinfachen.
</t>
  </si>
  <si>
    <t xml:space="preserve">Als Fachadministrator*in möchte ich einem/einer Nutzer*in eine oder mehrere Rollen zuweisen oder entfernen können, um eine Person für ihre Arbeit in der HR-Software vollständig provisionieren zu können.
</t>
  </si>
  <si>
    <t xml:space="preserve">Als Fachadministrator*in möchte ich bei der Rollenvergabe auf nicht zugelassene Rollenkombinationen mit einer Fehlermeldung hingewiesen werden, um eine unzulässige Rollenvergabe initial zu vermeiden.
</t>
  </si>
  <si>
    <t xml:space="preserve">Als berechtige*r Nutzer*in möchte ich mir Detailinformationen zu einzelnen Rollen und den zugehörigen Rechtebündeln im System anzeigen lassen, um möglichen Auswirkungen bei der Zuteilung von Rollen besser abschätzen zu können.
</t>
  </si>
  <si>
    <t xml:space="preserve">Als Fachadministrator*in möchte ich zu einer definierten Rolle alle Personen (Nutzer*innen) auswerten können, denen diese Rolle zugeordnet ist, um die Rollenvergabe auf Korrektheit und Vollständigkeit zu prüfen.
</t>
  </si>
  <si>
    <t xml:space="preserve">Als Nutzer*in möchte ich mir alle mir zugewiesenen Rollen anzeigen lassen, um prüfen zu können, ob ich alle erforderlichen Berechtigungen besitze.
</t>
  </si>
  <si>
    <t xml:space="preserve">Als Fachadministrator*in möchte ich, dass die HR-Software Änderungen an Berechtigungen (einer Person) sowie an Berechtigungszuordnungen zu Rollen protokolliert, um diese nachvollziehen zu können.
</t>
  </si>
  <si>
    <t xml:space="preserve">Als Fachadministrator*in möchte ich Nutzer*innen Berechtigungen zeitlich befristet zuweisen können, um für einen definierten Zeitraum die Berechtigungen zu erweitern (z.B. für Vertretungsregelungen).
</t>
  </si>
  <si>
    <t xml:space="preserve">Als Stiftung für Hochschulzulassung möchte ich, dass sämtliche System- und Nutzerdokumentationen in deutscher Sprache bereitgestellt werden, um eine barrierefreie Nutzung und interne Weiterverarbeitung sicherzustellen.
</t>
  </si>
  <si>
    <t xml:space="preserve">Als Stiftung für Hochschulzulassung möchte jederzeit über den aktuellen Stand der Dokumentationen verfügen, um Inkonsistenzen im Betrieb und der Anwendung des Systems zu vermeiden.
</t>
  </si>
  <si>
    <t xml:space="preserve">Als technische*r Administrator*in möchte ich, dass technische Strukturen, Konfigurationsmöglichkeiten und Administrationsaufgaben des Systems in einer verständlichen Dokumentation beschrieben sind, um die Konfiguration und das Betriebsumfeld meines Mandanten sicher steuern zu können.
</t>
  </si>
  <si>
    <t xml:space="preserve">Als Stiftung für Hochschulzulassung möchte ich, dass der Anbieter das Datenmodell ausführlich und in adäquater Form dokumentiert, um im Detail über die Datenstrukturen informiert zu sein.
</t>
  </si>
  <si>
    <t xml:space="preserve">Als Stiftung für Hochschulzulassung möchte ich, dass die Codierung kundenindividueller Anpassungen/ Erweiterungen/ Schnittstellen im Detail und systematisch dokumentiert wird, um die Lesbarkeit und Nachvollziehbarkeit zu gewährleisten.
</t>
  </si>
  <si>
    <t xml:space="preserve">Als Stiftung für Hochschulzulassung möchte ich den fachlichen First- und Second-Level-Support der Nutzer*innen mit eigenen Ressourcen sicherstellen, um Supportprozesse eigenständig steuern und effizient bearbeiten zu können.
</t>
  </si>
  <si>
    <t xml:space="preserve">Als Stiftung für Hochschulzulassung möchte ich, dass der Anbieter einen deutschsprachigen technischen First-Level-Support bereitstellt, damit sich die mit dem Betrieb der HR-Software betrauten Administrator*innen bei Problemen fachkundig beraten lassen können.
</t>
  </si>
  <si>
    <t xml:space="preserve">Als Stiftung für Hochschulzulassung möchte ich dem Anbieter eine Liste der Personen und Personengruppen bereitstellen, die den Support nutzen dürfen, um den Zugang zu Supportanfragen einzuschränken.
</t>
  </si>
  <si>
    <t xml:space="preserve">Als Stiftung für Hochschulzulassung möchte ich, dass der Anbieter eine definierte Anlaufstelle für den technischen Support bereitstellt, die für berechtigte Mitarbeitende telefonisch (Hotline), per E-Mail sowie über ein Onlineportal erreichbar ist, um Supportanfragen und Störungsmeldungen übermitteln zu können.
</t>
  </si>
  <si>
    <t xml:space="preserve">Als Stiftung für Hochschulzulassung möchte ich, dass der Support des Anbieters ein Ticketsystem zur Verwaltung von Störungsmeldungen (Meldung, Status, etc.) einsetzt, um Fehler effizient verwalten und abarbeiten zu können.
</t>
  </si>
  <si>
    <t xml:space="preserve">Als Stiftung für Hochschulzulassung möchte ich, dass der Anbieter über ein Online-Portal berechtigten Mitarbeiter*innen die Möglichkeit bietet, den Bearbeitungsstand eines Tickets einzusehen, um jederzeit über den Fortschritt der Problembehebung informiert zu sein.
</t>
  </si>
  <si>
    <t xml:space="preserve">Als Stiftung für Hochschulzulassung möchte ich, dass der Anbieter in Abstimmung mit der Stiftung für Hochschulzulassung Störungsklassen definiert, um die Störungen gemäß ihrer Schwere und Auswirkungen klassifizieren und gezielte Maßnahme zur Behebung der Störung einleiten zu können.
</t>
  </si>
  <si>
    <t xml:space="preserve">Als Stiftung für Hochschulzulassung möchte ich, dass der Anbieter Eskalationsansprechpartner*innen oder -rollen benennt, die während der Störungsbearbeitung kontaktiert werden können, um eine gezielte Eskalation bei Überschreiten festgelegter Fristen anstoßen zu können.
</t>
  </si>
  <si>
    <t xml:space="preserve">Als Stiftung für Hochschulzulassung möchte ich, dass nach Abschluss einer Störung der Melder der Störung per E-Mail eine Benachrichtigung erhält, aus der Bearbeitungsnummer und Lösungsweg hervorgehen, um adäquat informiert zu werden.
</t>
  </si>
  <si>
    <t xml:space="preserve">Als Stiftung für Hochschulzulassung möchte ich, dass der Anbieter monatlich einen Report über die geleisteten Serviceaktivitäten zur Verfügung stellt, um das Servicegeschehen analysieren zu können
</t>
  </si>
  <si>
    <t xml:space="preserve">Als Stiftung für Hochschulzulassung möchte ich, dass der Anbieter die von ihm bereitgestellten Softwarekomponenten kontinuierlich weiterentwickelt, um die Software funktional und technisch aktuell halten zu können.
</t>
  </si>
  <si>
    <t xml:space="preserve">Als technische*r Administrator*in möchte ich, dass neue Versionen der HR-Management Software rechtzeitig angekündigt und dokumentiert werden, um Tests planen zu können.
</t>
  </si>
  <si>
    <t xml:space="preserve">Als Stiftung für Hochschulzulassung möchte ich, dass im Falle von kritischen Fehlern, Sicherheitslücken oder der Änderung gesetzlicher Anforderungen der Anbieter in angemessener Zeit und auf angemessene Weise für die Aktualisierung der von ihm bereitgestellten Softwarekomponenten sorgt, um zu gewährleisten, dass die Software jederzeit sicher und rechtskonform betrieben wird.
</t>
  </si>
  <si>
    <t xml:space="preserve">Als fachliche*r Administrator*in möchte ich, dass neue Programmstände adäquat dokumentiert werden, um im Detail über die Neuerungen in der Software informiert zu sein und den Updateprozess sorgfältig vorbereiten zu können.
</t>
  </si>
  <si>
    <t xml:space="preserve">Als technische*r Administrator*in möchte ich, dass die HR-Software unicodefähige Schnittstellen unterstützt, um Textelemente robust zu kodieren und verarbeiten zu können und Codepage Fehlinterpretationen zu vermeiden.  
</t>
  </si>
  <si>
    <t xml:space="preserve">Als technische*r Administrator*in möchte ich eine umfassende Schnittstellen-Dokumentation erhalten, um nachvollziehen zu können, welche Schnittstellen im Standard zur Verfügung stehen bzw. neu entwickelt werden müssen.  
</t>
  </si>
  <si>
    <t xml:space="preserve">Als technische*r Administrator*in möchte ich eine umfassende Dokumentation der zur Verfügung stehenden Technologien, mit denen Schnittstellen von und zur HR-Software entwickelt werden können, erhalten, um nachvollziehen zu können, welche Technologie im spezifischen Fall geeignet ist. 
</t>
  </si>
  <si>
    <t xml:space="preserve">Als technische*r Administrator*in möchte ich, dass die Schnittstellen der HR-Software transaktionssicher sind, damit nur vollständige Transaktionen ausgeführt werden.  
</t>
  </si>
  <si>
    <t xml:space="preserve">Als technische*r Administrator*in möchte ich, dass die HR-Software geeignete Verschlüsselungsmechanismen bereitstellt, um eine sichere Datenübertragung über Schnittstellen zu gewährleisten.  
</t>
  </si>
  <si>
    <t xml:space="preserve">Als technische*r Administrator*in möchte ich, dass die HR-Software über Authentifizierungsmechanismen eine sichere Datenübertragung gewährleistet, damit unbefugte Personen oder Systeme die übertragenen Daten nicht einsehen oder Funktionen nicht nutzen können.
</t>
  </si>
  <si>
    <t xml:space="preserve">Als technische*r Administrator*in möchte ich Zugriffe über IP-Adressen steuern können, damit nur berechtigte Nutzer*innen die Schnittstelle nutzen können.
</t>
  </si>
  <si>
    <t xml:space="preserve">Als technische*r Administrator*in möchte ich, dass die HR-Software eine strenge Typisierung der Daten beim Datenaustausch über Schnittstellen realisiert, um mögliche Fehlerquellen zu reduzieren.  
</t>
  </si>
  <si>
    <t xml:space="preserve">Als technische*r Administrator*in möchte ich, dass die HR-Software über Schnittstellen eingelesene Daten zunächst in einem Datencontainer hält, um fehlerhafte Daten vor dem Import in die Datenbank systematisch bereinigen zu können.  
</t>
  </si>
  <si>
    <t xml:space="preserve">Als berechtigte*r Nutzer*in möchte ich Listen aus der HR-Software exportieren können, um die Daten danach weiter zu verarbeiten.  
</t>
  </si>
  <si>
    <t xml:space="preserve">Als berechtigte*r Nutzer*in möchte ich an zu definierenden Stellen tabellarische Daten (z.B. CSV) in die HR-Software importieren und speichern können, um die Daten danach weiter zu verarbeiten.
</t>
  </si>
  <si>
    <t xml:space="preserve">Als technische*r Administrator*in möchte ich, dass die HR-Software über ein Schnittstellen-Monitoring verfügt, um deren Leistungsfähigkeit überwachen zu können.
</t>
  </si>
  <si>
    <t xml:space="preserve">Als technische*r Administrator*in möchte ich, dass die HR-Software Benachrichtigungen/Alerts versendet, um bei definierten Ereignissen (z.B. Nicht-Verfügbarkeit von Schnittstellen) informiert zu werden.
</t>
  </si>
  <si>
    <t xml:space="preserve">Als technische*r Administrator*in möchte ich, dass das System Datensätze bei der Übernahme aus Drittsystemen auf Fehler prüft, um fehlerhafte Datensätze vor der Übertragung korrigieren zu können.
</t>
  </si>
  <si>
    <t xml:space="preserve">Als technische*r Administrator*in möchte ich, dass bei der Übertragung von Daten systemseitig eine leistungsfähige Dublettenprüfung durchgeführt wird, damit Dubletten bzw. gleiche Datensätze vermieden werden.
</t>
  </si>
  <si>
    <t xml:space="preserve">Als technische*r Administrator*in möchte ich, dass das System die Übergabe von Daten sowie die Übernahme von Daten protokolliert, um eine etwaige fehlerhafte Übergabe von Daten nachvollziehen zu können.
</t>
  </si>
  <si>
    <t xml:space="preserve">Als technische*r Administrator*in möchte ich, dass bestimmte Nutzerinformationen in Logdateien protokolliert werden, um unberechtigte Anfragen nachvollziehen zu können.
</t>
  </si>
  <si>
    <t xml:space="preserve">Als technische*r Administrator*in möchte ich verschiedene Loglevel definieren können, um die Wichtigkeit von Ereignissen zu kategorisieren.
</t>
  </si>
  <si>
    <t xml:space="preserve">Identity- und Access-Management (Microsoft Active Directory oder LDAPS)
</t>
  </si>
  <si>
    <t xml:space="preserve">Tabellenformate
</t>
  </si>
  <si>
    <t xml:space="preserve">DATEV (Reisekosten)
</t>
  </si>
  <si>
    <t xml:space="preserve">AIDA (Zeitmanagement)
</t>
  </si>
  <si>
    <t xml:space="preserve">1) Es gelten die übergreifenden Anforderungen an:
Workflowfunktionalitäten (WF)
Status- und Fristenmanagement (SM)
Wiedervorlagen (WV)
Kommunikation (KM)
</t>
  </si>
  <si>
    <t xml:space="preserve">1) Es gelten die übergreifenden Anforderungen an:
Rollen und Rechte (RR)
</t>
  </si>
  <si>
    <t xml:space="preserve">1) Es gelten die übergreifenden Anforderungen an:
Status- und Fristenmanagement (SM)
</t>
  </si>
  <si>
    <t xml:space="preserve">1) Es gelten die übergreifenden Anforderungen an:
Historisierung/Protokollierung (HP)
Kommunikation (KM)
</t>
  </si>
  <si>
    <t xml:space="preserve">1) Es gelten die übergreifenden Anforderungen an:
Verwaltung von Personaldaten (VP)
Historisierung/Protokollierung (HP
</t>
  </si>
  <si>
    <t xml:space="preserve">1) Es gelten die übergreifenden Anforderungen an:
Status- und Fristenmanagement (SM)
Historisierung/Protokollierung (HP
</t>
  </si>
  <si>
    <t xml:space="preserve">1) Es gelten die übergreifenden Anforderungen an:
Design von Dokumentvorlagen (DE)
Dokumentenablage und -archivierung (DA)
</t>
  </si>
  <si>
    <t xml:space="preserve">1) Es gelten die übergreifenden Anforderungen an:
Kommunikation (KM)
Design von Dokumentvorlagen (DE)
</t>
  </si>
  <si>
    <t xml:space="preserve">1) Es gelten die übergreifenden Anforderungen an:
Dokumentenablage und -archivierung (DA) 
</t>
  </si>
  <si>
    <t xml:space="preserve">1) Es gelten die übergreifenden Anforderungen an:
Plausibilisierung von Eingaben (PL)
Dialoggestaltung (DI)
</t>
  </si>
  <si>
    <t xml:space="preserve">Es gilt der Schnittstellen-Steckbrief: 
SSTL-04 AIDA (Zeitmanagement)
</t>
  </si>
  <si>
    <t xml:space="preserve">1) Es gelten die übergreifenden Anforderungen an: 
Dialoggestaltung (DI) 
Plausibilisierung von Eingaben (PL) 
Self-Service-Funktionalitäten (SF)
</t>
  </si>
  <si>
    <t xml:space="preserve">1) Es gelten die übergreifenden Anforderungen an: 
Wiedervorlagen (WV) 
Status- und Fristenmanagement (SM)
</t>
  </si>
  <si>
    <t xml:space="preserve">1) Es gelten die übergreifenden Anforderungen an: 
Dokumentenablage und -archivierung (DA) 
</t>
  </si>
  <si>
    <t xml:space="preserve">1) Es gelten die übergreifenden Anforderungen an:
Gremienbeteiligung (GB) 
</t>
  </si>
  <si>
    <t xml:space="preserve">1) Es gelten die übergreifenden Anforderungen an: 
Gremienbeteiligung (GB)
</t>
  </si>
  <si>
    <t xml:space="preserve">1) Es gelten die übergreifenden Anforderungen an: 
Dokumentenablage und -archivierung (DA)
</t>
  </si>
  <si>
    <t xml:space="preserve">1) Es gelten die übergreifenden Anforderungen an: 
Historisierung/Protokollierung (HP)
</t>
  </si>
  <si>
    <t xml:space="preserve">1) Es gelten die übergreifenden Anforderungen an:
Wiedervorlagen (WV) 
</t>
  </si>
  <si>
    <t xml:space="preserve">Es gilt der Schnittstellen-Steckbrief: 
SSTL-03 DATEV (Reisekosten)
</t>
  </si>
  <si>
    <t xml:space="preserve">1) Es gelten die übergreifenden Anforderungen an: 
Berichtswesen (BR)
</t>
  </si>
  <si>
    <t xml:space="preserve">1) Es gelten die übergreifenden Anforderungen an: 
Historisierung/Protokollierung (HP)
Dokumentenablage und -archivierung (DA)
</t>
  </si>
  <si>
    <t xml:space="preserve">1) Es gelten die übergreifenden Anforderungen an:
Historisierung/Protokollierung (HP)
</t>
  </si>
  <si>
    <t xml:space="preserve">1) Es gelten die übergreifenden Anforderungen an:
Wiedervorlagen (WV)
Status- und Fristenmanagement (SM)
</t>
  </si>
  <si>
    <t xml:space="preserve">1) Es gelten die übergreifenden Anforderungen an:
Verwaltung von Personaldaten (VP) 
Dokumentenablage und -archivierung (DA) 
Historisierung/Protokollierung (HP) 
</t>
  </si>
  <si>
    <t xml:space="preserve">1) Es gelten die übergreifenden Anforderungen an:
Export/ Import
</t>
  </si>
  <si>
    <t xml:space="preserve">Siehe Schnittstellensteckbrief: SSTL-01 Identity- und Access-Management (Microsoft Active Directory)
</t>
  </si>
  <si>
    <t xml:space="preserve">Siehe Schnittstellensteckbrief: SSTL-02 Tabellenformate
</t>
  </si>
  <si>
    <t xml:space="preserve">Siehe Schnittstellensteckbrief: SSTL-03 DATEV (Reisekosten)
</t>
  </si>
  <si>
    <t xml:space="preserve">Siehe Schnittstellensteckbrief: SSTL-04 AIDA (Zeitmanagement)
</t>
  </si>
  <si>
    <t>erreichter Anteil</t>
  </si>
  <si>
    <t>Anpassungs-programmierung/
Erweiterung
(30 %)</t>
  </si>
  <si>
    <t>Summe erreichte Leistungspunkte</t>
  </si>
  <si>
    <t>Summe zu vergebende
Leistungspunkte</t>
  </si>
  <si>
    <t>Zu vergebende
Leistungspunkte</t>
  </si>
  <si>
    <t>Erreichte Leistungspunkte</t>
  </si>
  <si>
    <t>1) Der Personendatensatz ist über die Suche (z.B. nach im Schreiben eingetragener Personalnummer oder anderen Stammdaten) erreichbar.
2) Die aktuelle Stellenbesetzung ist am Personendatensatz einsehbar bzw. von dort erreichbar.
3) Die Daten des Dienst-/Beschäftigungsverhältnisses sind einsehbar bzw. von dort erreichbar.</t>
  </si>
  <si>
    <t>Standard-
Bericht</t>
  </si>
  <si>
    <t>Individueller Bericht</t>
  </si>
  <si>
    <r>
      <t>Die angefragten Konzepte sind von dem/der Bieter*in im Zuge der Abgabe der Angebote vollständig vorzulegen (Ausschluss-Kriterium).</t>
    </r>
    <r>
      <rPr>
        <sz val="11"/>
        <color theme="1"/>
        <rFont val="Calibri"/>
        <family val="2"/>
        <scheme val="minor"/>
      </rPr>
      <t xml:space="preserve">
Die Konzepte werden inhaltlich durch die Expert*innen der Stiftung für Hochschulzulassung bewertet. Die Bewertung wird in dem Tabellenreiter hinterlegt.
Die geforderten Inhalte der Konzepte und die Erwartungen der Auftraggeberin sind in der Anlage "Konzepte" benannt. Die Auftraggeberin bewertet die Konzepte gemäß den Vorgaben in der Anlage "Konzepte" und in der Anlage "Vergabeleitfaden".
Die so erreichte Punktzahl über alle Konzepte wird aufsummiert und von der Auftraggeberin in die Gesamtbewertungsmatrix übertragen.</t>
    </r>
  </si>
  <si>
    <t>Zu vergebene
Bewertungspunkte</t>
  </si>
  <si>
    <t>Erreichte
Bewertungspunkte</t>
  </si>
  <si>
    <t>Faktor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</si>
</sst>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64"/>
      <name val="Calibri"/>
      <family val="2"/>
    </font>
    <font>
      <b/>
      <sz val="11"/>
      <color indexed="18"/>
      <name val="Bell Gothic Light"/>
    </font>
    <font>
      <sz val="10"/>
      <color theme="1"/>
      <name val="Bell Gothic Light"/>
    </font>
    <font>
      <sz val="11"/>
      <name val="Calibri"/>
      <family val="2"/>
      <scheme val="minor"/>
    </font>
    <font>
      <b/>
      <sz val="10"/>
      <name val="Calibri"/>
      <family val="2"/>
      <scheme val="minor"/>
    </font>
    <font>
      <b/>
      <sz val="11"/>
      <color theme="0"/>
      <name val="Calibri"/>
      <family val="2"/>
      <scheme val="minor"/>
    </font>
    <font>
      <sz val="10"/>
      <color theme="1"/>
      <name val="Calibri"/>
      <family val="2"/>
      <scheme val="minor"/>
    </font>
    <font>
      <sz val="10"/>
      <name val="Calibri"/>
      <family val="2"/>
      <scheme val="minor"/>
    </font>
    <font>
      <sz val="8"/>
      <color theme="1"/>
      <name val="Calibri"/>
      <family val="2"/>
      <scheme val="minor"/>
    </font>
    <font>
      <sz val="8"/>
      <name val="Calibri"/>
      <family val="2"/>
      <scheme val="minor"/>
    </font>
    <font>
      <sz val="10"/>
      <color rgb="FFFF0000"/>
      <name val="Calibri"/>
      <family val="2"/>
      <scheme val="minor"/>
    </font>
    <font>
      <b/>
      <sz val="20"/>
      <name val="Calibri"/>
      <family val="2"/>
      <scheme val="minor"/>
    </font>
    <font>
      <b/>
      <sz val="20"/>
      <color theme="1"/>
      <name val="Calibri"/>
      <family val="2"/>
      <scheme val="minor"/>
    </font>
    <font>
      <i/>
      <sz val="11"/>
      <color theme="1"/>
      <name val="Calibri"/>
      <family val="2"/>
      <scheme val="minor"/>
    </font>
    <font>
      <sz val="12"/>
      <color rgb="FF9C0006"/>
      <name val="Calibri"/>
      <family val="2"/>
      <scheme val="minor"/>
    </font>
    <font>
      <u/>
      <sz val="11"/>
      <color theme="10"/>
      <name val="Calibri"/>
      <family val="2"/>
      <scheme val="minor"/>
    </font>
    <font>
      <sz val="8"/>
      <name val="Calibri"/>
      <family val="2"/>
      <scheme val="minor"/>
    </font>
    <font>
      <b/>
      <sz val="8"/>
      <name val="Calibri"/>
      <family val="2"/>
      <scheme val="minor"/>
    </font>
    <font>
      <b/>
      <sz val="11"/>
      <name val="Calibri"/>
      <family val="2"/>
      <scheme val="minor"/>
    </font>
    <font>
      <b/>
      <sz val="10"/>
      <color theme="1"/>
      <name val="Calibri"/>
      <family val="2"/>
      <scheme val="minor"/>
    </font>
    <font>
      <sz val="10"/>
      <color theme="1"/>
      <name val="Calibri"/>
      <family val="2"/>
    </font>
    <font>
      <sz val="20"/>
      <color rgb="FFC00000"/>
      <name val="Calibri"/>
      <family val="2"/>
      <scheme val="minor"/>
    </font>
    <font>
      <b/>
      <sz val="11"/>
      <color theme="1"/>
      <name val="Calibri"/>
      <family val="2"/>
      <scheme val="minor"/>
    </font>
    <font>
      <b/>
      <sz val="11"/>
      <color indexed="2"/>
      <name val="Calibri"/>
      <family val="2"/>
      <scheme val="minor"/>
    </font>
    <font>
      <b/>
      <sz val="12"/>
      <name val="Calibri"/>
      <family val="2"/>
      <scheme val="minor"/>
    </font>
    <font>
      <b/>
      <sz val="14"/>
      <color indexed="2"/>
      <name val="Calibri"/>
      <family val="2"/>
      <scheme val="minor"/>
    </font>
    <font>
      <b/>
      <sz val="12"/>
      <color theme="1"/>
      <name val="Calibri"/>
      <family val="2"/>
      <scheme val="minor"/>
    </font>
    <font>
      <b/>
      <sz val="12"/>
      <color indexed="2"/>
      <name val="Calibri"/>
      <family val="2"/>
      <scheme val="minor"/>
    </font>
    <font>
      <b/>
      <sz val="14"/>
      <color theme="1"/>
      <name val="Calibri"/>
      <family val="2"/>
      <scheme val="minor"/>
    </font>
    <font>
      <u/>
      <sz val="11"/>
      <color theme="1"/>
      <name val="Calibri"/>
      <family val="2"/>
      <scheme val="minor"/>
    </font>
    <font>
      <sz val="18"/>
      <color theme="1"/>
      <name val="Calibri"/>
      <family val="2"/>
      <scheme val="minor"/>
    </font>
    <font>
      <sz val="18"/>
      <name val="Calibri"/>
      <family val="2"/>
      <scheme val="minor"/>
    </font>
    <font>
      <sz val="11"/>
      <color indexed="2"/>
      <name val="Calibri"/>
      <family val="2"/>
      <scheme val="minor"/>
    </font>
    <font>
      <b/>
      <sz val="12"/>
      <color theme="0"/>
      <name val="Calibri"/>
      <family val="2"/>
      <scheme val="minor"/>
    </font>
    <font>
      <b/>
      <sz val="16"/>
      <color theme="1"/>
      <name val="Calibri"/>
      <family val="2"/>
      <scheme val="minor"/>
    </font>
    <font>
      <sz val="8"/>
      <name val="Calibri"/>
      <family val="2"/>
      <scheme val="minor"/>
    </font>
    <font>
      <sz val="8"/>
      <name val="Calibri"/>
      <family val="2"/>
      <scheme val="minor"/>
    </font>
    <font>
      <sz val="11"/>
      <color theme="1"/>
      <name val="Calibri"/>
      <family val="2"/>
      <scheme val="minor"/>
    </font>
    <font>
      <sz val="20"/>
      <name val="Calibri"/>
      <family val="2"/>
      <scheme val="minor"/>
    </font>
    <font>
      <sz val="20"/>
      <color theme="1"/>
      <name val="Calibri"/>
      <family val="2"/>
      <scheme val="minor"/>
    </font>
    <font>
      <sz val="20"/>
      <color theme="1"/>
      <name val="Calibri"/>
      <family val="2"/>
    </font>
  </fonts>
  <fills count="29">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4"/>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2"/>
        <bgColor indexed="64"/>
      </patternFill>
    </fill>
    <fill>
      <patternFill patternType="solid">
        <fgColor rgb="FFE7E6E6"/>
        <bgColor rgb="FF000000"/>
      </patternFill>
    </fill>
    <fill>
      <patternFill patternType="solid">
        <fgColor theme="7" tint="0.79998168889431442"/>
        <bgColor indexed="64"/>
      </patternFill>
    </fill>
    <fill>
      <patternFill patternType="solid">
        <fgColor rgb="FFFFF2CC"/>
        <bgColor indexed="64"/>
      </patternFill>
    </fill>
    <fill>
      <patternFill patternType="solid">
        <fgColor rgb="FFFFC7CE"/>
        <bgColor rgb="FFFFC7CE"/>
      </patternFill>
    </fill>
    <fill>
      <patternFill patternType="solid">
        <fgColor rgb="FFE7E6E6"/>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theme="0"/>
      </patternFill>
    </fill>
    <fill>
      <patternFill patternType="solid">
        <fgColor rgb="FFFFFFFF"/>
        <bgColor indexed="64"/>
      </patternFill>
    </fill>
    <fill>
      <patternFill patternType="solid">
        <fgColor rgb="FFF4B084"/>
        <bgColor indexed="64"/>
      </patternFill>
    </fill>
    <fill>
      <patternFill patternType="solid">
        <fgColor rgb="FFD6DCE4"/>
        <bgColor indexed="64"/>
      </patternFill>
    </fill>
    <fill>
      <patternFill patternType="solid">
        <fgColor theme="9"/>
        <bgColor indexed="64"/>
      </patternFill>
    </fill>
    <fill>
      <patternFill patternType="solid">
        <fgColor theme="6" tint="0.59999389629810485"/>
        <bgColor indexed="64"/>
      </patternFill>
    </fill>
    <fill>
      <patternFill patternType="darkUp">
        <fgColor theme="6"/>
        <bgColor theme="6" tint="0.59999389629810485"/>
      </patternFill>
    </fill>
    <fill>
      <patternFill patternType="solid">
        <fgColor rgb="FFFF0000"/>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lightUp">
        <bgColor rgb="FFF4B08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theme="4"/>
      </top>
      <bottom/>
      <diagonal/>
    </border>
    <border>
      <left style="thin">
        <color auto="1"/>
      </left>
      <right/>
      <top/>
      <bottom/>
      <diagonal/>
    </border>
  </borders>
  <cellStyleXfs count="23">
    <xf numFmtId="0" fontId="0" fillId="0" borderId="0"/>
    <xf numFmtId="0" fontId="23" fillId="0" borderId="0"/>
    <xf numFmtId="0" fontId="24" fillId="2" borderId="0" applyNumberFormat="0"/>
    <xf numFmtId="0" fontId="25" fillId="0" borderId="0"/>
    <xf numFmtId="0" fontId="22" fillId="0" borderId="0"/>
    <xf numFmtId="0" fontId="21" fillId="0" borderId="0"/>
    <xf numFmtId="0" fontId="21" fillId="0" borderId="0"/>
    <xf numFmtId="0" fontId="20" fillId="0" borderId="0"/>
    <xf numFmtId="0" fontId="20" fillId="0" borderId="0"/>
    <xf numFmtId="0" fontId="20" fillId="0" borderId="0"/>
    <xf numFmtId="0" fontId="20" fillId="0" borderId="0"/>
    <xf numFmtId="0" fontId="37" fillId="11" borderId="0" applyNumberFormat="0" applyBorder="0" applyProtection="0"/>
    <xf numFmtId="0" fontId="18" fillId="0" borderId="0"/>
    <xf numFmtId="0" fontId="17" fillId="0" borderId="0"/>
    <xf numFmtId="0" fontId="17" fillId="0" borderId="0"/>
    <xf numFmtId="0" fontId="16" fillId="0" borderId="0"/>
    <xf numFmtId="0" fontId="15" fillId="0" borderId="0"/>
    <xf numFmtId="0" fontId="38" fillId="0" borderId="0" applyNumberFormat="0" applyFill="0" applyBorder="0" applyAlignment="0" applyProtection="0"/>
    <xf numFmtId="0" fontId="14" fillId="0" borderId="0"/>
    <xf numFmtId="0" fontId="13" fillId="0" borderId="0"/>
    <xf numFmtId="0" fontId="11" fillId="0" borderId="0"/>
    <xf numFmtId="0" fontId="7" fillId="0" borderId="0"/>
    <xf numFmtId="9" fontId="60" fillId="0" borderId="0" applyFont="0" applyFill="0" applyBorder="0" applyAlignment="0" applyProtection="0"/>
  </cellStyleXfs>
  <cellXfs count="307">
    <xf numFmtId="0" fontId="0" fillId="0" borderId="0" xfId="0"/>
    <xf numFmtId="0" fontId="26" fillId="0" borderId="0" xfId="0" applyFont="1" applyAlignment="1">
      <alignment vertical="center"/>
    </xf>
    <xf numFmtId="0" fontId="26" fillId="0" borderId="0" xfId="0" applyFont="1"/>
    <xf numFmtId="0" fontId="30" fillId="6" borderId="1" xfId="0" applyFont="1" applyFill="1" applyBorder="1" applyAlignment="1">
      <alignment horizontal="left" vertical="top" wrapText="1"/>
    </xf>
    <xf numFmtId="0" fontId="30" fillId="0" borderId="1" xfId="0" applyFont="1" applyBorder="1" applyAlignment="1">
      <alignment vertical="top" wrapText="1"/>
    </xf>
    <xf numFmtId="49" fontId="30" fillId="0" borderId="1" xfId="0" applyNumberFormat="1" applyFont="1" applyBorder="1" applyAlignment="1">
      <alignment vertical="top" wrapText="1"/>
    </xf>
    <xf numFmtId="0" fontId="32" fillId="0" borderId="0" xfId="0" applyFont="1" applyAlignment="1">
      <alignment vertical="center"/>
    </xf>
    <xf numFmtId="0" fontId="32" fillId="0" borderId="0" xfId="0" applyFont="1"/>
    <xf numFmtId="0" fontId="31" fillId="0" borderId="0" xfId="0" applyFont="1"/>
    <xf numFmtId="0" fontId="34" fillId="0" borderId="0" xfId="0" applyFont="1" applyAlignment="1">
      <alignment vertical="center"/>
    </xf>
    <xf numFmtId="49" fontId="27" fillId="7" borderId="8" xfId="0" applyNumberFormat="1" applyFont="1" applyFill="1" applyBorder="1" applyAlignment="1">
      <alignment horizontal="left" vertical="center"/>
    </xf>
    <xf numFmtId="1" fontId="29" fillId="0" borderId="1" xfId="0" applyNumberFormat="1" applyFont="1" applyBorder="1" applyAlignment="1">
      <alignment horizontal="left" vertical="center" wrapText="1"/>
    </xf>
    <xf numFmtId="49" fontId="27" fillId="8" borderId="8" xfId="0" applyNumberFormat="1" applyFont="1" applyFill="1" applyBorder="1" applyAlignment="1">
      <alignment horizontal="left" vertical="center"/>
    </xf>
    <xf numFmtId="0" fontId="30" fillId="10" borderId="5" xfId="0" applyFont="1" applyFill="1" applyBorder="1" applyAlignment="1">
      <alignment vertical="top" wrapText="1"/>
    </xf>
    <xf numFmtId="49" fontId="30" fillId="10" borderId="5" xfId="0" applyNumberFormat="1" applyFont="1" applyFill="1" applyBorder="1" applyAlignment="1">
      <alignment vertical="top" wrapText="1"/>
    </xf>
    <xf numFmtId="0" fontId="35" fillId="0" borderId="0" xfId="0" applyFont="1" applyAlignment="1">
      <alignment vertical="center"/>
    </xf>
    <xf numFmtId="49" fontId="30" fillId="10" borderId="10" xfId="0" applyNumberFormat="1" applyFont="1" applyFill="1" applyBorder="1" applyAlignment="1">
      <alignment vertical="top" wrapText="1"/>
    </xf>
    <xf numFmtId="0" fontId="30" fillId="0" borderId="9" xfId="0" applyFont="1" applyBorder="1" applyAlignment="1">
      <alignment vertical="top" wrapText="1"/>
    </xf>
    <xf numFmtId="1" fontId="28" fillId="5" borderId="0" xfId="0" applyNumberFormat="1" applyFont="1" applyFill="1" applyAlignment="1">
      <alignment horizontal="center" vertical="center" wrapText="1"/>
    </xf>
    <xf numFmtId="1" fontId="28" fillId="5" borderId="0" xfId="0" applyNumberFormat="1" applyFont="1" applyFill="1" applyAlignment="1">
      <alignment horizontal="center" vertical="center"/>
    </xf>
    <xf numFmtId="0" fontId="30" fillId="6" borderId="1" xfId="0" applyFont="1" applyFill="1" applyBorder="1" applyAlignment="1">
      <alignment vertical="top" wrapText="1"/>
    </xf>
    <xf numFmtId="1" fontId="29" fillId="0" borderId="1" xfId="0" applyNumberFormat="1" applyFont="1" applyBorder="1" applyAlignment="1">
      <alignment horizontal="center" vertical="center" wrapText="1"/>
    </xf>
    <xf numFmtId="0" fontId="30" fillId="0" borderId="11" xfId="0" applyFont="1" applyBorder="1" applyAlignment="1">
      <alignment vertical="top" wrapText="1"/>
    </xf>
    <xf numFmtId="49" fontId="30" fillId="0" borderId="11" xfId="0" applyNumberFormat="1" applyFont="1" applyBorder="1" applyAlignment="1">
      <alignment vertical="top" wrapText="1"/>
    </xf>
    <xf numFmtId="0" fontId="30" fillId="0" borderId="1" xfId="0" applyFont="1" applyBorder="1" applyAlignment="1">
      <alignment horizontal="left" vertical="top" wrapText="1"/>
    </xf>
    <xf numFmtId="49" fontId="30" fillId="0" borderId="5" xfId="0" applyNumberFormat="1" applyFont="1" applyBorder="1" applyAlignment="1">
      <alignment vertical="top" wrapText="1"/>
    </xf>
    <xf numFmtId="49" fontId="33" fillId="0" borderId="1" xfId="0" applyNumberFormat="1" applyFont="1" applyBorder="1" applyAlignment="1">
      <alignment vertical="top" wrapText="1"/>
    </xf>
    <xf numFmtId="0" fontId="19" fillId="0" borderId="0" xfId="0" applyFont="1"/>
    <xf numFmtId="0" fontId="19" fillId="0" borderId="0" xfId="0" applyFont="1" applyAlignment="1">
      <alignment horizontal="center" vertical="center"/>
    </xf>
    <xf numFmtId="49" fontId="30" fillId="0" borderId="1" xfId="0" applyNumberFormat="1" applyFont="1" applyBorder="1" applyAlignment="1">
      <alignment wrapText="1"/>
    </xf>
    <xf numFmtId="0" fontId="30" fillId="3" borderId="1" xfId="0" applyFont="1" applyFill="1" applyBorder="1" applyAlignment="1">
      <alignment vertical="top" wrapText="1"/>
    </xf>
    <xf numFmtId="0" fontId="30" fillId="0" borderId="0" xfId="0" applyFont="1" applyAlignment="1">
      <alignment horizontal="center" vertical="center"/>
    </xf>
    <xf numFmtId="0" fontId="29" fillId="0" borderId="0" xfId="0" applyFont="1" applyAlignment="1">
      <alignment horizontal="center" vertical="center" wrapText="1"/>
    </xf>
    <xf numFmtId="0" fontId="30" fillId="0" borderId="9" xfId="0" applyFont="1" applyBorder="1" applyAlignment="1">
      <alignment horizontal="left" vertical="top" wrapText="1"/>
    </xf>
    <xf numFmtId="0" fontId="27" fillId="10" borderId="10" xfId="0" applyFont="1" applyFill="1" applyBorder="1" applyAlignment="1">
      <alignment vertical="top" wrapText="1"/>
    </xf>
    <xf numFmtId="0" fontId="17" fillId="0" borderId="0" xfId="13"/>
    <xf numFmtId="0" fontId="17" fillId="0" borderId="0" xfId="13" applyAlignment="1">
      <alignment horizontal="left" vertical="top"/>
    </xf>
    <xf numFmtId="49" fontId="30" fillId="0" borderId="1" xfId="14" applyNumberFormat="1" applyFont="1" applyBorder="1" applyAlignment="1">
      <alignment horizontal="left" vertical="top" wrapText="1"/>
    </xf>
    <xf numFmtId="0" fontId="17" fillId="0" borderId="1" xfId="13" applyBorder="1" applyAlignment="1">
      <alignment horizontal="left" vertical="top"/>
    </xf>
    <xf numFmtId="0" fontId="31" fillId="0" borderId="0" xfId="13" applyFont="1"/>
    <xf numFmtId="0" fontId="26" fillId="0" borderId="0" xfId="13" applyFont="1" applyAlignment="1">
      <alignment horizontal="center"/>
    </xf>
    <xf numFmtId="0" fontId="26" fillId="0" borderId="0" xfId="13" applyFont="1"/>
    <xf numFmtId="0" fontId="34" fillId="0" borderId="0" xfId="13" applyFont="1" applyAlignment="1">
      <alignment vertical="center"/>
    </xf>
    <xf numFmtId="0" fontId="16" fillId="0" borderId="0" xfId="15" applyAlignment="1">
      <alignment horizontal="left" vertical="top"/>
    </xf>
    <xf numFmtId="0" fontId="16" fillId="0" borderId="0" xfId="15" applyAlignment="1">
      <alignment horizontal="left" vertical="top" wrapText="1"/>
    </xf>
    <xf numFmtId="0" fontId="16" fillId="0" borderId="0" xfId="15" applyAlignment="1">
      <alignment horizontal="left" vertical="center"/>
    </xf>
    <xf numFmtId="49" fontId="42" fillId="14" borderId="11" xfId="15" quotePrefix="1" applyNumberFormat="1" applyFont="1" applyFill="1" applyBorder="1" applyAlignment="1">
      <alignment horizontal="center" vertical="center"/>
    </xf>
    <xf numFmtId="0" fontId="29" fillId="0" borderId="11" xfId="15" applyFont="1" applyBorder="1" applyAlignment="1">
      <alignment horizontal="left" vertical="top" wrapText="1"/>
    </xf>
    <xf numFmtId="0" fontId="29" fillId="0" borderId="1" xfId="15" applyFont="1" applyBorder="1" applyAlignment="1">
      <alignment horizontal="left" vertical="top" wrapText="1"/>
    </xf>
    <xf numFmtId="49" fontId="42" fillId="14" borderId="1" xfId="15" quotePrefix="1" applyNumberFormat="1" applyFont="1" applyFill="1" applyBorder="1" applyAlignment="1">
      <alignment horizontal="center" vertical="center"/>
    </xf>
    <xf numFmtId="0" fontId="29" fillId="0" borderId="6" xfId="15" applyFont="1" applyBorder="1" applyAlignment="1">
      <alignment horizontal="left" vertical="top" wrapText="1"/>
    </xf>
    <xf numFmtId="49" fontId="42" fillId="14" borderId="6" xfId="15" quotePrefix="1" applyNumberFormat="1" applyFont="1" applyFill="1" applyBorder="1" applyAlignment="1">
      <alignment horizontal="center" vertical="center"/>
    </xf>
    <xf numFmtId="0" fontId="29" fillId="15" borderId="1" xfId="15" applyFont="1" applyFill="1" applyBorder="1" applyAlignment="1">
      <alignment horizontal="left" vertical="top" wrapText="1"/>
    </xf>
    <xf numFmtId="0" fontId="30" fillId="15" borderId="1" xfId="15" applyFont="1" applyFill="1" applyBorder="1" applyAlignment="1">
      <alignment horizontal="left" vertical="top" wrapText="1"/>
    </xf>
    <xf numFmtId="0" fontId="30" fillId="0" borderId="1" xfId="15" applyFont="1" applyBorder="1" applyAlignment="1">
      <alignment horizontal="left" vertical="top" wrapText="1"/>
    </xf>
    <xf numFmtId="0" fontId="29" fillId="16" borderId="1" xfId="15" quotePrefix="1" applyFont="1" applyFill="1" applyBorder="1" applyAlignment="1">
      <alignment horizontal="left" vertical="top" wrapText="1"/>
    </xf>
    <xf numFmtId="0" fontId="29" fillId="0" borderId="0" xfId="0" applyFont="1" applyAlignment="1">
      <alignment horizontal="left" vertical="top" wrapText="1"/>
    </xf>
    <xf numFmtId="0" fontId="43" fillId="0" borderId="1" xfId="15" applyFont="1" applyBorder="1" applyAlignment="1">
      <alignment horizontal="left" vertical="top" wrapText="1"/>
    </xf>
    <xf numFmtId="49" fontId="30" fillId="0" borderId="1" xfId="0" applyNumberFormat="1" applyFont="1" applyBorder="1" applyAlignment="1">
      <alignment horizontal="left" vertical="top" wrapText="1"/>
    </xf>
    <xf numFmtId="0" fontId="0" fillId="0" borderId="0" xfId="0" applyAlignment="1">
      <alignment wrapText="1"/>
    </xf>
    <xf numFmtId="0" fontId="26" fillId="0" borderId="0" xfId="0" applyFont="1" applyAlignment="1">
      <alignment wrapText="1"/>
    </xf>
    <xf numFmtId="0" fontId="32" fillId="0" borderId="0" xfId="0" applyFont="1" applyAlignment="1">
      <alignment wrapText="1"/>
    </xf>
    <xf numFmtId="49" fontId="30" fillId="7" borderId="5" xfId="0" applyNumberFormat="1" applyFont="1" applyFill="1" applyBorder="1" applyAlignment="1">
      <alignment horizontal="left" vertical="top" wrapText="1"/>
    </xf>
    <xf numFmtId="1" fontId="28" fillId="5" borderId="14" xfId="0" applyNumberFormat="1" applyFont="1" applyFill="1" applyBorder="1" applyAlignment="1">
      <alignment horizontal="center" vertical="center" wrapText="1"/>
    </xf>
    <xf numFmtId="0" fontId="30" fillId="17" borderId="9" xfId="0" applyFont="1" applyFill="1" applyBorder="1" applyAlignment="1">
      <alignment vertical="top" wrapText="1"/>
    </xf>
    <xf numFmtId="0" fontId="30" fillId="17" borderId="9" xfId="0" applyFont="1" applyFill="1" applyBorder="1" applyAlignment="1">
      <alignment horizontal="left" vertical="top" wrapText="1"/>
    </xf>
    <xf numFmtId="0" fontId="30" fillId="7" borderId="5" xfId="0" applyFont="1" applyFill="1" applyBorder="1" applyAlignment="1">
      <alignment horizontal="left" vertical="top" wrapText="1"/>
    </xf>
    <xf numFmtId="0" fontId="26" fillId="0" borderId="0" xfId="0" applyFont="1" applyAlignment="1">
      <alignment horizontal="center" vertical="center" wrapText="1"/>
    </xf>
    <xf numFmtId="49" fontId="30" fillId="8" borderId="5" xfId="0" applyNumberFormat="1" applyFont="1" applyFill="1" applyBorder="1" applyAlignment="1">
      <alignment horizontal="left" vertical="top" wrapText="1"/>
    </xf>
    <xf numFmtId="49" fontId="30" fillId="8" borderId="12" xfId="0" applyNumberFormat="1" applyFont="1" applyFill="1" applyBorder="1" applyAlignment="1">
      <alignment horizontal="left" vertical="top" wrapText="1"/>
    </xf>
    <xf numFmtId="0" fontId="19" fillId="0" borderId="0" xfId="0" applyFont="1" applyAlignment="1">
      <alignment wrapText="1"/>
    </xf>
    <xf numFmtId="0" fontId="27" fillId="10" borderId="5" xfId="0" applyFont="1" applyFill="1" applyBorder="1" applyAlignment="1">
      <alignment horizontal="left" vertical="center"/>
    </xf>
    <xf numFmtId="0" fontId="26" fillId="0" borderId="0" xfId="0" applyFont="1" applyAlignment="1">
      <alignment horizontal="left" vertical="top" wrapText="1"/>
    </xf>
    <xf numFmtId="49" fontId="27" fillId="6" borderId="1" xfId="0" applyNumberFormat="1" applyFont="1" applyFill="1" applyBorder="1" applyAlignment="1">
      <alignment horizontal="center" vertical="center"/>
    </xf>
    <xf numFmtId="0" fontId="27" fillId="7" borderId="5" xfId="0" applyFont="1" applyFill="1" applyBorder="1" applyAlignment="1">
      <alignment horizontal="left" vertical="center"/>
    </xf>
    <xf numFmtId="1" fontId="28" fillId="4" borderId="0" xfId="0" applyNumberFormat="1" applyFont="1" applyFill="1" applyAlignment="1">
      <alignment horizontal="center" vertical="center"/>
    </xf>
    <xf numFmtId="1" fontId="28" fillId="4" borderId="0" xfId="0" applyNumberFormat="1" applyFont="1" applyFill="1" applyAlignment="1">
      <alignment horizontal="center" vertical="center" wrapText="1"/>
    </xf>
    <xf numFmtId="1" fontId="41" fillId="4" borderId="0" xfId="0" applyNumberFormat="1" applyFont="1" applyFill="1" applyAlignment="1">
      <alignment horizontal="center" vertical="center" wrapText="1"/>
    </xf>
    <xf numFmtId="1" fontId="41" fillId="4" borderId="0" xfId="0" applyNumberFormat="1" applyFont="1" applyFill="1" applyAlignment="1">
      <alignment horizontal="left" vertical="center"/>
    </xf>
    <xf numFmtId="1" fontId="28" fillId="4" borderId="4" xfId="0" applyNumberFormat="1" applyFont="1" applyFill="1" applyBorder="1" applyAlignment="1">
      <alignment horizontal="center" vertical="center" wrapText="1"/>
    </xf>
    <xf numFmtId="1" fontId="41" fillId="4" borderId="4" xfId="0" applyNumberFormat="1" applyFont="1" applyFill="1" applyBorder="1" applyAlignment="1">
      <alignment horizontal="center" vertical="center" wrapText="1"/>
    </xf>
    <xf numFmtId="49" fontId="42" fillId="18" borderId="1" xfId="15" quotePrefix="1" applyNumberFormat="1" applyFont="1" applyFill="1" applyBorder="1" applyAlignment="1">
      <alignment horizontal="center" vertical="center"/>
    </xf>
    <xf numFmtId="49" fontId="27" fillId="18" borderId="1" xfId="0" applyNumberFormat="1" applyFont="1" applyFill="1" applyBorder="1" applyAlignment="1">
      <alignment horizontal="center" vertical="center"/>
    </xf>
    <xf numFmtId="49" fontId="27" fillId="18" borderId="11" xfId="0" applyNumberFormat="1" applyFont="1" applyFill="1" applyBorder="1" applyAlignment="1">
      <alignment horizontal="center" vertical="center"/>
    </xf>
    <xf numFmtId="0" fontId="27" fillId="18" borderId="1" xfId="0" applyFont="1" applyFill="1" applyBorder="1" applyAlignment="1">
      <alignment horizontal="center" vertical="center"/>
    </xf>
    <xf numFmtId="49" fontId="27" fillId="18" borderId="8" xfId="0" applyNumberFormat="1" applyFont="1" applyFill="1" applyBorder="1" applyAlignment="1">
      <alignment horizontal="center" vertical="center"/>
    </xf>
    <xf numFmtId="49" fontId="27" fillId="18" borderId="1" xfId="13" applyNumberFormat="1" applyFont="1" applyFill="1" applyBorder="1" applyAlignment="1">
      <alignment horizontal="center" vertical="center"/>
    </xf>
    <xf numFmtId="0" fontId="27" fillId="10" borderId="10" xfId="0" applyFont="1" applyFill="1" applyBorder="1" applyAlignment="1">
      <alignment horizontal="left" vertical="center"/>
    </xf>
    <xf numFmtId="0" fontId="27" fillId="10" borderId="8" xfId="0" applyFont="1" applyFill="1" applyBorder="1" applyAlignment="1">
      <alignment horizontal="left" vertical="center"/>
    </xf>
    <xf numFmtId="0" fontId="27" fillId="17" borderId="9" xfId="0" applyFont="1" applyFill="1" applyBorder="1" applyAlignment="1">
      <alignment horizontal="center" vertical="center"/>
    </xf>
    <xf numFmtId="0" fontId="27" fillId="18" borderId="11" xfId="0" applyFont="1" applyFill="1" applyBorder="1" applyAlignment="1">
      <alignment horizontal="center" vertical="center"/>
    </xf>
    <xf numFmtId="0" fontId="27" fillId="18" borderId="9" xfId="0" applyFont="1" applyFill="1" applyBorder="1" applyAlignment="1">
      <alignment horizontal="center" vertical="center"/>
    </xf>
    <xf numFmtId="0" fontId="13" fillId="0" borderId="0" xfId="19"/>
    <xf numFmtId="0" fontId="27" fillId="0" borderId="0" xfId="0" applyFont="1" applyAlignment="1">
      <alignment horizontal="center" vertical="center" wrapText="1"/>
    </xf>
    <xf numFmtId="0" fontId="27" fillId="24" borderId="0" xfId="19" applyFont="1" applyFill="1" applyAlignment="1">
      <alignment horizontal="center" vertical="top" wrapText="1"/>
    </xf>
    <xf numFmtId="2" fontId="27" fillId="24" borderId="0" xfId="19" applyNumberFormat="1" applyFont="1" applyFill="1" applyAlignment="1">
      <alignment horizontal="center" vertical="top" wrapText="1"/>
    </xf>
    <xf numFmtId="49" fontId="41" fillId="25" borderId="2" xfId="19" applyNumberFormat="1" applyFont="1" applyFill="1" applyBorder="1" applyAlignment="1">
      <alignment vertical="top" wrapText="1"/>
    </xf>
    <xf numFmtId="0" fontId="41" fillId="25" borderId="2" xfId="19" applyFont="1" applyFill="1" applyBorder="1" applyAlignment="1">
      <alignment horizontal="center" vertical="top" wrapText="1"/>
    </xf>
    <xf numFmtId="0" fontId="27" fillId="26" borderId="2" xfId="19" applyFont="1" applyFill="1" applyBorder="1" applyAlignment="1">
      <alignment horizontal="left" vertical="top" wrapText="1"/>
    </xf>
    <xf numFmtId="0" fontId="27" fillId="26" borderId="2" xfId="19" applyFont="1" applyFill="1" applyBorder="1" applyAlignment="1">
      <alignment horizontal="center" vertical="top" wrapText="1"/>
    </xf>
    <xf numFmtId="0" fontId="13" fillId="0" borderId="0" xfId="19" applyAlignment="1">
      <alignment vertical="top"/>
    </xf>
    <xf numFmtId="0" fontId="13" fillId="0" borderId="0" xfId="19" applyAlignment="1">
      <alignment vertical="top" wrapText="1"/>
    </xf>
    <xf numFmtId="0" fontId="13" fillId="0" borderId="0" xfId="19" applyAlignment="1">
      <alignment horizontal="center" vertical="top"/>
    </xf>
    <xf numFmtId="1" fontId="13" fillId="0" borderId="0" xfId="19" applyNumberFormat="1" applyAlignment="1">
      <alignment horizontal="center" vertical="top"/>
    </xf>
    <xf numFmtId="0" fontId="13" fillId="0" borderId="0" xfId="19" applyAlignment="1">
      <alignment wrapText="1"/>
    </xf>
    <xf numFmtId="0" fontId="27" fillId="26" borderId="36" xfId="19" applyFont="1" applyFill="1" applyBorder="1" applyAlignment="1">
      <alignment horizontal="center" vertical="top" wrapText="1"/>
    </xf>
    <xf numFmtId="0" fontId="41" fillId="27" borderId="0" xfId="19" applyFont="1" applyFill="1" applyAlignment="1">
      <alignment vertical="top" wrapText="1"/>
    </xf>
    <xf numFmtId="0" fontId="13" fillId="0" borderId="0" xfId="19" applyAlignment="1">
      <alignment horizontal="center" vertical="center"/>
    </xf>
    <xf numFmtId="2" fontId="13" fillId="0" borderId="0" xfId="19" applyNumberFormat="1" applyAlignment="1">
      <alignment horizontal="center"/>
    </xf>
    <xf numFmtId="0" fontId="13" fillId="0" borderId="0" xfId="0" applyFont="1"/>
    <xf numFmtId="0" fontId="30" fillId="26" borderId="2" xfId="19" applyFont="1" applyFill="1" applyBorder="1" applyAlignment="1">
      <alignment horizontal="left" vertical="top" wrapText="1"/>
    </xf>
    <xf numFmtId="1" fontId="28" fillId="5" borderId="3" xfId="0" applyNumberFormat="1" applyFont="1" applyFill="1" applyBorder="1" applyAlignment="1">
      <alignment horizontal="center" vertical="center"/>
    </xf>
    <xf numFmtId="0" fontId="12" fillId="0" borderId="0" xfId="19" applyFont="1"/>
    <xf numFmtId="0" fontId="10" fillId="0" borderId="0" xfId="19" applyFont="1" applyAlignment="1">
      <alignment vertical="top" wrapText="1"/>
    </xf>
    <xf numFmtId="0" fontId="44" fillId="0" borderId="0" xfId="0" applyFont="1" applyAlignment="1">
      <alignment vertical="center"/>
    </xf>
    <xf numFmtId="0" fontId="0" fillId="0" borderId="0" xfId="0" applyAlignment="1">
      <alignment horizontal="center" vertical="top"/>
    </xf>
    <xf numFmtId="0" fontId="27" fillId="26" borderId="2" xfId="0" applyFont="1" applyFill="1" applyBorder="1" applyAlignment="1">
      <alignment horizontal="center" vertical="top" wrapText="1"/>
    </xf>
    <xf numFmtId="1" fontId="27" fillId="4" borderId="0" xfId="0" applyNumberFormat="1" applyFont="1" applyFill="1" applyAlignment="1">
      <alignment horizontal="center" vertical="center"/>
    </xf>
    <xf numFmtId="2" fontId="30" fillId="0" borderId="1" xfId="0" applyNumberFormat="1" applyFont="1" applyBorder="1" applyAlignment="1">
      <alignment vertical="top" wrapText="1"/>
    </xf>
    <xf numFmtId="0" fontId="27" fillId="17" borderId="6" xfId="0" applyFont="1" applyFill="1" applyBorder="1" applyAlignment="1">
      <alignment horizontal="left" vertical="top" wrapText="1"/>
    </xf>
    <xf numFmtId="49" fontId="27" fillId="10" borderId="5" xfId="0" applyNumberFormat="1" applyFont="1" applyFill="1" applyBorder="1" applyAlignment="1">
      <alignment vertical="top" wrapText="1"/>
    </xf>
    <xf numFmtId="49" fontId="27" fillId="7" borderId="5" xfId="0" applyNumberFormat="1" applyFont="1" applyFill="1" applyBorder="1" applyAlignment="1">
      <alignment horizontal="left" vertical="top" wrapText="1"/>
    </xf>
    <xf numFmtId="1" fontId="41" fillId="0" borderId="0" xfId="0" applyNumberFormat="1" applyFont="1"/>
    <xf numFmtId="0" fontId="41" fillId="0" borderId="0" xfId="0" applyFont="1"/>
    <xf numFmtId="1" fontId="45" fillId="0" borderId="0" xfId="0" applyNumberFormat="1" applyFont="1"/>
    <xf numFmtId="0" fontId="45" fillId="0" borderId="0" xfId="0" applyFont="1"/>
    <xf numFmtId="1" fontId="41" fillId="0" borderId="0" xfId="0" applyNumberFormat="1" applyFont="1" applyAlignment="1">
      <alignment wrapText="1"/>
    </xf>
    <xf numFmtId="0" fontId="41" fillId="0" borderId="0" xfId="0" applyFont="1" applyAlignment="1">
      <alignment wrapText="1"/>
    </xf>
    <xf numFmtId="0" fontId="8" fillId="0" borderId="0" xfId="19" applyFont="1" applyAlignment="1">
      <alignment vertical="top" wrapText="1"/>
    </xf>
    <xf numFmtId="0" fontId="9" fillId="0" borderId="0" xfId="15" applyFont="1" applyAlignment="1">
      <alignment horizontal="left" vertical="center"/>
    </xf>
    <xf numFmtId="0" fontId="7" fillId="0" borderId="0" xfId="21"/>
    <xf numFmtId="0" fontId="46" fillId="0" borderId="0" xfId="21" applyFont="1"/>
    <xf numFmtId="0" fontId="26" fillId="0" borderId="17" xfId="21" applyFont="1" applyBorder="1"/>
    <xf numFmtId="0" fontId="26" fillId="0" borderId="0" xfId="21" applyFont="1"/>
    <xf numFmtId="0" fontId="47" fillId="0" borderId="0" xfId="21" applyFont="1"/>
    <xf numFmtId="0" fontId="26" fillId="13" borderId="18" xfId="21" applyFont="1" applyFill="1" applyBorder="1"/>
    <xf numFmtId="0" fontId="26" fillId="13" borderId="19" xfId="21" applyFont="1" applyFill="1" applyBorder="1"/>
    <xf numFmtId="0" fontId="47" fillId="13" borderId="20" xfId="21" applyFont="1" applyFill="1" applyBorder="1"/>
    <xf numFmtId="0" fontId="7" fillId="3" borderId="0" xfId="21" applyFill="1"/>
    <xf numFmtId="0" fontId="50" fillId="3" borderId="0" xfId="21" applyFont="1" applyFill="1"/>
    <xf numFmtId="0" fontId="7" fillId="3" borderId="21" xfId="21" applyFill="1" applyBorder="1"/>
    <xf numFmtId="0" fontId="7" fillId="3" borderId="17" xfId="21" applyFill="1" applyBorder="1"/>
    <xf numFmtId="0" fontId="51" fillId="3" borderId="22" xfId="21" applyFont="1" applyFill="1" applyBorder="1"/>
    <xf numFmtId="0" fontId="7" fillId="19" borderId="18" xfId="21" applyFill="1" applyBorder="1"/>
    <xf numFmtId="0" fontId="7" fillId="19" borderId="19" xfId="21" applyFill="1" applyBorder="1"/>
    <xf numFmtId="0" fontId="49" fillId="19" borderId="20" xfId="21" applyFont="1" applyFill="1" applyBorder="1"/>
    <xf numFmtId="0" fontId="7" fillId="3" borderId="23" xfId="21" applyFill="1" applyBorder="1" applyAlignment="1">
      <alignment wrapText="1"/>
    </xf>
    <xf numFmtId="0" fontId="53" fillId="20" borderId="15" xfId="21" applyFont="1" applyFill="1" applyBorder="1" applyAlignment="1">
      <alignment horizontal="center" vertical="center"/>
    </xf>
    <xf numFmtId="0" fontId="26" fillId="20" borderId="24" xfId="21" applyFont="1" applyFill="1" applyBorder="1" applyAlignment="1">
      <alignment horizontal="center" vertical="center" wrapText="1"/>
    </xf>
    <xf numFmtId="0" fontId="53" fillId="20" borderId="21" xfId="21" applyFont="1" applyFill="1" applyBorder="1" applyAlignment="1">
      <alignment horizontal="center" vertical="center"/>
    </xf>
    <xf numFmtId="0" fontId="7" fillId="3" borderId="22" xfId="21" applyFill="1" applyBorder="1"/>
    <xf numFmtId="0" fontId="7" fillId="3" borderId="25" xfId="21" applyFill="1" applyBorder="1" applyAlignment="1">
      <alignment wrapText="1"/>
    </xf>
    <xf numFmtId="0" fontId="53" fillId="20" borderId="26" xfId="21" applyFont="1" applyFill="1" applyBorder="1" applyAlignment="1">
      <alignment horizontal="center" vertical="center"/>
    </xf>
    <xf numFmtId="0" fontId="54" fillId="20" borderId="1" xfId="21" applyFont="1" applyFill="1" applyBorder="1" applyAlignment="1">
      <alignment horizontal="center" vertical="center" wrapText="1"/>
    </xf>
    <xf numFmtId="0" fontId="53" fillId="20" borderId="27" xfId="21" applyFont="1" applyFill="1" applyBorder="1" applyAlignment="1">
      <alignment horizontal="center" vertical="center"/>
    </xf>
    <xf numFmtId="0" fontId="7" fillId="3" borderId="28" xfId="21" applyFill="1" applyBorder="1" applyAlignment="1">
      <alignment wrapText="1"/>
    </xf>
    <xf numFmtId="0" fontId="53" fillId="20" borderId="29" xfId="21" applyFont="1" applyFill="1" applyBorder="1" applyAlignment="1">
      <alignment horizontal="center" vertical="center"/>
    </xf>
    <xf numFmtId="0" fontId="26" fillId="20" borderId="30" xfId="21" applyFont="1" applyFill="1" applyBorder="1" applyAlignment="1">
      <alignment horizontal="center" vertical="center" wrapText="1"/>
    </xf>
    <xf numFmtId="0" fontId="53" fillId="20" borderId="31" xfId="21" applyFont="1" applyFill="1" applyBorder="1" applyAlignment="1">
      <alignment horizontal="center" vertical="center"/>
    </xf>
    <xf numFmtId="0" fontId="7" fillId="3" borderId="17" xfId="21" applyFill="1" applyBorder="1" applyAlignment="1">
      <alignment wrapText="1"/>
    </xf>
    <xf numFmtId="0" fontId="53" fillId="20" borderId="33" xfId="21" applyFont="1" applyFill="1" applyBorder="1" applyAlignment="1">
      <alignment horizontal="center" vertical="center"/>
    </xf>
    <xf numFmtId="0" fontId="55" fillId="21" borderId="34" xfId="21" applyFont="1" applyFill="1" applyBorder="1" applyAlignment="1">
      <alignment horizontal="center" vertical="center" wrapText="1"/>
    </xf>
    <xf numFmtId="0" fontId="53" fillId="20" borderId="35" xfId="21" applyFont="1" applyFill="1" applyBorder="1" applyAlignment="1">
      <alignment horizontal="center" vertical="center"/>
    </xf>
    <xf numFmtId="0" fontId="7" fillId="3" borderId="28" xfId="21" applyFill="1" applyBorder="1" applyAlignment="1">
      <alignment vertical="center" wrapText="1"/>
    </xf>
    <xf numFmtId="0" fontId="55" fillId="21" borderId="30" xfId="21" applyFont="1" applyFill="1" applyBorder="1" applyAlignment="1">
      <alignment horizontal="center" vertical="center" wrapText="1"/>
    </xf>
    <xf numFmtId="0" fontId="7" fillId="4" borderId="17" xfId="21" applyFill="1" applyBorder="1"/>
    <xf numFmtId="0" fontId="7" fillId="4" borderId="0" xfId="21" applyFill="1"/>
    <xf numFmtId="0" fontId="47" fillId="4" borderId="22" xfId="21" applyFont="1" applyFill="1" applyBorder="1"/>
    <xf numFmtId="0" fontId="49" fillId="4" borderId="22" xfId="21" applyFont="1" applyFill="1" applyBorder="1"/>
    <xf numFmtId="0" fontId="7" fillId="3" borderId="18" xfId="21" applyFill="1" applyBorder="1"/>
    <xf numFmtId="0" fontId="7" fillId="3" borderId="19" xfId="21" applyFill="1" applyBorder="1"/>
    <xf numFmtId="0" fontId="51" fillId="0" borderId="20" xfId="21" applyFont="1" applyBorder="1"/>
    <xf numFmtId="0" fontId="48" fillId="3" borderId="21" xfId="21" applyFont="1" applyFill="1" applyBorder="1"/>
    <xf numFmtId="0" fontId="48" fillId="3" borderId="22" xfId="21" applyFont="1" applyFill="1" applyBorder="1"/>
    <xf numFmtId="0" fontId="7" fillId="22" borderId="18" xfId="21" applyFill="1" applyBorder="1"/>
    <xf numFmtId="0" fontId="7" fillId="22" borderId="19" xfId="21" applyFill="1" applyBorder="1"/>
    <xf numFmtId="0" fontId="56" fillId="22" borderId="20" xfId="21" applyFont="1" applyFill="1" applyBorder="1"/>
    <xf numFmtId="0" fontId="51" fillId="23" borderId="21" xfId="21" applyFont="1" applyFill="1" applyBorder="1"/>
    <xf numFmtId="0" fontId="7" fillId="23" borderId="18" xfId="21" applyFill="1" applyBorder="1"/>
    <xf numFmtId="0" fontId="7" fillId="23" borderId="19" xfId="21" applyFill="1" applyBorder="1"/>
    <xf numFmtId="0" fontId="51" fillId="23" borderId="20" xfId="21" applyFont="1" applyFill="1" applyBorder="1"/>
    <xf numFmtId="0" fontId="6" fillId="0" borderId="0" xfId="19" applyFont="1" applyAlignment="1">
      <alignment vertical="top" wrapText="1"/>
    </xf>
    <xf numFmtId="0" fontId="5" fillId="0" borderId="0" xfId="19" applyFont="1"/>
    <xf numFmtId="0" fontId="4" fillId="0" borderId="0" xfId="19" applyFont="1" applyAlignment="1">
      <alignment vertical="top" wrapText="1"/>
    </xf>
    <xf numFmtId="0" fontId="41" fillId="27" borderId="0" xfId="19" applyFont="1" applyFill="1" applyAlignment="1">
      <alignment horizontal="center" vertical="top" wrapText="1"/>
    </xf>
    <xf numFmtId="0" fontId="27" fillId="17" borderId="1" xfId="0" applyFont="1" applyFill="1" applyBorder="1" applyAlignment="1">
      <alignment horizontal="center" vertical="center"/>
    </xf>
    <xf numFmtId="0" fontId="30" fillId="17" borderId="1" xfId="0" applyFont="1" applyFill="1" applyBorder="1" applyAlignment="1">
      <alignment vertical="top" wrapText="1"/>
    </xf>
    <xf numFmtId="49" fontId="30" fillId="17" borderId="1" xfId="0" applyNumberFormat="1" applyFont="1" applyFill="1" applyBorder="1" applyAlignment="1">
      <alignment vertical="top" wrapText="1"/>
    </xf>
    <xf numFmtId="0" fontId="27" fillId="17" borderId="1" xfId="0" applyFont="1" applyFill="1" applyBorder="1" applyAlignment="1">
      <alignment vertical="top" wrapText="1"/>
    </xf>
    <xf numFmtId="2" fontId="30" fillId="17" borderId="1" xfId="0" applyNumberFormat="1" applyFont="1" applyFill="1" applyBorder="1" applyAlignment="1">
      <alignment vertical="top" wrapText="1"/>
    </xf>
    <xf numFmtId="49" fontId="30" fillId="3" borderId="1" xfId="0" applyNumberFormat="1" applyFont="1" applyFill="1" applyBorder="1" applyAlignment="1">
      <alignment vertical="top" wrapText="1"/>
    </xf>
    <xf numFmtId="49" fontId="30" fillId="3" borderId="1" xfId="0" applyNumberFormat="1" applyFont="1" applyFill="1" applyBorder="1" applyAlignment="1">
      <alignment wrapText="1"/>
    </xf>
    <xf numFmtId="0" fontId="40" fillId="3" borderId="32" xfId="21" applyFont="1" applyFill="1" applyBorder="1" applyAlignment="1">
      <alignment horizontal="center" vertical="center" wrapText="1"/>
    </xf>
    <xf numFmtId="0" fontId="3" fillId="0" borderId="0" xfId="19" applyFont="1" applyAlignment="1">
      <alignment vertical="top" wrapText="1"/>
    </xf>
    <xf numFmtId="164" fontId="41" fillId="25" borderId="2" xfId="19" applyNumberFormat="1" applyFont="1" applyFill="1" applyBorder="1" applyAlignment="1">
      <alignment horizontal="center" vertical="top" wrapText="1"/>
    </xf>
    <xf numFmtId="164" fontId="27" fillId="26" borderId="2" xfId="0" applyNumberFormat="1" applyFont="1" applyFill="1" applyBorder="1" applyAlignment="1">
      <alignment horizontal="center" vertical="top" wrapText="1"/>
    </xf>
    <xf numFmtId="164" fontId="13" fillId="0" borderId="0" xfId="19" applyNumberFormat="1" applyAlignment="1">
      <alignment horizontal="center" vertical="top"/>
    </xf>
    <xf numFmtId="164" fontId="27" fillId="26" borderId="2" xfId="19" applyNumberFormat="1" applyFont="1" applyFill="1" applyBorder="1" applyAlignment="1">
      <alignment horizontal="center" vertical="top" wrapText="1"/>
    </xf>
    <xf numFmtId="164" fontId="41" fillId="27" borderId="0" xfId="19" applyNumberFormat="1" applyFont="1" applyFill="1" applyAlignment="1">
      <alignment horizontal="center" vertical="top" wrapText="1"/>
    </xf>
    <xf numFmtId="164" fontId="13" fillId="0" borderId="0" xfId="19" applyNumberFormat="1" applyAlignment="1">
      <alignment vertical="top"/>
    </xf>
    <xf numFmtId="164" fontId="13" fillId="0" borderId="0" xfId="19" applyNumberFormat="1" applyAlignment="1">
      <alignment horizontal="center"/>
    </xf>
    <xf numFmtId="0" fontId="27" fillId="7" borderId="5" xfId="0" applyFont="1" applyFill="1" applyBorder="1" applyAlignment="1">
      <alignment horizontal="left" vertical="center" wrapText="1"/>
    </xf>
    <xf numFmtId="0" fontId="47" fillId="0" borderId="0" xfId="0" applyFont="1" applyAlignment="1">
      <alignment vertical="center"/>
    </xf>
    <xf numFmtId="49" fontId="27" fillId="18" borderId="6" xfId="0" applyNumberFormat="1" applyFont="1" applyFill="1" applyBorder="1" applyAlignment="1">
      <alignment horizontal="center" vertical="center"/>
    </xf>
    <xf numFmtId="0" fontId="30" fillId="0" borderId="6" xfId="0" applyFont="1" applyBorder="1" applyAlignment="1">
      <alignment vertical="top" wrapText="1"/>
    </xf>
    <xf numFmtId="49" fontId="30" fillId="0" borderId="6" xfId="0" applyNumberFormat="1" applyFont="1" applyBorder="1" applyAlignment="1">
      <alignment vertical="top" wrapText="1"/>
    </xf>
    <xf numFmtId="49" fontId="27" fillId="7" borderId="9" xfId="0" applyNumberFormat="1" applyFont="1" applyFill="1" applyBorder="1" applyAlignment="1">
      <alignment horizontal="left" vertical="center"/>
    </xf>
    <xf numFmtId="0" fontId="30" fillId="7" borderId="10" xfId="0" applyFont="1" applyFill="1" applyBorder="1" applyAlignment="1">
      <alignment horizontal="left" vertical="top" wrapText="1"/>
    </xf>
    <xf numFmtId="49" fontId="30" fillId="7" borderId="10" xfId="0" applyNumberFormat="1" applyFont="1" applyFill="1" applyBorder="1" applyAlignment="1">
      <alignment horizontal="left" vertical="top" wrapText="1"/>
    </xf>
    <xf numFmtId="49" fontId="27" fillId="10" borderId="8" xfId="0" applyNumberFormat="1" applyFont="1" applyFill="1" applyBorder="1" applyAlignment="1">
      <alignment horizontal="left" vertical="center"/>
    </xf>
    <xf numFmtId="0" fontId="36" fillId="0" borderId="0" xfId="0" applyFont="1" applyAlignment="1">
      <alignment wrapText="1"/>
    </xf>
    <xf numFmtId="49" fontId="30" fillId="7" borderId="13" xfId="0" applyNumberFormat="1" applyFont="1" applyFill="1" applyBorder="1" applyAlignment="1">
      <alignment horizontal="left" vertical="top" wrapText="1"/>
    </xf>
    <xf numFmtId="49" fontId="30" fillId="7" borderId="4" xfId="0" applyNumberFormat="1" applyFont="1" applyFill="1" applyBorder="1" applyAlignment="1">
      <alignment vertical="top" wrapText="1"/>
    </xf>
    <xf numFmtId="49" fontId="27" fillId="8" borderId="9" xfId="0" applyNumberFormat="1" applyFont="1" applyFill="1" applyBorder="1" applyAlignment="1">
      <alignment horizontal="left" vertical="center"/>
    </xf>
    <xf numFmtId="49" fontId="27" fillId="9" borderId="8" xfId="0" applyNumberFormat="1" applyFont="1" applyFill="1" applyBorder="1" applyAlignment="1">
      <alignment horizontal="left" vertical="center"/>
    </xf>
    <xf numFmtId="0" fontId="30" fillId="9" borderId="5" xfId="0" applyFont="1" applyFill="1" applyBorder="1" applyAlignment="1">
      <alignment horizontal="left" vertical="top" wrapText="1"/>
    </xf>
    <xf numFmtId="49" fontId="30" fillId="9" borderId="5" xfId="0" applyNumberFormat="1" applyFont="1" applyFill="1" applyBorder="1" applyAlignment="1">
      <alignment horizontal="left" vertical="top" wrapText="1"/>
    </xf>
    <xf numFmtId="0" fontId="30" fillId="0" borderId="7" xfId="0" applyFont="1" applyBorder="1" applyAlignment="1">
      <alignment vertical="top" wrapText="1"/>
    </xf>
    <xf numFmtId="49" fontId="30" fillId="0" borderId="7" xfId="0" applyNumberFormat="1" applyFont="1" applyBorder="1" applyAlignment="1">
      <alignment vertical="top" wrapText="1"/>
    </xf>
    <xf numFmtId="49" fontId="27" fillId="9" borderId="8" xfId="0" applyNumberFormat="1" applyFont="1" applyFill="1" applyBorder="1" applyAlignment="1">
      <alignment horizontal="left" vertical="center" wrapText="1"/>
    </xf>
    <xf numFmtId="2" fontId="30" fillId="0" borderId="11" xfId="0" applyNumberFormat="1" applyFont="1" applyBorder="1" applyAlignment="1">
      <alignment vertical="top" wrapText="1"/>
    </xf>
    <xf numFmtId="49" fontId="27" fillId="8" borderId="10" xfId="0" applyNumberFormat="1" applyFont="1" applyFill="1" applyBorder="1" applyAlignment="1">
      <alignment horizontal="left" vertical="center" wrapText="1"/>
    </xf>
    <xf numFmtId="49" fontId="30" fillId="8" borderId="4" xfId="0" applyNumberFormat="1" applyFont="1" applyFill="1" applyBorder="1" applyAlignment="1">
      <alignment vertical="top" wrapText="1"/>
    </xf>
    <xf numFmtId="0" fontId="30" fillId="0" borderId="11" xfId="0" applyFont="1" applyBorder="1" applyAlignment="1">
      <alignment horizontal="left" vertical="top" wrapText="1"/>
    </xf>
    <xf numFmtId="0" fontId="40" fillId="0" borderId="0" xfId="0" applyFont="1" applyAlignment="1">
      <alignment vertical="center"/>
    </xf>
    <xf numFmtId="0" fontId="41" fillId="0" borderId="0" xfId="0" applyFont="1" applyAlignment="1">
      <alignment vertical="center"/>
    </xf>
    <xf numFmtId="49" fontId="27" fillId="8" borderId="10" xfId="0" applyNumberFormat="1" applyFont="1" applyFill="1" applyBorder="1" applyAlignment="1">
      <alignment vertical="top" wrapText="1"/>
    </xf>
    <xf numFmtId="49" fontId="30" fillId="8" borderId="13" xfId="0" applyNumberFormat="1" applyFont="1" applyFill="1" applyBorder="1" applyAlignment="1">
      <alignment vertical="top" wrapText="1"/>
    </xf>
    <xf numFmtId="0" fontId="33" fillId="0" borderId="1" xfId="0" applyFont="1" applyBorder="1" applyAlignment="1">
      <alignment vertical="top" wrapText="1"/>
    </xf>
    <xf numFmtId="0" fontId="27" fillId="6" borderId="1" xfId="0" applyFont="1" applyFill="1" applyBorder="1" applyAlignment="1">
      <alignment horizontal="left" vertical="top" wrapText="1"/>
    </xf>
    <xf numFmtId="165" fontId="41" fillId="0" borderId="0" xfId="22" applyNumberFormat="1" applyFont="1"/>
    <xf numFmtId="0" fontId="45" fillId="0" borderId="0" xfId="19" applyFont="1"/>
    <xf numFmtId="1" fontId="41" fillId="0" borderId="0" xfId="0" applyNumberFormat="1" applyFont="1" applyAlignment="1">
      <alignment horizontal="center" vertical="center" wrapText="1"/>
    </xf>
    <xf numFmtId="2" fontId="30" fillId="0" borderId="8" xfId="0" applyNumberFormat="1" applyFont="1" applyBorder="1" applyAlignment="1">
      <alignment vertical="top" wrapText="1"/>
    </xf>
    <xf numFmtId="2" fontId="30" fillId="0" borderId="13" xfId="0" applyNumberFormat="1" applyFont="1" applyBorder="1" applyAlignment="1">
      <alignment vertical="top" wrapText="1"/>
    </xf>
    <xf numFmtId="0" fontId="0" fillId="0" borderId="37" xfId="0" applyBorder="1"/>
    <xf numFmtId="0" fontId="26" fillId="0" borderId="37" xfId="0" applyFont="1" applyBorder="1" applyAlignment="1">
      <alignment horizontal="left" vertical="top" wrapText="1"/>
    </xf>
    <xf numFmtId="0" fontId="0" fillId="0" borderId="37" xfId="0" applyBorder="1" applyAlignment="1">
      <alignment wrapText="1"/>
    </xf>
    <xf numFmtId="0" fontId="26" fillId="0" borderId="37" xfId="0" applyFont="1" applyBorder="1" applyAlignment="1">
      <alignment horizontal="center" vertical="center" wrapText="1"/>
    </xf>
    <xf numFmtId="0" fontId="36" fillId="0" borderId="37" xfId="0" applyFont="1" applyBorder="1" applyAlignment="1">
      <alignment wrapText="1"/>
    </xf>
    <xf numFmtId="0" fontId="16" fillId="0" borderId="37" xfId="15" applyBorder="1" applyAlignment="1">
      <alignment horizontal="left" vertical="top" wrapText="1"/>
    </xf>
    <xf numFmtId="0" fontId="17" fillId="0" borderId="37" xfId="13" applyBorder="1"/>
    <xf numFmtId="0" fontId="17" fillId="0" borderId="37" xfId="13" applyBorder="1" applyAlignment="1">
      <alignment horizontal="left" vertical="top"/>
    </xf>
    <xf numFmtId="0" fontId="30" fillId="6" borderId="8" xfId="0" applyFont="1" applyFill="1" applyBorder="1" applyAlignment="1">
      <alignment horizontal="left" vertical="top" wrapText="1"/>
    </xf>
    <xf numFmtId="2" fontId="30" fillId="17" borderId="8" xfId="0" applyNumberFormat="1" applyFont="1" applyFill="1" applyBorder="1" applyAlignment="1">
      <alignment vertical="top" wrapText="1"/>
    </xf>
    <xf numFmtId="1" fontId="28" fillId="5" borderId="8" xfId="13" applyNumberFormat="1" applyFont="1" applyFill="1" applyBorder="1" applyAlignment="1">
      <alignment horizontal="center" vertical="center"/>
    </xf>
    <xf numFmtId="1" fontId="28" fillId="5" borderId="5" xfId="0" applyNumberFormat="1" applyFont="1" applyFill="1" applyBorder="1" applyAlignment="1">
      <alignment horizontal="center" vertical="center" wrapText="1"/>
    </xf>
    <xf numFmtId="1" fontId="28" fillId="5" borderId="5" xfId="0" applyNumberFormat="1" applyFont="1" applyFill="1" applyBorder="1" applyAlignment="1">
      <alignment horizontal="center" vertical="center"/>
    </xf>
    <xf numFmtId="1" fontId="41" fillId="12" borderId="5" xfId="0" applyNumberFormat="1" applyFont="1" applyFill="1" applyBorder="1" applyAlignment="1">
      <alignment horizontal="center" vertical="center" wrapText="1"/>
    </xf>
    <xf numFmtId="1" fontId="28" fillId="5" borderId="12" xfId="0" applyNumberFormat="1" applyFont="1" applyFill="1" applyBorder="1" applyAlignment="1">
      <alignment horizontal="center" vertical="center" wrapText="1"/>
    </xf>
    <xf numFmtId="0" fontId="26" fillId="7" borderId="0" xfId="0" applyFont="1" applyFill="1" applyAlignment="1">
      <alignment horizontal="left" vertical="top" wrapText="1"/>
    </xf>
    <xf numFmtId="1" fontId="41" fillId="7" borderId="0" xfId="0" applyNumberFormat="1" applyFont="1" applyFill="1" applyAlignment="1">
      <alignment horizontal="center" vertical="center" wrapText="1"/>
    </xf>
    <xf numFmtId="1" fontId="29" fillId="7" borderId="1" xfId="0" applyNumberFormat="1" applyFont="1" applyFill="1" applyBorder="1" applyAlignment="1">
      <alignment horizontal="center" vertical="center" wrapText="1"/>
    </xf>
    <xf numFmtId="1" fontId="30" fillId="0" borderId="0" xfId="0" applyNumberFormat="1" applyFont="1" applyAlignment="1">
      <alignment horizontal="center" vertical="center"/>
    </xf>
    <xf numFmtId="0" fontId="2" fillId="3" borderId="0" xfId="21" applyFont="1" applyFill="1" applyAlignment="1">
      <alignment horizontal="left" vertical="top" wrapText="1"/>
    </xf>
    <xf numFmtId="0" fontId="7" fillId="3" borderId="0" xfId="21" applyFill="1" applyAlignment="1">
      <alignment horizontal="left" vertical="top" wrapText="1"/>
    </xf>
    <xf numFmtId="0" fontId="7" fillId="3" borderId="17" xfId="21" applyFill="1" applyBorder="1" applyAlignment="1">
      <alignment horizontal="left" vertical="top" wrapText="1"/>
    </xf>
    <xf numFmtId="0" fontId="7" fillId="3" borderId="16" xfId="21" applyFill="1" applyBorder="1" applyAlignment="1">
      <alignment horizontal="left" vertical="top" wrapText="1"/>
    </xf>
    <xf numFmtId="0" fontId="7" fillId="3" borderId="15" xfId="21" applyFill="1" applyBorder="1" applyAlignment="1">
      <alignment horizontal="left" vertical="top" wrapText="1"/>
    </xf>
    <xf numFmtId="0" fontId="57" fillId="3" borderId="0" xfId="21" applyFont="1" applyFill="1" applyAlignment="1">
      <alignment horizontal="left" vertical="center"/>
    </xf>
    <xf numFmtId="0" fontId="57" fillId="3" borderId="16" xfId="21" applyFont="1" applyFill="1" applyBorder="1" applyAlignment="1">
      <alignment horizontal="left" vertical="center"/>
    </xf>
    <xf numFmtId="0" fontId="2" fillId="23" borderId="16" xfId="21" applyFont="1" applyFill="1" applyBorder="1" applyAlignment="1">
      <alignment horizontal="left" vertical="center" wrapText="1"/>
    </xf>
    <xf numFmtId="0" fontId="7" fillId="23" borderId="16" xfId="21" applyFill="1" applyBorder="1" applyAlignment="1">
      <alignment horizontal="left" vertical="center" wrapText="1"/>
    </xf>
    <xf numFmtId="0" fontId="7" fillId="23" borderId="15" xfId="21" applyFill="1" applyBorder="1" applyAlignment="1">
      <alignment horizontal="left" vertical="center" wrapText="1"/>
    </xf>
    <xf numFmtId="0" fontId="57" fillId="3" borderId="19" xfId="21" applyFont="1" applyFill="1" applyBorder="1" applyAlignment="1">
      <alignment horizontal="left" vertical="center"/>
    </xf>
    <xf numFmtId="0" fontId="26" fillId="3" borderId="16" xfId="21" applyFont="1" applyFill="1" applyBorder="1" applyAlignment="1">
      <alignment horizontal="left" vertical="center" wrapText="1"/>
    </xf>
    <xf numFmtId="0" fontId="26" fillId="3" borderId="15" xfId="21" applyFont="1" applyFill="1" applyBorder="1" applyAlignment="1">
      <alignment horizontal="left" vertical="center" wrapText="1"/>
    </xf>
    <xf numFmtId="0" fontId="46" fillId="3" borderId="0" xfId="21" applyFont="1" applyFill="1" applyAlignment="1">
      <alignment horizontal="left" vertical="top"/>
    </xf>
    <xf numFmtId="0" fontId="46" fillId="3" borderId="17" xfId="21" applyFont="1" applyFill="1" applyBorder="1" applyAlignment="1">
      <alignment horizontal="left" vertical="top"/>
    </xf>
    <xf numFmtId="0" fontId="7" fillId="0" borderId="16" xfId="21" applyBorder="1" applyAlignment="1">
      <alignment horizontal="center"/>
    </xf>
    <xf numFmtId="0" fontId="7" fillId="0" borderId="15" xfId="21" applyBorder="1" applyAlignment="1">
      <alignment horizontal="center"/>
    </xf>
    <xf numFmtId="0" fontId="7" fillId="3" borderId="16" xfId="21" applyFill="1" applyBorder="1" applyAlignment="1">
      <alignment horizontal="left" vertical="center" wrapText="1"/>
    </xf>
    <xf numFmtId="0" fontId="7" fillId="3" borderId="15" xfId="21" applyFill="1" applyBorder="1" applyAlignment="1">
      <alignment horizontal="left" vertical="center" wrapText="1"/>
    </xf>
    <xf numFmtId="1" fontId="28" fillId="5" borderId="9" xfId="13" applyNumberFormat="1" applyFont="1" applyFill="1" applyBorder="1" applyAlignment="1">
      <alignment horizontal="center" vertical="center"/>
    </xf>
    <xf numFmtId="1" fontId="28" fillId="5" borderId="13" xfId="13" applyNumberFormat="1" applyFont="1" applyFill="1" applyBorder="1" applyAlignment="1">
      <alignment horizontal="center" vertical="center"/>
    </xf>
    <xf numFmtId="1" fontId="28" fillId="5" borderId="10" xfId="13" applyNumberFormat="1" applyFont="1" applyFill="1" applyBorder="1" applyAlignment="1">
      <alignment horizontal="center" vertical="center"/>
    </xf>
    <xf numFmtId="1" fontId="28" fillId="5" borderId="4" xfId="13" applyNumberFormat="1" applyFont="1" applyFill="1" applyBorder="1" applyAlignment="1">
      <alignment horizontal="center" vertical="center"/>
    </xf>
    <xf numFmtId="1" fontId="28" fillId="5" borderId="10" xfId="13" applyNumberFormat="1" applyFont="1" applyFill="1" applyBorder="1" applyAlignment="1">
      <alignment horizontal="center" vertical="center" wrapText="1"/>
    </xf>
    <xf numFmtId="1" fontId="28" fillId="5" borderId="4" xfId="13" applyNumberFormat="1" applyFont="1" applyFill="1" applyBorder="1" applyAlignment="1">
      <alignment horizontal="center" vertical="center" wrapText="1"/>
    </xf>
    <xf numFmtId="1" fontId="41" fillId="12" borderId="1" xfId="0" applyNumberFormat="1" applyFont="1" applyFill="1" applyBorder="1" applyAlignment="1">
      <alignment horizontal="center" vertical="center" wrapText="1"/>
    </xf>
    <xf numFmtId="1" fontId="41" fillId="12" borderId="1" xfId="0" applyNumberFormat="1" applyFont="1" applyFill="1" applyBorder="1" applyAlignment="1">
      <alignment horizontal="center" vertical="center" wrapText="1"/>
    </xf>
    <xf numFmtId="49" fontId="61" fillId="12" borderId="1" xfId="14" applyNumberFormat="1" applyFont="1" applyFill="1" applyBorder="1" applyAlignment="1" applyProtection="1">
      <alignment horizontal="center" vertical="center" wrapText="1"/>
      <protection locked="0"/>
    </xf>
    <xf numFmtId="49" fontId="61" fillId="12" borderId="1" xfId="0" applyNumberFormat="1" applyFont="1" applyFill="1" applyBorder="1" applyAlignment="1" applyProtection="1">
      <alignment horizontal="center" vertical="center" wrapText="1"/>
      <protection locked="0"/>
    </xf>
    <xf numFmtId="0" fontId="46" fillId="0" borderId="0" xfId="21" applyFont="1" applyFill="1"/>
    <xf numFmtId="0" fontId="7" fillId="0" borderId="0" xfId="21" applyFill="1"/>
    <xf numFmtId="0" fontId="1" fillId="3" borderId="16" xfId="21" applyFont="1" applyFill="1" applyBorder="1" applyAlignment="1">
      <alignment horizontal="left" vertical="center" wrapText="1"/>
    </xf>
    <xf numFmtId="49" fontId="34" fillId="7" borderId="5" xfId="0" applyNumberFormat="1" applyFont="1" applyFill="1" applyBorder="1" applyAlignment="1">
      <alignment horizontal="center" vertical="center" wrapText="1"/>
    </xf>
    <xf numFmtId="49" fontId="61" fillId="7" borderId="5" xfId="0" applyNumberFormat="1" applyFont="1" applyFill="1" applyBorder="1" applyAlignment="1">
      <alignment horizontal="center" vertical="center" wrapText="1"/>
    </xf>
    <xf numFmtId="49" fontId="61" fillId="10" borderId="5" xfId="0" applyNumberFormat="1" applyFont="1" applyFill="1" applyBorder="1" applyAlignment="1">
      <alignment horizontal="center" vertical="center" wrapText="1"/>
    </xf>
    <xf numFmtId="49" fontId="61" fillId="7" borderId="10" xfId="0" applyNumberFormat="1" applyFont="1" applyFill="1" applyBorder="1" applyAlignment="1">
      <alignment horizontal="center" vertical="center" wrapText="1"/>
    </xf>
    <xf numFmtId="49" fontId="61" fillId="7" borderId="4" xfId="0" applyNumberFormat="1" applyFont="1" applyFill="1" applyBorder="1" applyAlignment="1">
      <alignment horizontal="center" vertical="center" wrapText="1"/>
    </xf>
    <xf numFmtId="49" fontId="61" fillId="9" borderId="5" xfId="0" applyNumberFormat="1" applyFont="1" applyFill="1" applyBorder="1" applyAlignment="1">
      <alignment horizontal="center" vertical="center" wrapText="1"/>
    </xf>
    <xf numFmtId="49" fontId="34" fillId="9" borderId="8" xfId="0" applyNumberFormat="1" applyFont="1" applyFill="1" applyBorder="1" applyAlignment="1">
      <alignment horizontal="center" vertical="center" wrapText="1"/>
    </xf>
    <xf numFmtId="49" fontId="34" fillId="8" borderId="10" xfId="0" applyNumberFormat="1" applyFont="1" applyFill="1" applyBorder="1" applyAlignment="1">
      <alignment horizontal="center" vertical="center" wrapText="1"/>
    </xf>
    <xf numFmtId="49" fontId="61" fillId="8" borderId="4" xfId="0" applyNumberFormat="1" applyFont="1" applyFill="1" applyBorder="1" applyAlignment="1">
      <alignment horizontal="center" vertical="center" wrapText="1"/>
    </xf>
    <xf numFmtId="49" fontId="61" fillId="7" borderId="11" xfId="0" applyNumberFormat="1" applyFont="1" applyFill="1" applyBorder="1" applyAlignment="1" applyProtection="1">
      <alignment horizontal="center" vertical="center" wrapText="1"/>
      <protection locked="0"/>
    </xf>
    <xf numFmtId="49" fontId="61" fillId="7" borderId="1" xfId="0" applyNumberFormat="1" applyFont="1" applyFill="1" applyBorder="1" applyAlignment="1" applyProtection="1">
      <alignment horizontal="center" vertical="center" wrapText="1"/>
      <protection locked="0"/>
    </xf>
    <xf numFmtId="0" fontId="61" fillId="17" borderId="1" xfId="0" applyFont="1" applyFill="1" applyBorder="1" applyAlignment="1" applyProtection="1">
      <alignment horizontal="center" vertical="center" wrapText="1"/>
      <protection locked="0"/>
    </xf>
    <xf numFmtId="0" fontId="61" fillId="28" borderId="1" xfId="0" applyFont="1" applyFill="1" applyBorder="1" applyAlignment="1">
      <alignment horizontal="center" vertical="center" wrapText="1"/>
    </xf>
    <xf numFmtId="49" fontId="61" fillId="17" borderId="1" xfId="0" applyNumberFormat="1" applyFont="1" applyFill="1" applyBorder="1" applyAlignment="1" applyProtection="1">
      <alignment horizontal="center" vertical="center" wrapText="1"/>
      <protection locked="0"/>
    </xf>
    <xf numFmtId="0" fontId="61" fillId="6" borderId="1" xfId="0" applyFont="1" applyFill="1" applyBorder="1" applyAlignment="1" applyProtection="1">
      <alignment horizontal="center" vertical="center" wrapText="1"/>
      <protection locked="0"/>
    </xf>
    <xf numFmtId="0" fontId="62" fillId="7" borderId="11" xfId="15" applyFont="1" applyFill="1" applyBorder="1" applyAlignment="1" applyProtection="1">
      <alignment horizontal="center" vertical="center" wrapText="1"/>
      <protection locked="0"/>
    </xf>
    <xf numFmtId="49" fontId="61" fillId="8" borderId="5" xfId="0" applyNumberFormat="1" applyFont="1" applyFill="1" applyBorder="1" applyAlignment="1">
      <alignment horizontal="center" vertical="center" wrapText="1"/>
    </xf>
    <xf numFmtId="0" fontId="62" fillId="7" borderId="6" xfId="15" applyFont="1" applyFill="1" applyBorder="1" applyAlignment="1" applyProtection="1">
      <alignment horizontal="center" vertical="center" wrapText="1"/>
      <protection locked="0"/>
    </xf>
    <xf numFmtId="0" fontId="62" fillId="7" borderId="1" xfId="15" applyFont="1" applyFill="1" applyBorder="1" applyAlignment="1" applyProtection="1">
      <alignment horizontal="center" vertical="center" wrapText="1"/>
      <protection locked="0"/>
    </xf>
    <xf numFmtId="0" fontId="61" fillId="7" borderId="1" xfId="15" applyFont="1" applyFill="1" applyBorder="1" applyAlignment="1" applyProtection="1">
      <alignment horizontal="center" vertical="center" wrapText="1"/>
      <protection locked="0"/>
    </xf>
    <xf numFmtId="0" fontId="63" fillId="7" borderId="1" xfId="15" applyFont="1" applyFill="1" applyBorder="1" applyAlignment="1" applyProtection="1">
      <alignment horizontal="center" vertical="center" wrapText="1"/>
      <protection locked="0"/>
    </xf>
  </cellXfs>
  <cellStyles count="23">
    <cellStyle name="Excel Built-in Normal" xfId="1" xr:uid="{00000000-0005-0000-0000-000000000000}"/>
    <cellStyle name="Heading" xfId="2" xr:uid="{00000000-0005-0000-0000-000001000000}"/>
    <cellStyle name="Link 2" xfId="17" xr:uid="{B5DB7A92-1C1A-4B87-8466-B20F466588E2}"/>
    <cellStyle name="Prozent" xfId="22" builtinId="5"/>
    <cellStyle name="Schlecht 2" xfId="11" xr:uid="{9530073D-3CFA-4720-BDFC-9B6E9E3AFF4A}"/>
    <cellStyle name="Standard" xfId="0" builtinId="0"/>
    <cellStyle name="Standard 10" xfId="18" xr:uid="{5E8AD1B3-11F5-4191-9B5B-E1F838B9A54D}"/>
    <cellStyle name="Standard 11" xfId="19" xr:uid="{F8327A66-42DD-413A-A84B-2B305B3F0BD6}"/>
    <cellStyle name="Standard 11 2" xfId="21" xr:uid="{28F29B2E-2407-4D0A-9FAD-068C4671274E}"/>
    <cellStyle name="Standard 12" xfId="20" xr:uid="{160F29F4-6BDF-4F33-A711-754D91AF0F14}"/>
    <cellStyle name="Standard 2" xfId="3" xr:uid="{00000000-0005-0000-0000-000004000000}"/>
    <cellStyle name="Standard 3" xfId="4" xr:uid="{D7BF66E3-9A96-4B5F-9224-FABA0290DCE8}"/>
    <cellStyle name="Standard 3 2" xfId="6" xr:uid="{DF2C2DA9-9FE0-4C4E-ACEB-CE1BD06E0AD8}"/>
    <cellStyle name="Standard 3 2 2" xfId="10" xr:uid="{185A69B9-2071-444F-BC6A-0E3C005B4BDB}"/>
    <cellStyle name="Standard 3 3" xfId="8" xr:uid="{FC9157B8-7D5F-4B1F-B75B-469702C88CA1}"/>
    <cellStyle name="Standard 4" xfId="5" xr:uid="{F6C46176-3BE0-44F4-80B5-FAC7F51E1FD7}"/>
    <cellStyle name="Standard 4 2" xfId="9" xr:uid="{26C5DB26-A134-44F1-8B30-0123470B7EC5}"/>
    <cellStyle name="Standard 5" xfId="7" xr:uid="{BA5CA988-50C8-4742-B1FD-BE6727EA418B}"/>
    <cellStyle name="Standard 6" xfId="12" xr:uid="{FFDF9944-6F2C-4E47-8088-E00DF4CE4889}"/>
    <cellStyle name="Standard 6 2" xfId="14" xr:uid="{5C490E55-5ED8-4529-97B8-C6B7F7C3E0C8}"/>
    <cellStyle name="Standard 7" xfId="13" xr:uid="{5403F7A5-F478-4B10-B291-CC09B4DD8E93}"/>
    <cellStyle name="Standard 8" xfId="15" xr:uid="{B6DF7A2D-5653-4AF6-B580-CE96FEC5E20F}"/>
    <cellStyle name="Standard 9" xfId="16" xr:uid="{995093EB-8F80-430E-B7EA-5BDDFE7045C2}"/>
  </cellStyles>
  <dxfs count="4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4B084"/>
      <color rgb="FFE7E6E6"/>
      <color rgb="FFFFF2CC"/>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8E93-EF5F-4100-A319-F95EE789E508}">
  <sheetPr codeName="Tabelle11">
    <tabColor rgb="FF00B0F0"/>
    <pageSetUpPr fitToPage="1"/>
  </sheetPr>
  <dimension ref="A1:H44"/>
  <sheetViews>
    <sheetView topLeftCell="A39" zoomScale="120" zoomScaleNormal="120" workbookViewId="0">
      <selection activeCell="A43" sqref="A43:E44"/>
    </sheetView>
  </sheetViews>
  <sheetFormatPr baseColWidth="10" defaultColWidth="11.44140625" defaultRowHeight="14.4"/>
  <cols>
    <col min="1" max="1" width="4.88671875" style="130" bestFit="1" customWidth="1"/>
    <col min="2" max="2" width="11.44140625" style="130"/>
    <col min="3" max="3" width="13.33203125" style="130" bestFit="1" customWidth="1"/>
    <col min="4" max="4" width="11.44140625" style="130"/>
    <col min="5" max="5" width="69.88671875" style="130" bestFit="1" customWidth="1"/>
    <col min="6" max="6" width="11.44140625" style="131"/>
    <col min="7" max="7" width="18.44140625" style="130" bestFit="1" customWidth="1"/>
    <col min="8" max="16384" width="11.44140625" style="130"/>
  </cols>
  <sheetData>
    <row r="1" spans="1:5" ht="21" customHeight="1">
      <c r="A1" s="259" t="s">
        <v>1155</v>
      </c>
      <c r="B1" s="259"/>
      <c r="C1" s="259"/>
      <c r="D1" s="259"/>
      <c r="E1" s="259"/>
    </row>
    <row r="2" spans="1:5" ht="21.75" customHeight="1" thickBot="1">
      <c r="A2" s="260"/>
      <c r="B2" s="260"/>
      <c r="C2" s="260"/>
      <c r="D2" s="260"/>
      <c r="E2" s="260"/>
    </row>
    <row r="3" spans="1:5" ht="18">
      <c r="A3" s="180" t="s">
        <v>873</v>
      </c>
      <c r="B3" s="179"/>
      <c r="C3" s="179"/>
      <c r="D3" s="179"/>
      <c r="E3" s="178"/>
    </row>
    <row r="4" spans="1:5" ht="92.25" customHeight="1" thickBot="1">
      <c r="A4" s="177"/>
      <c r="B4" s="261" t="s">
        <v>1156</v>
      </c>
      <c r="C4" s="262"/>
      <c r="D4" s="262"/>
      <c r="E4" s="263"/>
    </row>
    <row r="5" spans="1:5">
      <c r="A5" s="264" t="s">
        <v>872</v>
      </c>
      <c r="B5" s="264"/>
      <c r="C5" s="264"/>
      <c r="D5" s="264"/>
      <c r="E5" s="264"/>
    </row>
    <row r="6" spans="1:5">
      <c r="A6" s="259"/>
      <c r="B6" s="259"/>
      <c r="C6" s="259"/>
      <c r="D6" s="259"/>
      <c r="E6" s="259"/>
    </row>
    <row r="7" spans="1:5" ht="15" thickBot="1">
      <c r="A7" s="260"/>
      <c r="B7" s="260"/>
      <c r="C7" s="260"/>
      <c r="D7" s="260"/>
      <c r="E7" s="260"/>
    </row>
    <row r="8" spans="1:5" ht="15.6">
      <c r="A8" s="176" t="s">
        <v>871</v>
      </c>
      <c r="B8" s="175"/>
      <c r="C8" s="175"/>
      <c r="D8" s="175"/>
      <c r="E8" s="174"/>
    </row>
    <row r="9" spans="1:5" ht="18">
      <c r="A9" s="173" t="s">
        <v>1157</v>
      </c>
      <c r="B9" s="138"/>
      <c r="C9" s="138"/>
      <c r="D9" s="138"/>
      <c r="E9" s="141"/>
    </row>
    <row r="10" spans="1:5" ht="18">
      <c r="A10" s="142" t="s">
        <v>870</v>
      </c>
      <c r="B10" s="138"/>
      <c r="C10" s="138"/>
      <c r="D10" s="138"/>
      <c r="E10" s="141"/>
    </row>
    <row r="11" spans="1:5" ht="300" customHeight="1" thickBot="1">
      <c r="A11" s="172"/>
      <c r="B11" s="265" t="s">
        <v>1154</v>
      </c>
      <c r="C11" s="265"/>
      <c r="D11" s="265"/>
      <c r="E11" s="266"/>
    </row>
    <row r="12" spans="1:5" ht="16.2" thickBot="1">
      <c r="A12" s="139"/>
      <c r="B12" s="138"/>
      <c r="C12" s="138"/>
      <c r="D12" s="138"/>
      <c r="E12" s="138"/>
    </row>
    <row r="13" spans="1:5" ht="18">
      <c r="A13" s="171" t="s">
        <v>869</v>
      </c>
      <c r="B13" s="170"/>
      <c r="C13" s="170"/>
      <c r="D13" s="170"/>
      <c r="E13" s="169"/>
    </row>
    <row r="14" spans="1:5" ht="15.6">
      <c r="A14" s="168" t="s">
        <v>1067</v>
      </c>
      <c r="B14" s="166"/>
      <c r="C14" s="166"/>
      <c r="D14" s="166"/>
      <c r="E14" s="165"/>
    </row>
    <row r="15" spans="1:5" ht="15.6">
      <c r="A15" s="168" t="s">
        <v>874</v>
      </c>
      <c r="B15" s="166"/>
      <c r="C15" s="166"/>
      <c r="D15" s="166"/>
      <c r="E15" s="165"/>
    </row>
    <row r="16" spans="1:5" ht="15.6">
      <c r="A16" s="168" t="s">
        <v>875</v>
      </c>
      <c r="B16" s="166"/>
      <c r="C16" s="166"/>
      <c r="D16" s="166"/>
      <c r="E16" s="165"/>
    </row>
    <row r="17" spans="1:5" ht="15.6">
      <c r="A17" s="168" t="s">
        <v>1068</v>
      </c>
      <c r="B17" s="166"/>
      <c r="C17" s="166"/>
      <c r="D17" s="166"/>
      <c r="E17" s="165"/>
    </row>
    <row r="18" spans="1:5" ht="15.6">
      <c r="A18" s="167" t="s">
        <v>1069</v>
      </c>
      <c r="B18" s="166"/>
      <c r="C18" s="166"/>
      <c r="D18" s="166"/>
      <c r="E18" s="165"/>
    </row>
    <row r="19" spans="1:5" ht="18">
      <c r="A19" s="142" t="s">
        <v>868</v>
      </c>
      <c r="B19" s="138"/>
      <c r="C19" s="138"/>
      <c r="D19" s="138"/>
      <c r="E19" s="141"/>
    </row>
    <row r="20" spans="1:5" ht="222" customHeight="1">
      <c r="A20" s="150"/>
      <c r="B20" s="254" t="s">
        <v>1160</v>
      </c>
      <c r="C20" s="255"/>
      <c r="D20" s="255"/>
      <c r="E20" s="256"/>
    </row>
    <row r="21" spans="1:5" ht="18.600000000000001" thickBot="1">
      <c r="A21" s="142" t="s">
        <v>1158</v>
      </c>
      <c r="B21" s="138"/>
      <c r="C21" s="138"/>
      <c r="D21" s="138"/>
      <c r="E21" s="141"/>
    </row>
    <row r="22" spans="1:5" ht="41.4" thickBot="1">
      <c r="A22" s="150"/>
      <c r="B22" s="192" t="s">
        <v>865</v>
      </c>
      <c r="C22" s="192" t="s">
        <v>864</v>
      </c>
      <c r="D22" s="192" t="s">
        <v>863</v>
      </c>
      <c r="E22" s="141"/>
    </row>
    <row r="23" spans="1:5" ht="23.4">
      <c r="A23" s="150"/>
      <c r="B23" s="158" t="s">
        <v>861</v>
      </c>
      <c r="C23" s="164"/>
      <c r="D23" s="156"/>
      <c r="E23" s="163" t="s">
        <v>867</v>
      </c>
    </row>
    <row r="24" spans="1:5" ht="24" thickBot="1">
      <c r="A24" s="150"/>
      <c r="B24" s="162"/>
      <c r="C24" s="161"/>
      <c r="D24" s="160" t="s">
        <v>861</v>
      </c>
      <c r="E24" s="159" t="s">
        <v>866</v>
      </c>
    </row>
    <row r="25" spans="1:5">
      <c r="A25" s="267" t="s">
        <v>859</v>
      </c>
      <c r="B25" s="267"/>
      <c r="C25" s="267"/>
      <c r="D25" s="267"/>
      <c r="E25" s="268"/>
    </row>
    <row r="26" spans="1:5">
      <c r="A26" s="150"/>
      <c r="B26" s="138"/>
      <c r="C26" s="138"/>
      <c r="D26" s="138"/>
      <c r="E26" s="141"/>
    </row>
    <row r="27" spans="1:5" ht="18.600000000000001" thickBot="1">
      <c r="A27" s="142" t="s">
        <v>1159</v>
      </c>
      <c r="B27" s="138"/>
      <c r="C27" s="138"/>
      <c r="D27" s="138"/>
      <c r="E27" s="141"/>
    </row>
    <row r="28" spans="1:5" ht="41.4" thickBot="1">
      <c r="A28" s="150"/>
      <c r="B28" s="192" t="s">
        <v>865</v>
      </c>
      <c r="C28" s="192" t="s">
        <v>864</v>
      </c>
      <c r="D28" s="192" t="s">
        <v>863</v>
      </c>
      <c r="E28" s="141"/>
    </row>
    <row r="29" spans="1:5" ht="28.8">
      <c r="A29" s="150"/>
      <c r="B29" s="158" t="s">
        <v>861</v>
      </c>
      <c r="C29" s="157"/>
      <c r="D29" s="156"/>
      <c r="E29" s="155" t="s">
        <v>862</v>
      </c>
    </row>
    <row r="30" spans="1:5" ht="28.8">
      <c r="A30" s="150"/>
      <c r="B30" s="154"/>
      <c r="C30" s="153" t="s">
        <v>861</v>
      </c>
      <c r="D30" s="152"/>
      <c r="E30" s="151" t="s">
        <v>944</v>
      </c>
    </row>
    <row r="31" spans="1:5" ht="24" thickBot="1">
      <c r="A31" s="150"/>
      <c r="B31" s="149"/>
      <c r="C31" s="148"/>
      <c r="D31" s="147" t="s">
        <v>861</v>
      </c>
      <c r="E31" s="146" t="s">
        <v>860</v>
      </c>
    </row>
    <row r="32" spans="1:5">
      <c r="A32" s="267" t="s">
        <v>859</v>
      </c>
      <c r="B32" s="267"/>
      <c r="C32" s="267"/>
      <c r="D32" s="267"/>
      <c r="E32" s="268"/>
    </row>
    <row r="33" spans="1:8" ht="15" thickBot="1">
      <c r="A33" s="269"/>
      <c r="B33" s="269"/>
      <c r="C33" s="269"/>
      <c r="D33" s="269"/>
      <c r="E33" s="270"/>
    </row>
    <row r="34" spans="1:8" ht="16.2" thickBot="1">
      <c r="A34" s="139"/>
      <c r="B34" s="138"/>
      <c r="C34" s="138"/>
      <c r="D34" s="138"/>
      <c r="E34" s="138"/>
    </row>
    <row r="35" spans="1:8" ht="15.6">
      <c r="A35" s="145" t="s">
        <v>1171</v>
      </c>
      <c r="B35" s="144"/>
      <c r="C35" s="144"/>
      <c r="D35" s="144"/>
      <c r="E35" s="143"/>
    </row>
    <row r="36" spans="1:8" ht="15.75" customHeight="1">
      <c r="A36" s="254" t="s">
        <v>1161</v>
      </c>
      <c r="B36" s="255"/>
      <c r="C36" s="255"/>
      <c r="D36" s="255"/>
      <c r="E36" s="256"/>
    </row>
    <row r="37" spans="1:8" ht="34.200000000000003" customHeight="1" thickBot="1">
      <c r="A37" s="257"/>
      <c r="B37" s="257"/>
      <c r="C37" s="257"/>
      <c r="D37" s="257"/>
      <c r="E37" s="258"/>
    </row>
    <row r="38" spans="1:8" ht="15" customHeight="1">
      <c r="A38" s="142" t="s">
        <v>858</v>
      </c>
      <c r="B38" s="138"/>
      <c r="C38" s="138"/>
      <c r="D38" s="138"/>
      <c r="E38" s="141"/>
      <c r="F38" s="283"/>
      <c r="G38" s="284"/>
      <c r="H38" s="284"/>
    </row>
    <row r="39" spans="1:8" ht="213.75" customHeight="1" thickBot="1">
      <c r="A39" s="140"/>
      <c r="B39" s="285" t="s">
        <v>1848</v>
      </c>
      <c r="C39" s="271"/>
      <c r="D39" s="271"/>
      <c r="E39" s="272"/>
      <c r="F39" s="283"/>
      <c r="G39" s="284"/>
      <c r="H39" s="284"/>
    </row>
    <row r="40" spans="1:8" ht="16.2" thickBot="1">
      <c r="A40" s="139"/>
      <c r="B40" s="138"/>
      <c r="C40" s="138"/>
      <c r="D40" s="138"/>
      <c r="E40" s="138"/>
    </row>
    <row r="41" spans="1:8" ht="15.6">
      <c r="A41" s="137" t="s">
        <v>1172</v>
      </c>
      <c r="B41" s="136"/>
      <c r="C41" s="136"/>
      <c r="D41" s="136"/>
      <c r="E41" s="135"/>
    </row>
    <row r="42" spans="1:8" ht="18" customHeight="1">
      <c r="A42" s="134"/>
      <c r="B42" s="133"/>
      <c r="C42" s="133"/>
      <c r="D42" s="133"/>
      <c r="E42" s="132"/>
    </row>
    <row r="43" spans="1:8" ht="15.75" customHeight="1">
      <c r="A43" s="254" t="s">
        <v>1162</v>
      </c>
      <c r="B43" s="255"/>
      <c r="C43" s="255"/>
      <c r="D43" s="255"/>
      <c r="E43" s="256"/>
    </row>
    <row r="44" spans="1:8" ht="125.25" customHeight="1" thickBot="1">
      <c r="A44" s="257"/>
      <c r="B44" s="257"/>
      <c r="C44" s="257"/>
      <c r="D44" s="257"/>
      <c r="E44" s="258"/>
    </row>
  </sheetData>
  <sheetProtection algorithmName="SHA-512" hashValue="E+RHfFaNzfIb7T/WfP9OfKwyYXX2/u5Sncnl0Q/xP1I54UJ071yowiVAqUV70MNpWzt6h+bXXEglyseZUxBZkg==" saltValue="Kmzbmfg30LwDR1xHikMOYw==" spinCount="100000" sheet="1" objects="1" scenarios="1"/>
  <mergeCells count="11">
    <mergeCell ref="A43:E44"/>
    <mergeCell ref="A1:E2"/>
    <mergeCell ref="B4:E4"/>
    <mergeCell ref="A5:E7"/>
    <mergeCell ref="B11:E11"/>
    <mergeCell ref="B20:E20"/>
    <mergeCell ref="A25:E25"/>
    <mergeCell ref="A32:E32"/>
    <mergeCell ref="A33:E33"/>
    <mergeCell ref="B39:E39"/>
    <mergeCell ref="A36:E37"/>
  </mergeCells>
  <pageMargins left="0.7" right="0.7" top="0.78740157500000008" bottom="0.78740157500000008" header="0.3" footer="0.3"/>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5EF2-5AF3-4514-85B9-FDF60667769E}">
  <sheetPr codeName="Tabelle4">
    <tabColor rgb="FF92D050"/>
    <pageSetUpPr fitToPage="1"/>
  </sheetPr>
  <dimension ref="A1:L40"/>
  <sheetViews>
    <sheetView zoomScale="55" zoomScaleNormal="55" workbookViewId="0">
      <pane xSplit="1" ySplit="6" topLeftCell="B7" activePane="bottomRight" state="frozen"/>
      <selection activeCell="F7" sqref="F7"/>
      <selection pane="topRight" activeCell="F7" sqref="F7"/>
      <selection pane="bottomLeft" activeCell="F7" sqref="F7"/>
      <selection pane="bottomRight" activeCell="G10" sqref="G10"/>
    </sheetView>
  </sheetViews>
  <sheetFormatPr baseColWidth="10" defaultColWidth="11.44140625" defaultRowHeight="14.4"/>
  <cols>
    <col min="1" max="1" width="13.44140625" style="1" customWidth="1"/>
    <col min="2" max="2" width="80.77734375" style="60" customWidth="1"/>
    <col min="3" max="3" width="100.77734375" style="60" customWidth="1"/>
    <col min="4" max="4" width="50.77734375" style="2" customWidth="1"/>
    <col min="5" max="5" width="16.6640625" style="2" customWidth="1"/>
    <col min="6" max="6" width="15.33203125" style="2" customWidth="1"/>
    <col min="7" max="9" width="20.77734375" style="2" customWidth="1"/>
    <col min="10" max="10" width="15" style="2" customWidth="1"/>
    <col min="11" max="11" width="61.109375" customWidth="1"/>
  </cols>
  <sheetData>
    <row r="1" spans="1:12" ht="27.6">
      <c r="A1" s="9" t="s">
        <v>104</v>
      </c>
      <c r="G1" s="93" t="s">
        <v>876</v>
      </c>
      <c r="H1" s="122">
        <f>J5</f>
        <v>0</v>
      </c>
      <c r="I1" s="230">
        <f>H1/H2</f>
        <v>0</v>
      </c>
      <c r="J1" s="123" t="s">
        <v>1839</v>
      </c>
    </row>
    <row r="2" spans="1:12" ht="27.6">
      <c r="A2" s="9"/>
      <c r="G2" s="93" t="s">
        <v>877</v>
      </c>
      <c r="H2" s="123">
        <f>Gesamtbewertungsmatrix!F61</f>
        <v>120</v>
      </c>
    </row>
    <row r="3" spans="1:12" s="8" customFormat="1" ht="15" customHeight="1">
      <c r="A3" s="6"/>
      <c r="B3" s="61"/>
      <c r="C3" s="61"/>
      <c r="D3" s="7"/>
      <c r="E3" s="7"/>
      <c r="F3" s="7"/>
      <c r="G3" s="7"/>
      <c r="H3" s="7"/>
      <c r="I3" s="7"/>
      <c r="J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"Beendigung Beschäftigungsverhältnis"</v>
      </c>
      <c r="B5" s="78"/>
      <c r="C5" s="76"/>
      <c r="D5" s="77"/>
      <c r="E5" s="77">
        <f>SUM(E6:E40)</f>
        <v>20</v>
      </c>
      <c r="F5" s="77">
        <f>SUM(F6:F40)</f>
        <v>120</v>
      </c>
      <c r="G5" s="77"/>
      <c r="H5" s="77"/>
      <c r="I5" s="77"/>
      <c r="J5" s="77">
        <f>SUM(J6:J40)</f>
        <v>0</v>
      </c>
      <c r="K5" s="235"/>
      <c r="L5"/>
    </row>
    <row r="6" spans="1:12" s="59" customFormat="1">
      <c r="A6" s="74" t="s">
        <v>1090</v>
      </c>
      <c r="B6" s="66"/>
      <c r="C6" s="62"/>
      <c r="D6" s="62"/>
      <c r="E6" s="121"/>
      <c r="F6" s="121"/>
      <c r="G6" s="62"/>
      <c r="H6" s="62"/>
      <c r="I6" s="62"/>
      <c r="J6" s="72"/>
      <c r="K6" s="236"/>
    </row>
    <row r="7" spans="1:12" s="67" customFormat="1" ht="69">
      <c r="A7" s="83" t="s">
        <v>215</v>
      </c>
      <c r="B7" s="22" t="s">
        <v>1669</v>
      </c>
      <c r="C7" s="23" t="s">
        <v>1845</v>
      </c>
      <c r="D7" s="23"/>
      <c r="E7" s="22">
        <v>1</v>
      </c>
      <c r="F7" s="118">
        <f>H$2/$E$5*E7</f>
        <v>6</v>
      </c>
      <c r="G7" s="282"/>
      <c r="H7" s="282"/>
      <c r="I7" s="282"/>
      <c r="J7" s="233">
        <f t="shared" ref="J7:J40" si="0">IF($G7="x",F7,IF($H7="x",F7*0.3,0))</f>
        <v>0</v>
      </c>
      <c r="K7" s="236"/>
    </row>
    <row r="8" spans="1:12" s="67" customFormat="1" ht="82.8">
      <c r="A8" s="82" t="s">
        <v>216</v>
      </c>
      <c r="B8" s="4" t="s">
        <v>1670</v>
      </c>
      <c r="C8" s="5" t="s">
        <v>1443</v>
      </c>
      <c r="D8" s="5"/>
      <c r="E8" s="22">
        <v>1</v>
      </c>
      <c r="F8" s="118">
        <f t="shared" ref="F8:F9" si="1">H$2/$E$5*E8</f>
        <v>6</v>
      </c>
      <c r="G8" s="282"/>
      <c r="H8" s="282"/>
      <c r="I8" s="282"/>
      <c r="J8" s="233">
        <f t="shared" si="0"/>
        <v>0</v>
      </c>
      <c r="K8" s="236"/>
    </row>
    <row r="9" spans="1:12" s="67" customFormat="1" ht="55.2">
      <c r="A9" s="82" t="s">
        <v>217</v>
      </c>
      <c r="B9" s="4" t="s">
        <v>1546</v>
      </c>
      <c r="C9" s="5" t="s">
        <v>704</v>
      </c>
      <c r="D9" s="5" t="s">
        <v>1010</v>
      </c>
      <c r="E9" s="22"/>
      <c r="F9" s="118">
        <f t="shared" si="1"/>
        <v>0</v>
      </c>
      <c r="G9" s="282"/>
      <c r="H9" s="282"/>
      <c r="I9" s="282"/>
      <c r="J9" s="233">
        <f t="shared" si="0"/>
        <v>0</v>
      </c>
      <c r="K9" s="236"/>
    </row>
    <row r="10" spans="1:12" s="59" customFormat="1" ht="27.6">
      <c r="A10" s="74" t="s">
        <v>1089</v>
      </c>
      <c r="B10" s="66"/>
      <c r="C10" s="62" t="s">
        <v>704</v>
      </c>
      <c r="D10" s="62"/>
      <c r="E10" s="121"/>
      <c r="F10" s="121"/>
      <c r="G10" s="287"/>
      <c r="H10" s="287"/>
      <c r="I10" s="287"/>
      <c r="J10" s="250"/>
      <c r="K10" s="236"/>
    </row>
    <row r="11" spans="1:12" s="67" customFormat="1" ht="82.8">
      <c r="A11" s="82" t="s">
        <v>218</v>
      </c>
      <c r="B11" s="4" t="s">
        <v>1671</v>
      </c>
      <c r="C11" s="5" t="s">
        <v>1444</v>
      </c>
      <c r="D11" s="5"/>
      <c r="E11" s="22">
        <v>1</v>
      </c>
      <c r="F11" s="118">
        <f t="shared" ref="F11:F17" si="2">H$2/$E$5*E11</f>
        <v>6</v>
      </c>
      <c r="G11" s="282"/>
      <c r="H11" s="282"/>
      <c r="I11" s="282"/>
      <c r="J11" s="233">
        <f t="shared" si="0"/>
        <v>0</v>
      </c>
      <c r="K11" s="236"/>
    </row>
    <row r="12" spans="1:12" s="67" customFormat="1" ht="82.8">
      <c r="A12" s="82" t="s">
        <v>219</v>
      </c>
      <c r="B12" s="4" t="s">
        <v>1672</v>
      </c>
      <c r="C12" s="5" t="s">
        <v>1445</v>
      </c>
      <c r="D12" s="5"/>
      <c r="E12" s="22">
        <v>1</v>
      </c>
      <c r="F12" s="118">
        <f t="shared" ref="F12" si="3">H$2/$E$5*E12</f>
        <v>6</v>
      </c>
      <c r="G12" s="282"/>
      <c r="H12" s="282"/>
      <c r="I12" s="282"/>
      <c r="J12" s="233">
        <f t="shared" ref="J12" si="4">IF($G12="x",F12,IF($H12="x",F12*0.3,0))</f>
        <v>0</v>
      </c>
      <c r="K12" s="236"/>
    </row>
    <row r="13" spans="1:12" s="67" customFormat="1" ht="55.2">
      <c r="A13" s="82" t="s">
        <v>220</v>
      </c>
      <c r="B13" s="4" t="s">
        <v>1673</v>
      </c>
      <c r="C13" s="5" t="s">
        <v>1020</v>
      </c>
      <c r="D13" s="5"/>
      <c r="E13" s="22">
        <v>1</v>
      </c>
      <c r="F13" s="118">
        <f t="shared" si="2"/>
        <v>6</v>
      </c>
      <c r="G13" s="282"/>
      <c r="H13" s="282"/>
      <c r="I13" s="282"/>
      <c r="J13" s="233">
        <f t="shared" si="0"/>
        <v>0</v>
      </c>
      <c r="K13" s="236"/>
    </row>
    <row r="14" spans="1:12" s="67" customFormat="1" ht="55.2">
      <c r="A14" s="82" t="s">
        <v>221</v>
      </c>
      <c r="B14" s="4" t="s">
        <v>1674</v>
      </c>
      <c r="C14" s="5" t="s">
        <v>704</v>
      </c>
      <c r="D14" s="5" t="s">
        <v>1008</v>
      </c>
      <c r="E14" s="22"/>
      <c r="F14" s="118">
        <f t="shared" si="2"/>
        <v>0</v>
      </c>
      <c r="G14" s="282"/>
      <c r="H14" s="282"/>
      <c r="I14" s="282"/>
      <c r="J14" s="233">
        <f t="shared" si="0"/>
        <v>0</v>
      </c>
      <c r="K14" s="236"/>
    </row>
    <row r="15" spans="1:12" s="67" customFormat="1" ht="110.4">
      <c r="A15" s="82" t="s">
        <v>222</v>
      </c>
      <c r="B15" s="4" t="s">
        <v>1675</v>
      </c>
      <c r="C15" s="5" t="s">
        <v>788</v>
      </c>
      <c r="D15" s="5"/>
      <c r="E15" s="22">
        <v>1</v>
      </c>
      <c r="F15" s="118">
        <f t="shared" si="2"/>
        <v>6</v>
      </c>
      <c r="G15" s="282"/>
      <c r="H15" s="282"/>
      <c r="I15" s="282"/>
      <c r="J15" s="233">
        <f t="shared" si="0"/>
        <v>0</v>
      </c>
      <c r="K15" s="236"/>
    </row>
    <row r="16" spans="1:12" s="67" customFormat="1" ht="55.2">
      <c r="A16" s="82" t="s">
        <v>223</v>
      </c>
      <c r="B16" s="4" t="s">
        <v>1676</v>
      </c>
      <c r="C16" s="5" t="s">
        <v>789</v>
      </c>
      <c r="D16" s="5"/>
      <c r="E16" s="22">
        <v>1</v>
      </c>
      <c r="F16" s="118">
        <f t="shared" si="2"/>
        <v>6</v>
      </c>
      <c r="G16" s="282"/>
      <c r="H16" s="282"/>
      <c r="I16" s="282"/>
      <c r="J16" s="233">
        <f t="shared" si="0"/>
        <v>0</v>
      </c>
      <c r="K16" s="236"/>
    </row>
    <row r="17" spans="1:11" s="67" customFormat="1" ht="55.2">
      <c r="A17" s="82" t="s">
        <v>1066</v>
      </c>
      <c r="B17" s="4" t="s">
        <v>1677</v>
      </c>
      <c r="C17" s="5" t="s">
        <v>704</v>
      </c>
      <c r="D17" s="5" t="s">
        <v>1010</v>
      </c>
      <c r="E17" s="22"/>
      <c r="F17" s="118">
        <f t="shared" si="2"/>
        <v>0</v>
      </c>
      <c r="G17" s="282"/>
      <c r="H17" s="282"/>
      <c r="I17" s="282"/>
      <c r="J17" s="233">
        <f t="shared" si="0"/>
        <v>0</v>
      </c>
      <c r="K17" s="236"/>
    </row>
    <row r="18" spans="1:11" s="59" customFormat="1" ht="27.6">
      <c r="A18" s="74" t="s">
        <v>224</v>
      </c>
      <c r="B18" s="66"/>
      <c r="C18" s="62" t="s">
        <v>704</v>
      </c>
      <c r="D18" s="62"/>
      <c r="E18" s="121"/>
      <c r="F18" s="121"/>
      <c r="G18" s="287"/>
      <c r="H18" s="287"/>
      <c r="I18" s="287"/>
      <c r="J18" s="250"/>
      <c r="K18" s="236"/>
    </row>
    <row r="19" spans="1:11" s="59" customFormat="1" ht="110.4">
      <c r="A19" s="82" t="s">
        <v>225</v>
      </c>
      <c r="B19" s="4" t="s">
        <v>1678</v>
      </c>
      <c r="C19" s="5" t="s">
        <v>1446</v>
      </c>
      <c r="D19" s="5"/>
      <c r="E19" s="22">
        <v>1</v>
      </c>
      <c r="F19" s="118">
        <f t="shared" ref="F19:F22" si="5">H$2/$E$5*E19</f>
        <v>6</v>
      </c>
      <c r="G19" s="282"/>
      <c r="H19" s="282"/>
      <c r="I19" s="282"/>
      <c r="J19" s="233">
        <f t="shared" si="0"/>
        <v>0</v>
      </c>
      <c r="K19" s="236"/>
    </row>
    <row r="20" spans="1:11" s="59" customFormat="1" ht="69">
      <c r="A20" s="82" t="s">
        <v>226</v>
      </c>
      <c r="B20" s="4" t="s">
        <v>1679</v>
      </c>
      <c r="C20" s="5" t="s">
        <v>1019</v>
      </c>
      <c r="D20" s="5"/>
      <c r="E20" s="22">
        <v>1</v>
      </c>
      <c r="F20" s="118">
        <f t="shared" si="5"/>
        <v>6</v>
      </c>
      <c r="G20" s="282"/>
      <c r="H20" s="282"/>
      <c r="I20" s="282"/>
      <c r="J20" s="233">
        <f t="shared" si="0"/>
        <v>0</v>
      </c>
      <c r="K20" s="236"/>
    </row>
    <row r="21" spans="1:11" s="59" customFormat="1" ht="69">
      <c r="A21" s="82" t="s">
        <v>227</v>
      </c>
      <c r="B21" s="4" t="s">
        <v>1680</v>
      </c>
      <c r="C21" s="5" t="s">
        <v>704</v>
      </c>
      <c r="D21" s="5" t="s">
        <v>544</v>
      </c>
      <c r="E21" s="22"/>
      <c r="F21" s="118">
        <f t="shared" si="5"/>
        <v>0</v>
      </c>
      <c r="G21" s="282"/>
      <c r="H21" s="282"/>
      <c r="I21" s="282"/>
      <c r="J21" s="233">
        <f t="shared" si="0"/>
        <v>0</v>
      </c>
      <c r="K21" s="236"/>
    </row>
    <row r="22" spans="1:11" s="59" customFormat="1" ht="55.2">
      <c r="A22" s="82" t="s">
        <v>228</v>
      </c>
      <c r="B22" s="4" t="s">
        <v>1546</v>
      </c>
      <c r="C22" s="5" t="s">
        <v>704</v>
      </c>
      <c r="D22" s="5" t="s">
        <v>1010</v>
      </c>
      <c r="E22" s="22"/>
      <c r="F22" s="118">
        <f t="shared" si="5"/>
        <v>0</v>
      </c>
      <c r="G22" s="282"/>
      <c r="H22" s="282"/>
      <c r="I22" s="282"/>
      <c r="J22" s="233">
        <f t="shared" si="0"/>
        <v>0</v>
      </c>
      <c r="K22" s="236"/>
    </row>
    <row r="23" spans="1:11" s="59" customFormat="1" ht="27.6">
      <c r="A23" s="74" t="s">
        <v>229</v>
      </c>
      <c r="B23" s="66"/>
      <c r="C23" s="62" t="s">
        <v>704</v>
      </c>
      <c r="D23" s="62"/>
      <c r="E23" s="121"/>
      <c r="F23" s="121"/>
      <c r="G23" s="287"/>
      <c r="H23" s="287"/>
      <c r="I23" s="287"/>
      <c r="J23" s="250"/>
      <c r="K23" s="236"/>
    </row>
    <row r="24" spans="1:11" s="59" customFormat="1" ht="69">
      <c r="A24" s="82" t="s">
        <v>230</v>
      </c>
      <c r="B24" s="4" t="s">
        <v>1681</v>
      </c>
      <c r="C24" s="5" t="s">
        <v>1091</v>
      </c>
      <c r="D24" s="5"/>
      <c r="E24" s="22">
        <v>1</v>
      </c>
      <c r="F24" s="118">
        <f t="shared" ref="F24:F27" si="6">H$2/$E$5*E24</f>
        <v>6</v>
      </c>
      <c r="G24" s="282"/>
      <c r="H24" s="282"/>
      <c r="I24" s="282"/>
      <c r="J24" s="233">
        <f t="shared" si="0"/>
        <v>0</v>
      </c>
      <c r="K24" s="236"/>
    </row>
    <row r="25" spans="1:11" s="59" customFormat="1" ht="96.6">
      <c r="A25" s="82" t="s">
        <v>231</v>
      </c>
      <c r="B25" s="4" t="s">
        <v>1682</v>
      </c>
      <c r="C25" s="5" t="s">
        <v>1447</v>
      </c>
      <c r="D25" s="5"/>
      <c r="E25" s="22">
        <v>1</v>
      </c>
      <c r="F25" s="118">
        <f t="shared" si="6"/>
        <v>6</v>
      </c>
      <c r="G25" s="282"/>
      <c r="H25" s="282"/>
      <c r="I25" s="282"/>
      <c r="J25" s="233">
        <f t="shared" si="0"/>
        <v>0</v>
      </c>
      <c r="K25" s="236"/>
    </row>
    <row r="26" spans="1:11" s="59" customFormat="1" ht="96.6">
      <c r="A26" s="82" t="s">
        <v>232</v>
      </c>
      <c r="B26" s="4" t="s">
        <v>1683</v>
      </c>
      <c r="C26" s="5" t="s">
        <v>1448</v>
      </c>
      <c r="D26" s="5"/>
      <c r="E26" s="22">
        <v>1</v>
      </c>
      <c r="F26" s="118">
        <f t="shared" si="6"/>
        <v>6</v>
      </c>
      <c r="G26" s="282"/>
      <c r="H26" s="282"/>
      <c r="I26" s="282"/>
      <c r="J26" s="233">
        <f t="shared" si="0"/>
        <v>0</v>
      </c>
      <c r="K26" s="236"/>
    </row>
    <row r="27" spans="1:11" s="59" customFormat="1" ht="55.2">
      <c r="A27" s="82" t="s">
        <v>233</v>
      </c>
      <c r="B27" s="4" t="s">
        <v>1546</v>
      </c>
      <c r="C27" s="5" t="s">
        <v>704</v>
      </c>
      <c r="D27" s="5" t="s">
        <v>1010</v>
      </c>
      <c r="E27" s="22"/>
      <c r="F27" s="118">
        <f t="shared" si="6"/>
        <v>0</v>
      </c>
      <c r="G27" s="282"/>
      <c r="H27" s="282"/>
      <c r="I27" s="282"/>
      <c r="J27" s="233">
        <f t="shared" si="0"/>
        <v>0</v>
      </c>
      <c r="K27" s="236"/>
    </row>
    <row r="28" spans="1:11" s="59" customFormat="1" ht="27.6">
      <c r="A28" s="74" t="s">
        <v>234</v>
      </c>
      <c r="B28" s="66"/>
      <c r="C28" s="62" t="s">
        <v>704</v>
      </c>
      <c r="D28" s="62"/>
      <c r="E28" s="121"/>
      <c r="F28" s="121"/>
      <c r="G28" s="287"/>
      <c r="H28" s="287"/>
      <c r="I28" s="287"/>
      <c r="J28" s="250"/>
      <c r="K28" s="236"/>
    </row>
    <row r="29" spans="1:11" s="59" customFormat="1" ht="69">
      <c r="A29" s="82" t="s">
        <v>235</v>
      </c>
      <c r="B29" s="4" t="s">
        <v>1684</v>
      </c>
      <c r="C29" s="5" t="s">
        <v>790</v>
      </c>
      <c r="D29" s="5"/>
      <c r="E29" s="22">
        <v>1</v>
      </c>
      <c r="F29" s="118">
        <f t="shared" ref="F29:F34" si="7">H$2/$E$5*E29</f>
        <v>6</v>
      </c>
      <c r="G29" s="282"/>
      <c r="H29" s="282"/>
      <c r="I29" s="282"/>
      <c r="J29" s="233">
        <f t="shared" si="0"/>
        <v>0</v>
      </c>
      <c r="K29" s="236"/>
    </row>
    <row r="30" spans="1:11" s="59" customFormat="1" ht="69">
      <c r="A30" s="82" t="s">
        <v>236</v>
      </c>
      <c r="B30" s="22" t="s">
        <v>1685</v>
      </c>
      <c r="C30" s="26" t="s">
        <v>704</v>
      </c>
      <c r="D30" s="23" t="s">
        <v>1833</v>
      </c>
      <c r="E30" s="22"/>
      <c r="F30" s="118">
        <f t="shared" si="7"/>
        <v>0</v>
      </c>
      <c r="G30" s="282"/>
      <c r="H30" s="282"/>
      <c r="I30" s="282"/>
      <c r="J30" s="233">
        <f t="shared" si="0"/>
        <v>0</v>
      </c>
      <c r="K30" s="236"/>
    </row>
    <row r="31" spans="1:11" s="59" customFormat="1" ht="69">
      <c r="A31" s="82" t="s">
        <v>237</v>
      </c>
      <c r="B31" s="4" t="s">
        <v>1686</v>
      </c>
      <c r="C31" s="5" t="s">
        <v>968</v>
      </c>
      <c r="D31" s="5"/>
      <c r="E31" s="22">
        <v>1</v>
      </c>
      <c r="F31" s="118">
        <f t="shared" si="7"/>
        <v>6</v>
      </c>
      <c r="G31" s="282"/>
      <c r="H31" s="282"/>
      <c r="I31" s="282"/>
      <c r="J31" s="233">
        <f t="shared" si="0"/>
        <v>0</v>
      </c>
      <c r="K31" s="236"/>
    </row>
    <row r="32" spans="1:11" s="59" customFormat="1" ht="96.6">
      <c r="A32" s="82" t="s">
        <v>238</v>
      </c>
      <c r="B32" s="4" t="s">
        <v>1687</v>
      </c>
      <c r="C32" s="5" t="s">
        <v>1449</v>
      </c>
      <c r="D32" s="5"/>
      <c r="E32" s="22">
        <v>1</v>
      </c>
      <c r="F32" s="118">
        <f t="shared" si="7"/>
        <v>6</v>
      </c>
      <c r="G32" s="282"/>
      <c r="H32" s="282"/>
      <c r="I32" s="282"/>
      <c r="J32" s="233">
        <f t="shared" si="0"/>
        <v>0</v>
      </c>
      <c r="K32" s="236"/>
    </row>
    <row r="33" spans="1:11" s="59" customFormat="1" ht="69">
      <c r="A33" s="82" t="s">
        <v>239</v>
      </c>
      <c r="B33" s="4" t="s">
        <v>1688</v>
      </c>
      <c r="C33" s="5" t="s">
        <v>1450</v>
      </c>
      <c r="D33" s="5"/>
      <c r="E33" s="22">
        <v>1</v>
      </c>
      <c r="F33" s="118">
        <f t="shared" si="7"/>
        <v>6</v>
      </c>
      <c r="G33" s="282"/>
      <c r="H33" s="282"/>
      <c r="I33" s="282"/>
      <c r="J33" s="233">
        <f t="shared" si="0"/>
        <v>0</v>
      </c>
      <c r="K33" s="236"/>
    </row>
    <row r="34" spans="1:11" s="59" customFormat="1" ht="55.2">
      <c r="A34" s="82" t="s">
        <v>240</v>
      </c>
      <c r="B34" s="4" t="s">
        <v>1546</v>
      </c>
      <c r="C34" s="5" t="s">
        <v>704</v>
      </c>
      <c r="D34" s="5" t="s">
        <v>1010</v>
      </c>
      <c r="E34" s="22"/>
      <c r="F34" s="118">
        <f t="shared" si="7"/>
        <v>0</v>
      </c>
      <c r="G34" s="282"/>
      <c r="H34" s="282"/>
      <c r="I34" s="282"/>
      <c r="J34" s="233">
        <f t="shared" si="0"/>
        <v>0</v>
      </c>
      <c r="K34" s="236"/>
    </row>
    <row r="35" spans="1:11" s="59" customFormat="1" ht="27.6">
      <c r="A35" s="74" t="s">
        <v>241</v>
      </c>
      <c r="B35" s="66"/>
      <c r="C35" s="62" t="s">
        <v>704</v>
      </c>
      <c r="D35" s="62"/>
      <c r="E35" s="121"/>
      <c r="F35" s="121"/>
      <c r="G35" s="287"/>
      <c r="H35" s="287"/>
      <c r="I35" s="287"/>
      <c r="J35" s="250"/>
      <c r="K35" s="236"/>
    </row>
    <row r="36" spans="1:11" s="59" customFormat="1" ht="55.2">
      <c r="A36" s="82" t="s">
        <v>242</v>
      </c>
      <c r="B36" s="4" t="s">
        <v>1689</v>
      </c>
      <c r="C36" s="5" t="s">
        <v>704</v>
      </c>
      <c r="D36" s="5" t="s">
        <v>544</v>
      </c>
      <c r="E36" s="22"/>
      <c r="F36" s="118">
        <f t="shared" ref="F36:F40" si="8">H$2/$E$5*E36</f>
        <v>0</v>
      </c>
      <c r="G36" s="282"/>
      <c r="H36" s="282"/>
      <c r="I36" s="282"/>
      <c r="J36" s="233">
        <f t="shared" si="0"/>
        <v>0</v>
      </c>
      <c r="K36" s="236"/>
    </row>
    <row r="37" spans="1:11" s="59" customFormat="1" ht="82.8">
      <c r="A37" s="82" t="s">
        <v>243</v>
      </c>
      <c r="B37" s="4" t="s">
        <v>1690</v>
      </c>
      <c r="C37" s="5" t="s">
        <v>1451</v>
      </c>
      <c r="D37" s="5"/>
      <c r="E37" s="22">
        <v>1</v>
      </c>
      <c r="F37" s="118">
        <f t="shared" si="8"/>
        <v>6</v>
      </c>
      <c r="G37" s="282"/>
      <c r="H37" s="282"/>
      <c r="I37" s="282"/>
      <c r="J37" s="233">
        <f t="shared" si="0"/>
        <v>0</v>
      </c>
      <c r="K37" s="236"/>
    </row>
    <row r="38" spans="1:11" s="59" customFormat="1" ht="110.4">
      <c r="A38" s="82" t="s">
        <v>244</v>
      </c>
      <c r="B38" s="4" t="s">
        <v>1691</v>
      </c>
      <c r="C38" s="5" t="s">
        <v>1452</v>
      </c>
      <c r="D38" s="5"/>
      <c r="E38" s="22">
        <v>1</v>
      </c>
      <c r="F38" s="118">
        <f t="shared" si="8"/>
        <v>6</v>
      </c>
      <c r="G38" s="282"/>
      <c r="H38" s="282"/>
      <c r="I38" s="282"/>
      <c r="J38" s="233">
        <f t="shared" si="0"/>
        <v>0</v>
      </c>
      <c r="K38" s="236"/>
    </row>
    <row r="39" spans="1:11" s="59" customFormat="1" ht="55.2">
      <c r="A39" s="82" t="s">
        <v>245</v>
      </c>
      <c r="B39" s="4" t="s">
        <v>1692</v>
      </c>
      <c r="C39" s="5" t="s">
        <v>791</v>
      </c>
      <c r="D39" s="5"/>
      <c r="E39" s="22">
        <v>1</v>
      </c>
      <c r="F39" s="118">
        <f t="shared" si="8"/>
        <v>6</v>
      </c>
      <c r="G39" s="282"/>
      <c r="H39" s="282"/>
      <c r="I39" s="282"/>
      <c r="J39" s="233">
        <f t="shared" si="0"/>
        <v>0</v>
      </c>
      <c r="K39" s="236"/>
    </row>
    <row r="40" spans="1:11" s="59" customFormat="1" ht="69">
      <c r="A40" s="82" t="s">
        <v>246</v>
      </c>
      <c r="B40" s="4" t="s">
        <v>1693</v>
      </c>
      <c r="C40" s="5" t="s">
        <v>1088</v>
      </c>
      <c r="D40" s="5"/>
      <c r="E40" s="22">
        <v>1</v>
      </c>
      <c r="F40" s="118">
        <f t="shared" si="8"/>
        <v>6</v>
      </c>
      <c r="G40" s="282"/>
      <c r="H40" s="282"/>
      <c r="I40" s="282"/>
      <c r="J40" s="233">
        <f t="shared" si="0"/>
        <v>0</v>
      </c>
      <c r="K40" s="236"/>
    </row>
  </sheetData>
  <sheetProtection algorithmName="SHA-512" hashValue="JW7pdXChtrbqv64e18OnUZnHKDEUPFT3Jre1qLpzllJvdFCTjznReb31AQeJpSiKIlYENZ4FPkl1Do+8rz1IgQ==" saltValue="rBjr3RBi6OmwX13poL5IrA==" spinCount="100000" sheet="1" objects="1" scenarios="1"/>
  <conditionalFormatting sqref="G7:I9">
    <cfRule type="expression" dxfId="18" priority="6">
      <formula>COUNTA($G7:$I7)&gt;1</formula>
    </cfRule>
  </conditionalFormatting>
  <conditionalFormatting sqref="G11:I17">
    <cfRule type="expression" dxfId="17" priority="5">
      <formula>COUNTA($G11:$I11)&gt;1</formula>
    </cfRule>
  </conditionalFormatting>
  <conditionalFormatting sqref="G19:I22">
    <cfRule type="expression" dxfId="16" priority="4">
      <formula>COUNTA($G19:$I19)&gt;1</formula>
    </cfRule>
  </conditionalFormatting>
  <conditionalFormatting sqref="G24:I27">
    <cfRule type="expression" dxfId="15" priority="3">
      <formula>COUNTA($G24:$I24)&gt;1</formula>
    </cfRule>
  </conditionalFormatting>
  <conditionalFormatting sqref="G29:I34">
    <cfRule type="expression" dxfId="14" priority="2">
      <formula>COUNTA($G29:$I29)&gt;1</formula>
    </cfRule>
  </conditionalFormatting>
  <conditionalFormatting sqref="G36:I40">
    <cfRule type="expression" dxfId="13" priority="1">
      <formula>COUNTA($G36:$I36)&gt;1</formula>
    </cfRule>
  </conditionalFormatting>
  <printOptions gridLines="1"/>
  <pageMargins left="0.7" right="0.7" top="0.78740157500000008" bottom="0.78740157500000008" header="0.3" footer="0.3"/>
  <pageSetup paperSize="9" scale="2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ACD1B-14AD-4B14-ADD6-75DBA0C7231F}">
  <sheetPr codeName="Tabelle15">
    <tabColor rgb="FF92D050"/>
    <pageSetUpPr fitToPage="1"/>
  </sheetPr>
  <dimension ref="A1:K121"/>
  <sheetViews>
    <sheetView zoomScale="55" zoomScaleNormal="55" workbookViewId="0">
      <pane xSplit="1" ySplit="5" topLeftCell="B8" activePane="bottomRight" state="frozen"/>
      <selection activeCell="F7" sqref="F7"/>
      <selection pane="topRight" activeCell="F7" sqref="F7"/>
      <selection pane="bottomLeft" activeCell="F7" sqref="F7"/>
      <selection pane="bottomRight" activeCell="G10" sqref="G10"/>
    </sheetView>
  </sheetViews>
  <sheetFormatPr baseColWidth="10" defaultColWidth="11.44140625" defaultRowHeight="14.4"/>
  <cols>
    <col min="1" max="1" width="10.33203125" style="2" customWidth="1"/>
    <col min="2" max="2" width="80.77734375" style="60" customWidth="1"/>
    <col min="3" max="3" width="105.88671875" style="60" customWidth="1"/>
    <col min="4" max="4" width="17.6640625" style="2" customWidth="1"/>
    <col min="5" max="5" width="14.5546875" style="2" customWidth="1"/>
    <col min="6" max="8" width="20.77734375" style="60" customWidth="1"/>
    <col min="9" max="9" width="15" style="60" customWidth="1"/>
    <col min="10" max="10" width="81" customWidth="1"/>
  </cols>
  <sheetData>
    <row r="1" spans="1:11" ht="27.6">
      <c r="A1" s="9" t="s">
        <v>15</v>
      </c>
      <c r="F1" s="93" t="s">
        <v>876</v>
      </c>
      <c r="G1" s="126">
        <f>I5</f>
        <v>0</v>
      </c>
      <c r="H1" s="230">
        <f>G1/G2</f>
        <v>0</v>
      </c>
      <c r="I1" s="123" t="s">
        <v>1839</v>
      </c>
    </row>
    <row r="2" spans="1:11" ht="27.6">
      <c r="F2" s="93" t="s">
        <v>877</v>
      </c>
      <c r="G2" s="127">
        <f>Gesamtbewertungsmatrix!F68</f>
        <v>600</v>
      </c>
    </row>
    <row r="3" spans="1:11" s="8" customFormat="1" ht="15" customHeight="1">
      <c r="A3" s="7"/>
      <c r="B3" s="61"/>
      <c r="C3" s="61"/>
      <c r="D3" s="2"/>
      <c r="E3" s="2"/>
      <c r="F3" s="61"/>
      <c r="G3" s="61"/>
      <c r="H3" s="61"/>
      <c r="I3" s="61"/>
    </row>
    <row r="4" spans="1:11" s="59" customFormat="1" ht="57.6">
      <c r="A4" s="245" t="s">
        <v>98</v>
      </c>
      <c r="B4" s="246" t="s">
        <v>3</v>
      </c>
      <c r="C4" s="246" t="s">
        <v>820</v>
      </c>
      <c r="D4" s="246" t="s">
        <v>993</v>
      </c>
      <c r="E4" s="246" t="s">
        <v>994</v>
      </c>
      <c r="F4" s="248" t="s">
        <v>988</v>
      </c>
      <c r="G4" s="248" t="s">
        <v>1840</v>
      </c>
      <c r="H4" s="248" t="s">
        <v>657</v>
      </c>
      <c r="I4" s="249" t="s">
        <v>655</v>
      </c>
      <c r="J4" s="237"/>
    </row>
    <row r="5" spans="1:11" s="59" customFormat="1" ht="27.6" customHeight="1">
      <c r="A5" s="78" t="str">
        <f>A1</f>
        <v>Anforderungsklasse "Nicht-funktionale Anforderungen"</v>
      </c>
      <c r="B5" s="78"/>
      <c r="C5" s="76"/>
      <c r="D5" s="77">
        <f>SUM(D6:D121)</f>
        <v>92</v>
      </c>
      <c r="E5" s="77">
        <f>SUM(E6:E121)</f>
        <v>600.00000000000068</v>
      </c>
      <c r="F5" s="77"/>
      <c r="G5" s="77"/>
      <c r="H5" s="77"/>
      <c r="I5" s="77">
        <f>SUM(I6:I121)</f>
        <v>0</v>
      </c>
      <c r="J5" s="235"/>
      <c r="K5"/>
    </row>
    <row r="6" spans="1:11" s="59" customFormat="1">
      <c r="A6" s="74" t="s">
        <v>1213</v>
      </c>
      <c r="B6" s="66"/>
      <c r="C6" s="62"/>
      <c r="D6" s="121"/>
      <c r="E6" s="121"/>
      <c r="F6" s="62"/>
      <c r="G6" s="62"/>
      <c r="H6" s="62"/>
      <c r="I6" s="72"/>
      <c r="J6" s="236"/>
    </row>
    <row r="7" spans="1:11" s="67" customFormat="1" ht="15" customHeight="1">
      <c r="A7" s="87" t="s">
        <v>16</v>
      </c>
      <c r="B7" s="34"/>
      <c r="C7" s="16"/>
      <c r="D7" s="16"/>
      <c r="E7" s="16"/>
      <c r="F7" s="16"/>
      <c r="G7" s="16"/>
      <c r="H7" s="16"/>
      <c r="I7" s="16"/>
      <c r="J7" s="238"/>
    </row>
    <row r="8" spans="1:11" s="67" customFormat="1" ht="408.6" customHeight="1">
      <c r="A8" s="89" t="s">
        <v>17</v>
      </c>
      <c r="B8" s="64" t="s">
        <v>1694</v>
      </c>
      <c r="C8" s="65" t="s">
        <v>1002</v>
      </c>
      <c r="D8" s="119" t="s">
        <v>995</v>
      </c>
      <c r="E8" s="119"/>
      <c r="F8" s="297"/>
      <c r="G8" s="298"/>
      <c r="H8" s="297"/>
      <c r="I8" s="65"/>
      <c r="J8" s="236"/>
    </row>
    <row r="9" spans="1:11" s="67" customFormat="1" ht="27.6">
      <c r="A9" s="71" t="s">
        <v>1214</v>
      </c>
      <c r="B9" s="13"/>
      <c r="C9" s="14" t="s">
        <v>704</v>
      </c>
      <c r="D9" s="120"/>
      <c r="E9" s="120"/>
      <c r="F9" s="288"/>
      <c r="G9" s="288"/>
      <c r="H9" s="288"/>
      <c r="I9" s="14"/>
      <c r="J9" s="236"/>
    </row>
    <row r="10" spans="1:11" s="67" customFormat="1" ht="55.2">
      <c r="A10" s="185" t="s">
        <v>359</v>
      </c>
      <c r="B10" s="186" t="s">
        <v>1695</v>
      </c>
      <c r="C10" s="187" t="s">
        <v>1453</v>
      </c>
      <c r="D10" s="188" t="s">
        <v>995</v>
      </c>
      <c r="E10" s="189"/>
      <c r="F10" s="299"/>
      <c r="G10" s="298"/>
      <c r="H10" s="299"/>
      <c r="I10" s="244"/>
      <c r="J10" s="236"/>
    </row>
    <row r="11" spans="1:11" s="67" customFormat="1" ht="69">
      <c r="A11" s="84" t="s">
        <v>18</v>
      </c>
      <c r="B11" s="4" t="s">
        <v>1696</v>
      </c>
      <c r="C11" s="5" t="s">
        <v>659</v>
      </c>
      <c r="D11" s="4">
        <v>1</v>
      </c>
      <c r="E11" s="118">
        <f t="shared" ref="E11:E65" si="0">$G$2/$D$5*D11</f>
        <v>6.5217391304347823</v>
      </c>
      <c r="F11" s="282"/>
      <c r="G11" s="282"/>
      <c r="H11" s="282"/>
      <c r="I11" s="233">
        <f t="shared" ref="I11:I37" si="1">IF($F11="x",E11,IF($G11="x",E11*0.3,0))</f>
        <v>0</v>
      </c>
      <c r="J11" s="236"/>
    </row>
    <row r="12" spans="1:11" s="67" customFormat="1" ht="69">
      <c r="A12" s="84" t="s">
        <v>1110</v>
      </c>
      <c r="B12" s="4" t="s">
        <v>1697</v>
      </c>
      <c r="C12" s="5" t="s">
        <v>1454</v>
      </c>
      <c r="D12" s="4">
        <v>1</v>
      </c>
      <c r="E12" s="118">
        <f t="shared" ref="E12" si="2">$G$2/$D$5*D12</f>
        <v>6.5217391304347823</v>
      </c>
      <c r="F12" s="282"/>
      <c r="G12" s="282"/>
      <c r="H12" s="282"/>
      <c r="I12" s="233">
        <f t="shared" ref="I12" si="3">IF($F12="x",E12,IF($G12="x",E12*0.3,0))</f>
        <v>0</v>
      </c>
      <c r="J12" s="236"/>
    </row>
    <row r="13" spans="1:11" s="67" customFormat="1" ht="165.6">
      <c r="A13" s="84" t="s">
        <v>19</v>
      </c>
      <c r="B13" s="4" t="s">
        <v>1698</v>
      </c>
      <c r="C13" s="5" t="s">
        <v>1111</v>
      </c>
      <c r="D13" s="4">
        <v>1</v>
      </c>
      <c r="E13" s="118">
        <f t="shared" si="0"/>
        <v>6.5217391304347823</v>
      </c>
      <c r="F13" s="282"/>
      <c r="G13" s="282"/>
      <c r="H13" s="282"/>
      <c r="I13" s="233">
        <f t="shared" si="1"/>
        <v>0</v>
      </c>
      <c r="J13" s="236"/>
    </row>
    <row r="14" spans="1:11" s="67" customFormat="1" ht="124.2">
      <c r="A14" s="84" t="s">
        <v>360</v>
      </c>
      <c r="B14" s="4" t="s">
        <v>1699</v>
      </c>
      <c r="C14" s="5" t="s">
        <v>795</v>
      </c>
      <c r="D14" s="4">
        <v>1</v>
      </c>
      <c r="E14" s="118">
        <f t="shared" si="0"/>
        <v>6.5217391304347823</v>
      </c>
      <c r="F14" s="282"/>
      <c r="G14" s="282"/>
      <c r="H14" s="282"/>
      <c r="I14" s="233">
        <f t="shared" si="1"/>
        <v>0</v>
      </c>
      <c r="J14" s="236"/>
    </row>
    <row r="15" spans="1:11" s="67" customFormat="1" ht="41.4">
      <c r="A15" s="84" t="s">
        <v>20</v>
      </c>
      <c r="B15" s="4" t="s">
        <v>1700</v>
      </c>
      <c r="C15" s="5" t="s">
        <v>796</v>
      </c>
      <c r="D15" s="4">
        <v>1</v>
      </c>
      <c r="E15" s="118">
        <f t="shared" si="0"/>
        <v>6.5217391304347823</v>
      </c>
      <c r="F15" s="282"/>
      <c r="G15" s="282"/>
      <c r="H15" s="282"/>
      <c r="I15" s="233">
        <f t="shared" si="1"/>
        <v>0</v>
      </c>
      <c r="J15" s="236"/>
    </row>
    <row r="16" spans="1:11" s="67" customFormat="1" ht="55.2">
      <c r="A16" s="185" t="s">
        <v>21</v>
      </c>
      <c r="B16" s="186" t="s">
        <v>1701</v>
      </c>
      <c r="C16" s="187" t="s">
        <v>660</v>
      </c>
      <c r="D16" s="188" t="s">
        <v>995</v>
      </c>
      <c r="E16" s="189"/>
      <c r="F16" s="299"/>
      <c r="G16" s="298"/>
      <c r="H16" s="299"/>
      <c r="I16" s="244"/>
      <c r="J16" s="236"/>
    </row>
    <row r="17" spans="1:10" s="67" customFormat="1" ht="55.2">
      <c r="A17" s="185" t="s">
        <v>22</v>
      </c>
      <c r="B17" s="186" t="s">
        <v>1702</v>
      </c>
      <c r="C17" s="187" t="s">
        <v>797</v>
      </c>
      <c r="D17" s="188" t="s">
        <v>995</v>
      </c>
      <c r="E17" s="189"/>
      <c r="F17" s="299"/>
      <c r="G17" s="298"/>
      <c r="H17" s="299"/>
      <c r="I17" s="244"/>
      <c r="J17" s="236"/>
    </row>
    <row r="18" spans="1:10" s="67" customFormat="1" ht="82.8">
      <c r="A18" s="84" t="s">
        <v>23</v>
      </c>
      <c r="B18" s="30" t="s">
        <v>1703</v>
      </c>
      <c r="C18" s="5" t="s">
        <v>1003</v>
      </c>
      <c r="D18" s="4">
        <v>1</v>
      </c>
      <c r="E18" s="118">
        <f t="shared" si="0"/>
        <v>6.5217391304347823</v>
      </c>
      <c r="F18" s="282"/>
      <c r="G18" s="282"/>
      <c r="H18" s="282"/>
      <c r="I18" s="233">
        <f t="shared" si="1"/>
        <v>0</v>
      </c>
      <c r="J18" s="236"/>
    </row>
    <row r="19" spans="1:10" s="67" customFormat="1" ht="69">
      <c r="A19" s="84" t="s">
        <v>24</v>
      </c>
      <c r="B19" s="30" t="s">
        <v>652</v>
      </c>
      <c r="C19" s="5" t="s">
        <v>798</v>
      </c>
      <c r="D19" s="4">
        <v>1</v>
      </c>
      <c r="E19" s="118">
        <f t="shared" si="0"/>
        <v>6.5217391304347823</v>
      </c>
      <c r="F19" s="282"/>
      <c r="G19" s="282"/>
      <c r="H19" s="282"/>
      <c r="I19" s="233">
        <f t="shared" si="1"/>
        <v>0</v>
      </c>
      <c r="J19" s="236"/>
    </row>
    <row r="20" spans="1:10" s="67" customFormat="1" ht="96.6">
      <c r="A20" s="84" t="s">
        <v>25</v>
      </c>
      <c r="B20" s="4" t="s">
        <v>1704</v>
      </c>
      <c r="C20" s="5" t="s">
        <v>1182</v>
      </c>
      <c r="D20" s="4">
        <v>1</v>
      </c>
      <c r="E20" s="118">
        <f t="shared" si="0"/>
        <v>6.5217391304347823</v>
      </c>
      <c r="F20" s="282"/>
      <c r="G20" s="282"/>
      <c r="H20" s="282"/>
      <c r="I20" s="233">
        <f t="shared" si="1"/>
        <v>0</v>
      </c>
      <c r="J20" s="236"/>
    </row>
    <row r="21" spans="1:10" s="67" customFormat="1" ht="69">
      <c r="A21" s="84" t="s">
        <v>26</v>
      </c>
      <c r="B21" s="4" t="s">
        <v>1705</v>
      </c>
      <c r="C21" s="5" t="s">
        <v>799</v>
      </c>
      <c r="D21" s="4">
        <v>1</v>
      </c>
      <c r="E21" s="118">
        <f t="shared" si="0"/>
        <v>6.5217391304347823</v>
      </c>
      <c r="F21" s="282"/>
      <c r="G21" s="282"/>
      <c r="H21" s="282"/>
      <c r="I21" s="233">
        <f t="shared" si="1"/>
        <v>0</v>
      </c>
      <c r="J21" s="236"/>
    </row>
    <row r="22" spans="1:10" s="67" customFormat="1" ht="55.2">
      <c r="A22" s="84" t="s">
        <v>1212</v>
      </c>
      <c r="B22" s="4" t="s">
        <v>1706</v>
      </c>
      <c r="C22" s="5" t="s">
        <v>1455</v>
      </c>
      <c r="D22" s="4">
        <v>1</v>
      </c>
      <c r="E22" s="118">
        <f t="shared" ref="E22" si="4">$G$2/$D$5*D22</f>
        <v>6.5217391304347823</v>
      </c>
      <c r="F22" s="282"/>
      <c r="G22" s="282"/>
      <c r="H22" s="282"/>
      <c r="I22" s="233">
        <f t="shared" ref="I22" si="5">IF($F22="x",E22,IF($G22="x",E22*0.3,0))</f>
        <v>0</v>
      </c>
      <c r="J22" s="236"/>
    </row>
    <row r="23" spans="1:10" s="67" customFormat="1" ht="82.8">
      <c r="A23" s="84" t="s">
        <v>27</v>
      </c>
      <c r="B23" s="4" t="s">
        <v>1707</v>
      </c>
      <c r="C23" s="5" t="s">
        <v>1456</v>
      </c>
      <c r="D23" s="4">
        <v>1</v>
      </c>
      <c r="E23" s="118">
        <f t="shared" si="0"/>
        <v>6.5217391304347823</v>
      </c>
      <c r="F23" s="282"/>
      <c r="G23" s="282"/>
      <c r="H23" s="282"/>
      <c r="I23" s="233">
        <f t="shared" si="1"/>
        <v>0</v>
      </c>
      <c r="J23" s="236"/>
    </row>
    <row r="24" spans="1:10" s="59" customFormat="1" ht="124.2">
      <c r="A24" s="84" t="s">
        <v>28</v>
      </c>
      <c r="B24" s="4" t="s">
        <v>1708</v>
      </c>
      <c r="C24" s="5" t="s">
        <v>1116</v>
      </c>
      <c r="D24" s="4">
        <v>1</v>
      </c>
      <c r="E24" s="118">
        <f t="shared" si="0"/>
        <v>6.5217391304347823</v>
      </c>
      <c r="F24" s="282"/>
      <c r="G24" s="282"/>
      <c r="H24" s="282"/>
      <c r="I24" s="233">
        <f t="shared" si="1"/>
        <v>0</v>
      </c>
      <c r="J24" s="236"/>
    </row>
    <row r="25" spans="1:10" s="59" customFormat="1" ht="69">
      <c r="A25" s="84" t="s">
        <v>29</v>
      </c>
      <c r="B25" s="4" t="s">
        <v>1709</v>
      </c>
      <c r="C25" s="5" t="s">
        <v>661</v>
      </c>
      <c r="D25" s="4">
        <v>1</v>
      </c>
      <c r="E25" s="118">
        <f t="shared" si="0"/>
        <v>6.5217391304347823</v>
      </c>
      <c r="F25" s="282"/>
      <c r="G25" s="282"/>
      <c r="H25" s="282"/>
      <c r="I25" s="233">
        <f t="shared" si="1"/>
        <v>0</v>
      </c>
      <c r="J25" s="236"/>
    </row>
    <row r="26" spans="1:10" s="59" customFormat="1" ht="55.2">
      <c r="A26" s="84" t="s">
        <v>30</v>
      </c>
      <c r="B26" s="4" t="s">
        <v>1710</v>
      </c>
      <c r="C26" s="5" t="s">
        <v>662</v>
      </c>
      <c r="D26" s="4">
        <v>1</v>
      </c>
      <c r="E26" s="118">
        <f t="shared" si="0"/>
        <v>6.5217391304347823</v>
      </c>
      <c r="F26" s="282"/>
      <c r="G26" s="282"/>
      <c r="H26" s="282"/>
      <c r="I26" s="233">
        <f t="shared" si="1"/>
        <v>0</v>
      </c>
      <c r="J26" s="236"/>
    </row>
    <row r="27" spans="1:10" s="59" customFormat="1" ht="55.2">
      <c r="A27" s="84" t="s">
        <v>31</v>
      </c>
      <c r="B27" s="4" t="s">
        <v>1711</v>
      </c>
      <c r="C27" s="5" t="s">
        <v>800</v>
      </c>
      <c r="D27" s="4">
        <v>1</v>
      </c>
      <c r="E27" s="118">
        <f t="shared" si="0"/>
        <v>6.5217391304347823</v>
      </c>
      <c r="F27" s="282"/>
      <c r="G27" s="282"/>
      <c r="H27" s="282"/>
      <c r="I27" s="233">
        <f t="shared" si="1"/>
        <v>0</v>
      </c>
      <c r="J27" s="236"/>
    </row>
    <row r="28" spans="1:10" s="59" customFormat="1" ht="27.6">
      <c r="A28" s="71" t="s">
        <v>36</v>
      </c>
      <c r="B28" s="13"/>
      <c r="C28" s="14" t="s">
        <v>704</v>
      </c>
      <c r="D28" s="120"/>
      <c r="E28" s="120"/>
      <c r="F28" s="288"/>
      <c r="G28" s="288"/>
      <c r="H28" s="288"/>
      <c r="I28" s="14"/>
      <c r="J28" s="236"/>
    </row>
    <row r="29" spans="1:10" s="59" customFormat="1" ht="262.2">
      <c r="A29" s="84" t="s">
        <v>32</v>
      </c>
      <c r="B29" s="4" t="s">
        <v>1712</v>
      </c>
      <c r="C29" s="5" t="s">
        <v>991</v>
      </c>
      <c r="D29" s="4">
        <v>1</v>
      </c>
      <c r="E29" s="118">
        <f t="shared" si="0"/>
        <v>6.5217391304347823</v>
      </c>
      <c r="F29" s="282"/>
      <c r="G29" s="282"/>
      <c r="H29" s="282"/>
      <c r="I29" s="233">
        <f t="shared" si="1"/>
        <v>0</v>
      </c>
      <c r="J29" s="236"/>
    </row>
    <row r="30" spans="1:10" s="59" customFormat="1" ht="82.8">
      <c r="A30" s="84" t="s">
        <v>33</v>
      </c>
      <c r="B30" s="4" t="s">
        <v>1713</v>
      </c>
      <c r="C30" s="5" t="s">
        <v>1112</v>
      </c>
      <c r="D30" s="4">
        <v>1</v>
      </c>
      <c r="E30" s="118">
        <f t="shared" si="0"/>
        <v>6.5217391304347823</v>
      </c>
      <c r="F30" s="282"/>
      <c r="G30" s="282"/>
      <c r="H30" s="282"/>
      <c r="I30" s="233">
        <f t="shared" si="1"/>
        <v>0</v>
      </c>
      <c r="J30" s="236"/>
    </row>
    <row r="31" spans="1:10" s="59" customFormat="1" ht="55.2">
      <c r="A31" s="84" t="s">
        <v>34</v>
      </c>
      <c r="B31" s="4" t="s">
        <v>1714</v>
      </c>
      <c r="C31" s="5" t="s">
        <v>801</v>
      </c>
      <c r="D31" s="4">
        <v>1</v>
      </c>
      <c r="E31" s="118">
        <f t="shared" si="0"/>
        <v>6.5217391304347823</v>
      </c>
      <c r="F31" s="282"/>
      <c r="G31" s="282"/>
      <c r="H31" s="282"/>
      <c r="I31" s="233">
        <f t="shared" si="1"/>
        <v>0</v>
      </c>
      <c r="J31" s="236"/>
    </row>
    <row r="32" spans="1:10" s="59" customFormat="1" ht="27.6">
      <c r="A32" s="71" t="s">
        <v>101</v>
      </c>
      <c r="B32" s="13"/>
      <c r="C32" s="14" t="s">
        <v>704</v>
      </c>
      <c r="D32" s="120"/>
      <c r="E32" s="120"/>
      <c r="F32" s="288"/>
      <c r="G32" s="288"/>
      <c r="H32" s="288"/>
      <c r="I32" s="14"/>
      <c r="J32" s="236"/>
    </row>
    <row r="33" spans="1:10" s="59" customFormat="1" ht="69">
      <c r="A33" s="84" t="s">
        <v>35</v>
      </c>
      <c r="B33" s="4" t="s">
        <v>1715</v>
      </c>
      <c r="C33" s="5" t="s">
        <v>802</v>
      </c>
      <c r="D33" s="4">
        <v>1</v>
      </c>
      <c r="E33" s="118">
        <f t="shared" si="0"/>
        <v>6.5217391304347823</v>
      </c>
      <c r="F33" s="282"/>
      <c r="G33" s="282"/>
      <c r="H33" s="282"/>
      <c r="I33" s="233">
        <f t="shared" si="1"/>
        <v>0</v>
      </c>
      <c r="J33" s="236"/>
    </row>
    <row r="34" spans="1:10" s="59" customFormat="1" ht="55.2">
      <c r="A34" s="84" t="s">
        <v>361</v>
      </c>
      <c r="B34" s="4" t="s">
        <v>1716</v>
      </c>
      <c r="C34" s="5" t="s">
        <v>663</v>
      </c>
      <c r="D34" s="4">
        <v>1</v>
      </c>
      <c r="E34" s="118">
        <f t="shared" si="0"/>
        <v>6.5217391304347823</v>
      </c>
      <c r="F34" s="282"/>
      <c r="G34" s="282"/>
      <c r="H34" s="282"/>
      <c r="I34" s="233">
        <f t="shared" si="1"/>
        <v>0</v>
      </c>
      <c r="J34" s="236"/>
    </row>
    <row r="35" spans="1:10" s="59" customFormat="1" ht="55.2">
      <c r="A35" s="84" t="s">
        <v>37</v>
      </c>
      <c r="B35" s="4" t="s">
        <v>1717</v>
      </c>
      <c r="C35" s="5" t="s">
        <v>803</v>
      </c>
      <c r="D35" s="4">
        <v>1</v>
      </c>
      <c r="E35" s="118">
        <f t="shared" si="0"/>
        <v>6.5217391304347823</v>
      </c>
      <c r="F35" s="282"/>
      <c r="G35" s="282"/>
      <c r="H35" s="282"/>
      <c r="I35" s="233">
        <f t="shared" si="1"/>
        <v>0</v>
      </c>
      <c r="J35" s="236"/>
    </row>
    <row r="36" spans="1:10" s="59" customFormat="1" ht="55.2">
      <c r="A36" s="84" t="s">
        <v>362</v>
      </c>
      <c r="B36" s="4" t="s">
        <v>1718</v>
      </c>
      <c r="C36" s="5" t="s">
        <v>969</v>
      </c>
      <c r="D36" s="4">
        <v>1</v>
      </c>
      <c r="E36" s="118">
        <f t="shared" si="0"/>
        <v>6.5217391304347823</v>
      </c>
      <c r="F36" s="282"/>
      <c r="G36" s="282"/>
      <c r="H36" s="282"/>
      <c r="I36" s="233">
        <f t="shared" si="1"/>
        <v>0</v>
      </c>
      <c r="J36" s="236"/>
    </row>
    <row r="37" spans="1:10" s="59" customFormat="1" ht="55.2">
      <c r="A37" s="84" t="s">
        <v>38</v>
      </c>
      <c r="B37" s="4" t="s">
        <v>1719</v>
      </c>
      <c r="C37" s="5" t="s">
        <v>804</v>
      </c>
      <c r="D37" s="4">
        <v>1</v>
      </c>
      <c r="E37" s="118">
        <f t="shared" si="0"/>
        <v>6.5217391304347823</v>
      </c>
      <c r="F37" s="282"/>
      <c r="G37" s="282"/>
      <c r="H37" s="282"/>
      <c r="I37" s="233">
        <f t="shared" si="1"/>
        <v>0</v>
      </c>
      <c r="J37" s="236"/>
    </row>
    <row r="38" spans="1:10" s="59" customFormat="1" ht="69">
      <c r="A38" s="84" t="s">
        <v>1106</v>
      </c>
      <c r="B38" s="4" t="s">
        <v>1720</v>
      </c>
      <c r="C38" s="5" t="s">
        <v>1457</v>
      </c>
      <c r="D38" s="4">
        <v>1</v>
      </c>
      <c r="E38" s="118">
        <f t="shared" ref="E38:E39" si="6">$G$2/$D$5*D38</f>
        <v>6.5217391304347823</v>
      </c>
      <c r="F38" s="282"/>
      <c r="G38" s="282"/>
      <c r="H38" s="282"/>
      <c r="I38" s="233">
        <f t="shared" ref="I38:I39" si="7">IF($F38="x",E38,IF($G38="x",E38*0.3,0))</f>
        <v>0</v>
      </c>
      <c r="J38" s="236"/>
    </row>
    <row r="39" spans="1:10" s="59" customFormat="1" ht="69">
      <c r="A39" s="84" t="s">
        <v>1107</v>
      </c>
      <c r="B39" s="4" t="s">
        <v>1721</v>
      </c>
      <c r="C39" s="5" t="s">
        <v>1458</v>
      </c>
      <c r="D39" s="4">
        <v>1</v>
      </c>
      <c r="E39" s="118">
        <f t="shared" si="6"/>
        <v>6.5217391304347823</v>
      </c>
      <c r="F39" s="282"/>
      <c r="G39" s="282"/>
      <c r="H39" s="282"/>
      <c r="I39" s="233">
        <f t="shared" si="7"/>
        <v>0</v>
      </c>
      <c r="J39" s="236"/>
    </row>
    <row r="40" spans="1:10" s="59" customFormat="1" ht="27.6">
      <c r="A40" s="74" t="s">
        <v>377</v>
      </c>
      <c r="B40" s="66"/>
      <c r="C40" s="62" t="s">
        <v>704</v>
      </c>
      <c r="D40" s="121"/>
      <c r="E40" s="121"/>
      <c r="F40" s="287"/>
      <c r="G40" s="287"/>
      <c r="H40" s="287"/>
      <c r="I40" s="72"/>
      <c r="J40" s="236"/>
    </row>
    <row r="41" spans="1:10" s="59" customFormat="1" ht="27.6">
      <c r="A41" s="88" t="s">
        <v>39</v>
      </c>
      <c r="B41" s="13"/>
      <c r="C41" s="14" t="s">
        <v>704</v>
      </c>
      <c r="D41" s="120"/>
      <c r="E41" s="120"/>
      <c r="F41" s="288"/>
      <c r="G41" s="288"/>
      <c r="H41" s="288"/>
      <c r="I41" s="14"/>
      <c r="J41" s="236"/>
    </row>
    <row r="42" spans="1:10" s="59" customFormat="1" ht="110.4">
      <c r="A42" s="84" t="s">
        <v>376</v>
      </c>
      <c r="B42" s="4" t="s">
        <v>1722</v>
      </c>
      <c r="C42" s="5" t="s">
        <v>1459</v>
      </c>
      <c r="D42" s="4">
        <v>1</v>
      </c>
      <c r="E42" s="118">
        <f t="shared" si="0"/>
        <v>6.5217391304347823</v>
      </c>
      <c r="F42" s="282"/>
      <c r="G42" s="282"/>
      <c r="H42" s="282"/>
      <c r="I42" s="233">
        <f>IF($F42="x",E42,IF($G42="x",E42*0.3,0))</f>
        <v>0</v>
      </c>
      <c r="J42" s="236"/>
    </row>
    <row r="43" spans="1:10" s="59" customFormat="1" ht="41.4">
      <c r="A43" s="84" t="s">
        <v>40</v>
      </c>
      <c r="B43" s="4" t="s">
        <v>1723</v>
      </c>
      <c r="C43" s="5" t="s">
        <v>1460</v>
      </c>
      <c r="D43" s="4">
        <v>1</v>
      </c>
      <c r="E43" s="118">
        <f t="shared" si="0"/>
        <v>6.5217391304347823</v>
      </c>
      <c r="F43" s="282"/>
      <c r="G43" s="282"/>
      <c r="H43" s="282"/>
      <c r="I43" s="233">
        <f>IF($F43="x",E43,IF($G43="x",E43*0.3,0))</f>
        <v>0</v>
      </c>
      <c r="J43" s="236"/>
    </row>
    <row r="44" spans="1:10" s="59" customFormat="1" ht="96.6">
      <c r="A44" s="84" t="s">
        <v>41</v>
      </c>
      <c r="B44" s="4" t="s">
        <v>1724</v>
      </c>
      <c r="C44" s="5" t="s">
        <v>1461</v>
      </c>
      <c r="D44" s="4">
        <v>1</v>
      </c>
      <c r="E44" s="118">
        <f t="shared" si="0"/>
        <v>6.5217391304347823</v>
      </c>
      <c r="F44" s="282"/>
      <c r="G44" s="282"/>
      <c r="H44" s="282"/>
      <c r="I44" s="233">
        <f>IF($F44="x",E44,IF($G44="x",E44*0.3,0))</f>
        <v>0</v>
      </c>
      <c r="J44" s="236"/>
    </row>
    <row r="45" spans="1:10" s="59" customFormat="1" ht="69">
      <c r="A45" s="84" t="s">
        <v>1108</v>
      </c>
      <c r="B45" s="4" t="s">
        <v>1725</v>
      </c>
      <c r="C45" s="5" t="s">
        <v>1462</v>
      </c>
      <c r="D45" s="4">
        <v>1</v>
      </c>
      <c r="E45" s="118">
        <f t="shared" ref="E45" si="8">$G$2/$D$5*D45</f>
        <v>6.5217391304347823</v>
      </c>
      <c r="F45" s="282"/>
      <c r="G45" s="282"/>
      <c r="H45" s="282"/>
      <c r="I45" s="233">
        <f>IF($F45="x",E45,IF($G45="x",E45*0.3,0))</f>
        <v>0</v>
      </c>
      <c r="J45" s="236"/>
    </row>
    <row r="46" spans="1:10" s="59" customFormat="1" ht="138">
      <c r="A46" s="185" t="s">
        <v>1109</v>
      </c>
      <c r="B46" s="186" t="s">
        <v>1726</v>
      </c>
      <c r="C46" s="187" t="s">
        <v>1463</v>
      </c>
      <c r="D46" s="188" t="s">
        <v>995</v>
      </c>
      <c r="E46" s="189"/>
      <c r="F46" s="299"/>
      <c r="G46" s="298"/>
      <c r="H46" s="299"/>
      <c r="I46" s="244"/>
      <c r="J46" s="236"/>
    </row>
    <row r="47" spans="1:10" s="59" customFormat="1" ht="96.6">
      <c r="A47" s="84" t="s">
        <v>42</v>
      </c>
      <c r="B47" s="4" t="s">
        <v>1727</v>
      </c>
      <c r="C47" s="5" t="s">
        <v>1464</v>
      </c>
      <c r="D47" s="4">
        <v>1</v>
      </c>
      <c r="E47" s="118">
        <f t="shared" si="0"/>
        <v>6.5217391304347823</v>
      </c>
      <c r="F47" s="282"/>
      <c r="G47" s="282"/>
      <c r="H47" s="282"/>
      <c r="I47" s="233">
        <f t="shared" ref="I47:I54" si="9">IF($F47="x",E47,IF($G47="x",E47*0.3,0))</f>
        <v>0</v>
      </c>
      <c r="J47" s="236"/>
    </row>
    <row r="48" spans="1:10" s="59" customFormat="1" ht="55.2">
      <c r="A48" s="84" t="s">
        <v>363</v>
      </c>
      <c r="B48" s="4" t="s">
        <v>1728</v>
      </c>
      <c r="C48" s="5" t="s">
        <v>1004</v>
      </c>
      <c r="D48" s="4">
        <v>1</v>
      </c>
      <c r="E48" s="118">
        <f t="shared" si="0"/>
        <v>6.5217391304347823</v>
      </c>
      <c r="F48" s="282"/>
      <c r="G48" s="282"/>
      <c r="H48" s="282"/>
      <c r="I48" s="233">
        <f t="shared" si="9"/>
        <v>0</v>
      </c>
      <c r="J48" s="236"/>
    </row>
    <row r="49" spans="1:10" s="59" customFormat="1" ht="41.4">
      <c r="A49" s="84" t="s">
        <v>364</v>
      </c>
      <c r="B49" s="4" t="s">
        <v>1729</v>
      </c>
      <c r="C49" s="5" t="s">
        <v>1005</v>
      </c>
      <c r="D49" s="4">
        <v>1</v>
      </c>
      <c r="E49" s="118">
        <f t="shared" si="0"/>
        <v>6.5217391304347823</v>
      </c>
      <c r="F49" s="282"/>
      <c r="G49" s="282"/>
      <c r="H49" s="282"/>
      <c r="I49" s="233">
        <f t="shared" si="9"/>
        <v>0</v>
      </c>
      <c r="J49" s="236"/>
    </row>
    <row r="50" spans="1:10" s="59" customFormat="1" ht="55.2">
      <c r="A50" s="84" t="s">
        <v>365</v>
      </c>
      <c r="B50" s="4" t="s">
        <v>1730</v>
      </c>
      <c r="C50" s="5" t="s">
        <v>1006</v>
      </c>
      <c r="D50" s="4">
        <v>1</v>
      </c>
      <c r="E50" s="118">
        <f t="shared" si="0"/>
        <v>6.5217391304347823</v>
      </c>
      <c r="F50" s="282"/>
      <c r="G50" s="282"/>
      <c r="H50" s="282"/>
      <c r="I50" s="233">
        <f t="shared" si="9"/>
        <v>0</v>
      </c>
      <c r="J50" s="236"/>
    </row>
    <row r="51" spans="1:10" s="59" customFormat="1" ht="41.4">
      <c r="A51" s="84" t="s">
        <v>366</v>
      </c>
      <c r="B51" s="4" t="s">
        <v>1731</v>
      </c>
      <c r="C51" s="5" t="s">
        <v>1465</v>
      </c>
      <c r="D51" s="4">
        <v>1</v>
      </c>
      <c r="E51" s="118">
        <f t="shared" si="0"/>
        <v>6.5217391304347823</v>
      </c>
      <c r="F51" s="282"/>
      <c r="G51" s="282"/>
      <c r="H51" s="282"/>
      <c r="I51" s="233">
        <f t="shared" si="9"/>
        <v>0</v>
      </c>
      <c r="J51" s="236"/>
    </row>
    <row r="52" spans="1:10" s="59" customFormat="1" ht="82.8">
      <c r="A52" s="84" t="s">
        <v>43</v>
      </c>
      <c r="B52" s="4" t="s">
        <v>1732</v>
      </c>
      <c r="C52" s="5" t="s">
        <v>1466</v>
      </c>
      <c r="D52" s="4">
        <v>1</v>
      </c>
      <c r="E52" s="118">
        <f t="shared" si="0"/>
        <v>6.5217391304347823</v>
      </c>
      <c r="F52" s="282"/>
      <c r="G52" s="282"/>
      <c r="H52" s="282"/>
      <c r="I52" s="233">
        <f t="shared" si="9"/>
        <v>0</v>
      </c>
      <c r="J52" s="236"/>
    </row>
    <row r="53" spans="1:10" s="59" customFormat="1" ht="41.4">
      <c r="A53" s="84" t="s">
        <v>44</v>
      </c>
      <c r="B53" s="4" t="s">
        <v>1733</v>
      </c>
      <c r="C53" s="5" t="s">
        <v>1467</v>
      </c>
      <c r="D53" s="4">
        <v>1</v>
      </c>
      <c r="E53" s="118">
        <f t="shared" si="0"/>
        <v>6.5217391304347823</v>
      </c>
      <c r="F53" s="282"/>
      <c r="G53" s="282"/>
      <c r="H53" s="282"/>
      <c r="I53" s="233">
        <f t="shared" si="9"/>
        <v>0</v>
      </c>
      <c r="J53" s="236"/>
    </row>
    <row r="54" spans="1:10" s="59" customFormat="1" ht="69">
      <c r="A54" s="84" t="s">
        <v>45</v>
      </c>
      <c r="B54" s="4" t="s">
        <v>1734</v>
      </c>
      <c r="C54" s="5" t="s">
        <v>1468</v>
      </c>
      <c r="D54" s="4">
        <v>1</v>
      </c>
      <c r="E54" s="118">
        <f t="shared" si="0"/>
        <v>6.5217391304347823</v>
      </c>
      <c r="F54" s="282"/>
      <c r="G54" s="282"/>
      <c r="H54" s="282"/>
      <c r="I54" s="233">
        <f t="shared" si="9"/>
        <v>0</v>
      </c>
      <c r="J54" s="236"/>
    </row>
    <row r="55" spans="1:10" s="59" customFormat="1" ht="27.6">
      <c r="A55" s="71" t="s">
        <v>49</v>
      </c>
      <c r="B55" s="13"/>
      <c r="C55" s="14" t="s">
        <v>704</v>
      </c>
      <c r="D55" s="120"/>
      <c r="E55" s="120"/>
      <c r="F55" s="288"/>
      <c r="G55" s="288"/>
      <c r="H55" s="288"/>
      <c r="I55" s="14"/>
      <c r="J55" s="236"/>
    </row>
    <row r="56" spans="1:10" s="59" customFormat="1" ht="55.2">
      <c r="A56" s="84" t="s">
        <v>46</v>
      </c>
      <c r="B56" s="4" t="s">
        <v>1120</v>
      </c>
      <c r="C56" s="5" t="s">
        <v>1469</v>
      </c>
      <c r="D56" s="4">
        <v>1</v>
      </c>
      <c r="E56" s="118">
        <f t="shared" si="0"/>
        <v>6.5217391304347823</v>
      </c>
      <c r="F56" s="282"/>
      <c r="G56" s="282"/>
      <c r="H56" s="282"/>
      <c r="I56" s="233">
        <f>IF($F56="x",E56,IF($G56="x",E56*0.3,0))</f>
        <v>0</v>
      </c>
      <c r="J56" s="236"/>
    </row>
    <row r="57" spans="1:10" s="59" customFormat="1" ht="27.6">
      <c r="A57" s="71" t="s">
        <v>51</v>
      </c>
      <c r="B57" s="13"/>
      <c r="C57" s="14" t="s">
        <v>704</v>
      </c>
      <c r="D57" s="120"/>
      <c r="E57" s="120"/>
      <c r="F57" s="288"/>
      <c r="G57" s="288"/>
      <c r="H57" s="288"/>
      <c r="I57" s="14"/>
      <c r="J57" s="236"/>
    </row>
    <row r="58" spans="1:10" s="59" customFormat="1" ht="82.8">
      <c r="A58" s="84" t="s">
        <v>47</v>
      </c>
      <c r="B58" s="4" t="s">
        <v>1735</v>
      </c>
      <c r="C58" s="5" t="s">
        <v>805</v>
      </c>
      <c r="D58" s="4">
        <v>1</v>
      </c>
      <c r="E58" s="118">
        <f t="shared" si="0"/>
        <v>6.5217391304347823</v>
      </c>
      <c r="F58" s="282"/>
      <c r="G58" s="282"/>
      <c r="H58" s="282"/>
      <c r="I58" s="233">
        <f>IF($F58="x",E58,IF($G58="x",E58*0.3,0))</f>
        <v>0</v>
      </c>
      <c r="J58" s="236"/>
    </row>
    <row r="59" spans="1:10" s="59" customFormat="1" ht="41.4">
      <c r="A59" s="84" t="s">
        <v>48</v>
      </c>
      <c r="B59" s="4" t="s">
        <v>1736</v>
      </c>
      <c r="C59" s="5" t="s">
        <v>1470</v>
      </c>
      <c r="D59" s="4">
        <v>1</v>
      </c>
      <c r="E59" s="118">
        <f t="shared" si="0"/>
        <v>6.5217391304347823</v>
      </c>
      <c r="F59" s="282"/>
      <c r="G59" s="282"/>
      <c r="H59" s="282"/>
      <c r="I59" s="233">
        <f>IF($F59="x",E59,IF($G59="x",E59*0.3,0))</f>
        <v>0</v>
      </c>
      <c r="J59" s="236"/>
    </row>
    <row r="60" spans="1:10" s="59" customFormat="1" ht="55.2">
      <c r="A60" s="84" t="s">
        <v>50</v>
      </c>
      <c r="B60" s="4" t="s">
        <v>1737</v>
      </c>
      <c r="C60" s="5" t="s">
        <v>1121</v>
      </c>
      <c r="D60" s="4">
        <v>1</v>
      </c>
      <c r="E60" s="118">
        <f t="shared" si="0"/>
        <v>6.5217391304347823</v>
      </c>
      <c r="F60" s="282"/>
      <c r="G60" s="282"/>
      <c r="H60" s="282"/>
      <c r="I60" s="233">
        <f>IF($F60="x",E60,IF($G60="x",E60*0.3,0))</f>
        <v>0</v>
      </c>
      <c r="J60" s="236"/>
    </row>
    <row r="61" spans="1:10" s="59" customFormat="1" ht="69">
      <c r="A61" s="84" t="s">
        <v>367</v>
      </c>
      <c r="B61" s="4" t="s">
        <v>1738</v>
      </c>
      <c r="C61" s="5" t="s">
        <v>1122</v>
      </c>
      <c r="D61" s="4">
        <v>1</v>
      </c>
      <c r="E61" s="118">
        <f t="shared" si="0"/>
        <v>6.5217391304347823</v>
      </c>
      <c r="F61" s="282"/>
      <c r="G61" s="282"/>
      <c r="H61" s="282"/>
      <c r="I61" s="233">
        <f>IF($F61="x",E61,IF($G61="x",E61*0.3,0))</f>
        <v>0</v>
      </c>
      <c r="J61" s="236"/>
    </row>
    <row r="62" spans="1:10" s="59" customFormat="1" ht="27.6">
      <c r="A62" s="71" t="s">
        <v>55</v>
      </c>
      <c r="B62" s="13"/>
      <c r="C62" s="14" t="s">
        <v>704</v>
      </c>
      <c r="D62" s="120"/>
      <c r="E62" s="120"/>
      <c r="F62" s="288"/>
      <c r="G62" s="288"/>
      <c r="H62" s="288"/>
      <c r="I62" s="14"/>
      <c r="J62" s="236"/>
    </row>
    <row r="63" spans="1:10" s="59" customFormat="1" ht="110.4">
      <c r="A63" s="84" t="s">
        <v>52</v>
      </c>
      <c r="B63" s="4" t="s">
        <v>1739</v>
      </c>
      <c r="C63" s="5" t="s">
        <v>1471</v>
      </c>
      <c r="D63" s="4">
        <v>1</v>
      </c>
      <c r="E63" s="118">
        <f t="shared" si="0"/>
        <v>6.5217391304347823</v>
      </c>
      <c r="F63" s="282"/>
      <c r="G63" s="282"/>
      <c r="H63" s="282"/>
      <c r="I63" s="233">
        <f>IF($F63="x",E63,IF($G63="x",E63*0.3,0))</f>
        <v>0</v>
      </c>
      <c r="J63" s="236"/>
    </row>
    <row r="64" spans="1:10" s="59" customFormat="1" ht="110.4">
      <c r="A64" s="84" t="s">
        <v>53</v>
      </c>
      <c r="B64" s="4" t="s">
        <v>1740</v>
      </c>
      <c r="C64" s="5" t="s">
        <v>1472</v>
      </c>
      <c r="D64" s="4">
        <v>1</v>
      </c>
      <c r="E64" s="118">
        <f t="shared" si="0"/>
        <v>6.5217391304347823</v>
      </c>
      <c r="F64" s="282"/>
      <c r="G64" s="282"/>
      <c r="H64" s="282"/>
      <c r="I64" s="233">
        <f>IF($F64="x",E64,IF($G64="x",E64*0.3,0))</f>
        <v>0</v>
      </c>
      <c r="J64" s="236"/>
    </row>
    <row r="65" spans="1:10" s="59" customFormat="1" ht="82.8">
      <c r="A65" s="84" t="s">
        <v>54</v>
      </c>
      <c r="B65" s="4" t="s">
        <v>1741</v>
      </c>
      <c r="C65" s="5" t="s">
        <v>1473</v>
      </c>
      <c r="D65" s="4">
        <v>1</v>
      </c>
      <c r="E65" s="118">
        <f t="shared" si="0"/>
        <v>6.5217391304347823</v>
      </c>
      <c r="F65" s="282"/>
      <c r="G65" s="282"/>
      <c r="H65" s="282"/>
      <c r="I65" s="233">
        <f>IF($F65="x",E65,IF($G65="x",E65*0.3,0))</f>
        <v>0</v>
      </c>
      <c r="J65" s="236"/>
    </row>
    <row r="66" spans="1:10" s="59" customFormat="1" ht="69">
      <c r="A66" s="84" t="s">
        <v>56</v>
      </c>
      <c r="B66" s="4" t="s">
        <v>1123</v>
      </c>
      <c r="C66" s="5" t="s">
        <v>806</v>
      </c>
      <c r="D66" s="4">
        <v>1</v>
      </c>
      <c r="E66" s="118">
        <f>$G$2/$D$5*D66</f>
        <v>6.5217391304347823</v>
      </c>
      <c r="F66" s="282"/>
      <c r="G66" s="282"/>
      <c r="H66" s="282"/>
      <c r="I66" s="233">
        <f>IF($F66="x",E66,IF($G66="x",E66*0.3,0))</f>
        <v>0</v>
      </c>
      <c r="J66" s="236"/>
    </row>
    <row r="67" spans="1:10" s="59" customFormat="1" ht="69">
      <c r="A67" s="84" t="s">
        <v>57</v>
      </c>
      <c r="B67" s="4" t="s">
        <v>1742</v>
      </c>
      <c r="C67" s="5" t="s">
        <v>1119</v>
      </c>
      <c r="D67" s="4">
        <v>1</v>
      </c>
      <c r="E67" s="118">
        <f>$G$2/$D$5*D67</f>
        <v>6.5217391304347823</v>
      </c>
      <c r="F67" s="282"/>
      <c r="G67" s="282"/>
      <c r="H67" s="282"/>
      <c r="I67" s="233">
        <f>IF($F67="x",E67,IF($G67="x",E67*0.3,0))</f>
        <v>0</v>
      </c>
      <c r="J67" s="236"/>
    </row>
    <row r="68" spans="1:10" s="59" customFormat="1" ht="27.6">
      <c r="A68" s="71" t="s">
        <v>101</v>
      </c>
      <c r="B68" s="13"/>
      <c r="C68" s="14" t="s">
        <v>704</v>
      </c>
      <c r="D68" s="120"/>
      <c r="E68" s="120"/>
      <c r="F68" s="288"/>
      <c r="G68" s="288"/>
      <c r="H68" s="288"/>
      <c r="I68" s="14"/>
      <c r="J68" s="236"/>
    </row>
    <row r="69" spans="1:10" s="59" customFormat="1" ht="55.2">
      <c r="A69" s="84" t="s">
        <v>58</v>
      </c>
      <c r="B69" s="4" t="s">
        <v>1743</v>
      </c>
      <c r="C69" s="5" t="s">
        <v>807</v>
      </c>
      <c r="D69" s="4">
        <v>1</v>
      </c>
      <c r="E69" s="118">
        <f>$G$2/$D$5*D69</f>
        <v>6.5217391304347823</v>
      </c>
      <c r="F69" s="282"/>
      <c r="G69" s="282"/>
      <c r="H69" s="282"/>
      <c r="I69" s="233">
        <f>IF($F69="x",E69,IF($G69="x",E69*0.3,0))</f>
        <v>0</v>
      </c>
      <c r="J69" s="236"/>
    </row>
    <row r="70" spans="1:10" s="59" customFormat="1" ht="27.6">
      <c r="A70" s="74" t="s">
        <v>378</v>
      </c>
      <c r="B70" s="66"/>
      <c r="C70" s="62" t="s">
        <v>704</v>
      </c>
      <c r="D70" s="121"/>
      <c r="E70" s="121"/>
      <c r="F70" s="287"/>
      <c r="G70" s="287"/>
      <c r="H70" s="287"/>
      <c r="I70" s="72"/>
      <c r="J70" s="236"/>
    </row>
    <row r="71" spans="1:10" s="59" customFormat="1" ht="55.2">
      <c r="A71" s="84" t="s">
        <v>59</v>
      </c>
      <c r="B71" s="4" t="s">
        <v>1744</v>
      </c>
      <c r="C71" s="5" t="s">
        <v>1474</v>
      </c>
      <c r="D71" s="4">
        <v>1</v>
      </c>
      <c r="E71" s="118">
        <f>$G$2/$D$5*D71</f>
        <v>6.5217391304347823</v>
      </c>
      <c r="F71" s="282"/>
      <c r="G71" s="282"/>
      <c r="H71" s="282"/>
      <c r="I71" s="233">
        <f>IF($F71="x",E71,IF($G71="x",E71*0.3,0))</f>
        <v>0</v>
      </c>
      <c r="J71" s="236"/>
    </row>
    <row r="72" spans="1:10" s="59" customFormat="1" ht="27.6">
      <c r="A72" s="74" t="s">
        <v>379</v>
      </c>
      <c r="B72" s="66"/>
      <c r="C72" s="62" t="s">
        <v>704</v>
      </c>
      <c r="D72" s="121"/>
      <c r="E72" s="121"/>
      <c r="F72" s="287"/>
      <c r="G72" s="287"/>
      <c r="H72" s="287"/>
      <c r="I72" s="72"/>
      <c r="J72" s="236"/>
    </row>
    <row r="73" spans="1:10" s="59" customFormat="1" ht="27.6">
      <c r="A73" s="71" t="s">
        <v>102</v>
      </c>
      <c r="B73" s="13"/>
      <c r="C73" s="14" t="s">
        <v>704</v>
      </c>
      <c r="D73" s="120"/>
      <c r="E73" s="120"/>
      <c r="F73" s="288"/>
      <c r="G73" s="288"/>
      <c r="H73" s="288"/>
      <c r="I73" s="14"/>
      <c r="J73" s="236"/>
    </row>
    <row r="74" spans="1:10" s="59" customFormat="1" ht="55.2">
      <c r="A74" s="84" t="s">
        <v>368</v>
      </c>
      <c r="B74" s="4" t="s">
        <v>1745</v>
      </c>
      <c r="C74" s="5" t="s">
        <v>1117</v>
      </c>
      <c r="D74" s="4">
        <v>1</v>
      </c>
      <c r="E74" s="118">
        <f t="shared" ref="E74:E81" si="10">$G$2/$D$5*D74</f>
        <v>6.5217391304347823</v>
      </c>
      <c r="F74" s="282"/>
      <c r="G74" s="282"/>
      <c r="H74" s="282"/>
      <c r="I74" s="233">
        <f t="shared" ref="I74:I121" si="11">IF($F74="x",E74,IF($G74="x",E74*0.3,0))</f>
        <v>0</v>
      </c>
      <c r="J74" s="236"/>
    </row>
    <row r="75" spans="1:10" s="59" customFormat="1" ht="96.6">
      <c r="A75" s="90" t="s">
        <v>60</v>
      </c>
      <c r="B75" s="22" t="s">
        <v>1746</v>
      </c>
      <c r="C75" s="23" t="s">
        <v>1475</v>
      </c>
      <c r="D75" s="4">
        <v>1</v>
      </c>
      <c r="E75" s="118">
        <f t="shared" si="10"/>
        <v>6.5217391304347823</v>
      </c>
      <c r="F75" s="282"/>
      <c r="G75" s="282"/>
      <c r="H75" s="282"/>
      <c r="I75" s="233">
        <f t="shared" si="11"/>
        <v>0</v>
      </c>
      <c r="J75" s="236"/>
    </row>
    <row r="76" spans="1:10" s="59" customFormat="1" ht="55.2">
      <c r="A76" s="84" t="s">
        <v>61</v>
      </c>
      <c r="B76" s="4" t="s">
        <v>1747</v>
      </c>
      <c r="C76" s="5" t="s">
        <v>808</v>
      </c>
      <c r="D76" s="4">
        <v>1</v>
      </c>
      <c r="E76" s="118">
        <f t="shared" si="10"/>
        <v>6.5217391304347823</v>
      </c>
      <c r="F76" s="282"/>
      <c r="G76" s="282"/>
      <c r="H76" s="282"/>
      <c r="I76" s="233">
        <f t="shared" si="11"/>
        <v>0</v>
      </c>
      <c r="J76" s="236"/>
    </row>
    <row r="77" spans="1:10" s="59" customFormat="1" ht="55.2">
      <c r="A77" s="84" t="s">
        <v>62</v>
      </c>
      <c r="B77" s="4" t="s">
        <v>1748</v>
      </c>
      <c r="C77" s="5" t="s">
        <v>966</v>
      </c>
      <c r="D77" s="4">
        <v>1</v>
      </c>
      <c r="E77" s="118">
        <f t="shared" si="10"/>
        <v>6.5217391304347823</v>
      </c>
      <c r="F77" s="282"/>
      <c r="G77" s="282"/>
      <c r="H77" s="282"/>
      <c r="I77" s="233">
        <f t="shared" si="11"/>
        <v>0</v>
      </c>
      <c r="J77" s="236"/>
    </row>
    <row r="78" spans="1:10" s="59" customFormat="1" ht="124.2">
      <c r="A78" s="84" t="s">
        <v>63</v>
      </c>
      <c r="B78" s="4" t="s">
        <v>1749</v>
      </c>
      <c r="C78" s="5" t="s">
        <v>1118</v>
      </c>
      <c r="D78" s="4">
        <v>1</v>
      </c>
      <c r="E78" s="118">
        <f t="shared" si="10"/>
        <v>6.5217391304347823</v>
      </c>
      <c r="F78" s="282"/>
      <c r="G78" s="282"/>
      <c r="H78" s="282"/>
      <c r="I78" s="233">
        <f t="shared" si="11"/>
        <v>0</v>
      </c>
      <c r="J78" s="236"/>
    </row>
    <row r="79" spans="1:10" s="59" customFormat="1" ht="69">
      <c r="A79" s="84" t="s">
        <v>64</v>
      </c>
      <c r="B79" s="4" t="s">
        <v>1750</v>
      </c>
      <c r="C79" s="5" t="s">
        <v>809</v>
      </c>
      <c r="D79" s="4">
        <v>1</v>
      </c>
      <c r="E79" s="118">
        <f t="shared" si="10"/>
        <v>6.5217391304347823</v>
      </c>
      <c r="F79" s="282"/>
      <c r="G79" s="282"/>
      <c r="H79" s="282"/>
      <c r="I79" s="233">
        <f t="shared" si="11"/>
        <v>0</v>
      </c>
      <c r="J79" s="236"/>
    </row>
    <row r="80" spans="1:10" s="59" customFormat="1" ht="110.4">
      <c r="A80" s="84" t="s">
        <v>369</v>
      </c>
      <c r="B80" s="4" t="s">
        <v>1183</v>
      </c>
      <c r="C80" s="5" t="s">
        <v>1476</v>
      </c>
      <c r="D80" s="4">
        <v>1</v>
      </c>
      <c r="E80" s="118">
        <f t="shared" si="10"/>
        <v>6.5217391304347823</v>
      </c>
      <c r="F80" s="282"/>
      <c r="G80" s="282"/>
      <c r="H80" s="282"/>
      <c r="I80" s="233">
        <f t="shared" si="11"/>
        <v>0</v>
      </c>
      <c r="J80" s="236"/>
    </row>
    <row r="81" spans="1:10" s="59" customFormat="1" ht="69">
      <c r="A81" s="84" t="s">
        <v>65</v>
      </c>
      <c r="B81" s="4" t="s">
        <v>1751</v>
      </c>
      <c r="C81" s="5" t="s">
        <v>810</v>
      </c>
      <c r="D81" s="4">
        <v>1</v>
      </c>
      <c r="E81" s="118">
        <f t="shared" si="10"/>
        <v>6.5217391304347823</v>
      </c>
      <c r="F81" s="282"/>
      <c r="G81" s="282"/>
      <c r="H81" s="282"/>
      <c r="I81" s="233">
        <f t="shared" si="11"/>
        <v>0</v>
      </c>
      <c r="J81" s="236"/>
    </row>
    <row r="82" spans="1:10" s="59" customFormat="1" ht="27.6">
      <c r="A82" s="71" t="s">
        <v>68</v>
      </c>
      <c r="B82" s="13"/>
      <c r="C82" s="14" t="s">
        <v>704</v>
      </c>
      <c r="D82" s="120"/>
      <c r="E82" s="120"/>
      <c r="F82" s="288"/>
      <c r="G82" s="288"/>
      <c r="H82" s="288"/>
      <c r="I82" s="14"/>
      <c r="J82" s="236"/>
    </row>
    <row r="83" spans="1:10" s="59" customFormat="1" ht="69">
      <c r="A83" s="84" t="s">
        <v>66</v>
      </c>
      <c r="B83" s="4" t="s">
        <v>1752</v>
      </c>
      <c r="C83" s="5" t="s">
        <v>811</v>
      </c>
      <c r="D83" s="4">
        <v>1</v>
      </c>
      <c r="E83" s="118">
        <f>$G$2/$D$5*D83</f>
        <v>6.5217391304347823</v>
      </c>
      <c r="F83" s="282"/>
      <c r="G83" s="282"/>
      <c r="H83" s="282"/>
      <c r="I83" s="233">
        <f t="shared" si="11"/>
        <v>0</v>
      </c>
      <c r="J83" s="236"/>
    </row>
    <row r="84" spans="1:10" s="59" customFormat="1" ht="69">
      <c r="A84" s="84" t="s">
        <v>67</v>
      </c>
      <c r="B84" s="4" t="s">
        <v>1753</v>
      </c>
      <c r="C84" s="5" t="s">
        <v>664</v>
      </c>
      <c r="D84" s="4">
        <v>1</v>
      </c>
      <c r="E84" s="118">
        <f>$G$2/$D$5*D84</f>
        <v>6.5217391304347823</v>
      </c>
      <c r="F84" s="282"/>
      <c r="G84" s="282"/>
      <c r="H84" s="282"/>
      <c r="I84" s="233">
        <f t="shared" si="11"/>
        <v>0</v>
      </c>
      <c r="J84" s="236"/>
    </row>
    <row r="85" spans="1:10" s="59" customFormat="1" ht="27.6">
      <c r="A85" s="74" t="s">
        <v>380</v>
      </c>
      <c r="B85" s="66"/>
      <c r="C85" s="62" t="s">
        <v>704</v>
      </c>
      <c r="D85" s="121"/>
      <c r="E85" s="121"/>
      <c r="F85" s="287"/>
      <c r="G85" s="287"/>
      <c r="H85" s="287"/>
      <c r="I85" s="62"/>
      <c r="J85" s="236"/>
    </row>
    <row r="86" spans="1:10" s="59" customFormat="1" ht="55.2">
      <c r="A86" s="84" t="s">
        <v>69</v>
      </c>
      <c r="B86" s="4" t="s">
        <v>1754</v>
      </c>
      <c r="C86" s="5" t="s">
        <v>665</v>
      </c>
      <c r="D86" s="4">
        <v>1</v>
      </c>
      <c r="E86" s="118">
        <f t="shared" ref="E86:E99" si="12">$G$2/$D$5*D86</f>
        <v>6.5217391304347823</v>
      </c>
      <c r="F86" s="282"/>
      <c r="G86" s="282"/>
      <c r="H86" s="282"/>
      <c r="I86" s="233">
        <f t="shared" si="11"/>
        <v>0</v>
      </c>
      <c r="J86" s="236"/>
    </row>
    <row r="87" spans="1:10" s="59" customFormat="1" ht="96.6">
      <c r="A87" s="84" t="s">
        <v>70</v>
      </c>
      <c r="B87" s="4" t="s">
        <v>1755</v>
      </c>
      <c r="C87" s="5" t="s">
        <v>666</v>
      </c>
      <c r="D87" s="4">
        <v>1</v>
      </c>
      <c r="E87" s="118">
        <f t="shared" si="12"/>
        <v>6.5217391304347823</v>
      </c>
      <c r="F87" s="282"/>
      <c r="G87" s="282"/>
      <c r="H87" s="282"/>
      <c r="I87" s="233">
        <f t="shared" si="11"/>
        <v>0</v>
      </c>
      <c r="J87" s="236"/>
    </row>
    <row r="88" spans="1:10" s="59" customFormat="1" ht="82.8">
      <c r="A88" s="84" t="s">
        <v>71</v>
      </c>
      <c r="B88" s="4" t="s">
        <v>1756</v>
      </c>
      <c r="C88" s="24" t="s">
        <v>812</v>
      </c>
      <c r="D88" s="4">
        <v>1</v>
      </c>
      <c r="E88" s="118">
        <f t="shared" si="12"/>
        <v>6.5217391304347823</v>
      </c>
      <c r="F88" s="282"/>
      <c r="G88" s="282"/>
      <c r="H88" s="282"/>
      <c r="I88" s="233">
        <f t="shared" si="11"/>
        <v>0</v>
      </c>
      <c r="J88" s="236"/>
    </row>
    <row r="89" spans="1:10" s="59" customFormat="1" ht="124.2">
      <c r="A89" s="84" t="s">
        <v>72</v>
      </c>
      <c r="B89" s="4" t="s">
        <v>1757</v>
      </c>
      <c r="C89" s="5" t="s">
        <v>667</v>
      </c>
      <c r="D89" s="4">
        <v>1</v>
      </c>
      <c r="E89" s="118">
        <f t="shared" si="12"/>
        <v>6.5217391304347823</v>
      </c>
      <c r="F89" s="282"/>
      <c r="G89" s="282"/>
      <c r="H89" s="282"/>
      <c r="I89" s="233">
        <f t="shared" si="11"/>
        <v>0</v>
      </c>
      <c r="J89" s="236"/>
    </row>
    <row r="90" spans="1:10" s="59" customFormat="1" ht="69">
      <c r="A90" s="84" t="s">
        <v>371</v>
      </c>
      <c r="B90" s="4" t="s">
        <v>1758</v>
      </c>
      <c r="C90" s="5" t="s">
        <v>668</v>
      </c>
      <c r="D90" s="4">
        <v>1</v>
      </c>
      <c r="E90" s="118">
        <f t="shared" si="12"/>
        <v>6.5217391304347823</v>
      </c>
      <c r="F90" s="282"/>
      <c r="G90" s="282"/>
      <c r="H90" s="282"/>
      <c r="I90" s="233">
        <f t="shared" si="11"/>
        <v>0</v>
      </c>
      <c r="J90" s="236"/>
    </row>
    <row r="91" spans="1:10" s="59" customFormat="1" ht="124.2">
      <c r="A91" s="84" t="s">
        <v>73</v>
      </c>
      <c r="B91" s="4" t="s">
        <v>1759</v>
      </c>
      <c r="C91" s="5" t="s">
        <v>669</v>
      </c>
      <c r="D91" s="4">
        <v>1</v>
      </c>
      <c r="E91" s="118">
        <f t="shared" si="12"/>
        <v>6.5217391304347823</v>
      </c>
      <c r="F91" s="282"/>
      <c r="G91" s="282"/>
      <c r="H91" s="282"/>
      <c r="I91" s="233">
        <f t="shared" si="11"/>
        <v>0</v>
      </c>
      <c r="J91" s="236"/>
    </row>
    <row r="92" spans="1:10" s="59" customFormat="1" ht="55.2">
      <c r="A92" s="84" t="s">
        <v>74</v>
      </c>
      <c r="B92" s="4" t="s">
        <v>1760</v>
      </c>
      <c r="C92" s="5" t="s">
        <v>951</v>
      </c>
      <c r="D92" s="4">
        <v>1</v>
      </c>
      <c r="E92" s="118">
        <f t="shared" si="12"/>
        <v>6.5217391304347823</v>
      </c>
      <c r="F92" s="282"/>
      <c r="G92" s="282"/>
      <c r="H92" s="282"/>
      <c r="I92" s="233">
        <f t="shared" si="11"/>
        <v>0</v>
      </c>
      <c r="J92" s="236"/>
    </row>
    <row r="93" spans="1:10" s="59" customFormat="1" ht="55.2">
      <c r="A93" s="84" t="s">
        <v>75</v>
      </c>
      <c r="B93" s="4" t="s">
        <v>1761</v>
      </c>
      <c r="C93" s="5" t="s">
        <v>670</v>
      </c>
      <c r="D93" s="4">
        <v>1</v>
      </c>
      <c r="E93" s="118">
        <f t="shared" si="12"/>
        <v>6.5217391304347823</v>
      </c>
      <c r="F93" s="282"/>
      <c r="G93" s="282"/>
      <c r="H93" s="282"/>
      <c r="I93" s="233">
        <f t="shared" si="11"/>
        <v>0</v>
      </c>
      <c r="J93" s="236"/>
    </row>
    <row r="94" spans="1:10" s="59" customFormat="1" ht="69">
      <c r="A94" s="84" t="s">
        <v>370</v>
      </c>
      <c r="B94" s="4" t="s">
        <v>1762</v>
      </c>
      <c r="C94" s="5" t="s">
        <v>946</v>
      </c>
      <c r="D94" s="4">
        <v>1</v>
      </c>
      <c r="E94" s="118">
        <f t="shared" si="12"/>
        <v>6.5217391304347823</v>
      </c>
      <c r="F94" s="282"/>
      <c r="G94" s="282"/>
      <c r="H94" s="282"/>
      <c r="I94" s="233">
        <f t="shared" si="11"/>
        <v>0</v>
      </c>
      <c r="J94" s="236"/>
    </row>
    <row r="95" spans="1:10" s="59" customFormat="1" ht="82.8">
      <c r="A95" s="84" t="s">
        <v>76</v>
      </c>
      <c r="B95" s="4" t="s">
        <v>1763</v>
      </c>
      <c r="C95" s="5" t="s">
        <v>671</v>
      </c>
      <c r="D95" s="4">
        <v>1</v>
      </c>
      <c r="E95" s="118">
        <f t="shared" si="12"/>
        <v>6.5217391304347823</v>
      </c>
      <c r="F95" s="282"/>
      <c r="G95" s="282"/>
      <c r="H95" s="282"/>
      <c r="I95" s="233">
        <f t="shared" si="11"/>
        <v>0</v>
      </c>
      <c r="J95" s="236"/>
    </row>
    <row r="96" spans="1:10" s="59" customFormat="1" ht="69">
      <c r="A96" s="84" t="s">
        <v>77</v>
      </c>
      <c r="B96" s="4" t="s">
        <v>1764</v>
      </c>
      <c r="C96" s="5" t="s">
        <v>813</v>
      </c>
      <c r="D96" s="4">
        <v>1</v>
      </c>
      <c r="E96" s="118">
        <f t="shared" si="12"/>
        <v>6.5217391304347823</v>
      </c>
      <c r="F96" s="282"/>
      <c r="G96" s="282"/>
      <c r="H96" s="282"/>
      <c r="I96" s="233">
        <f t="shared" si="11"/>
        <v>0</v>
      </c>
      <c r="J96" s="236"/>
    </row>
    <row r="97" spans="1:10" s="59" customFormat="1" ht="69">
      <c r="A97" s="84" t="s">
        <v>78</v>
      </c>
      <c r="B97" s="4" t="s">
        <v>1765</v>
      </c>
      <c r="C97" s="5" t="s">
        <v>814</v>
      </c>
      <c r="D97" s="4">
        <v>1</v>
      </c>
      <c r="E97" s="118">
        <f t="shared" si="12"/>
        <v>6.5217391304347823</v>
      </c>
      <c r="F97" s="282"/>
      <c r="G97" s="282"/>
      <c r="H97" s="282"/>
      <c r="I97" s="233">
        <f t="shared" si="11"/>
        <v>0</v>
      </c>
      <c r="J97" s="236"/>
    </row>
    <row r="98" spans="1:10" s="59" customFormat="1" ht="55.2">
      <c r="A98" s="84" t="s">
        <v>372</v>
      </c>
      <c r="B98" s="4" t="s">
        <v>1766</v>
      </c>
      <c r="C98" s="5" t="s">
        <v>672</v>
      </c>
      <c r="D98" s="4">
        <v>1</v>
      </c>
      <c r="E98" s="118">
        <f t="shared" si="12"/>
        <v>6.5217391304347823</v>
      </c>
      <c r="F98" s="282"/>
      <c r="G98" s="282"/>
      <c r="H98" s="282"/>
      <c r="I98" s="233">
        <f t="shared" si="11"/>
        <v>0</v>
      </c>
      <c r="J98" s="236"/>
    </row>
    <row r="99" spans="1:10" s="59" customFormat="1" ht="55.2">
      <c r="A99" s="84" t="s">
        <v>79</v>
      </c>
      <c r="B99" s="4" t="s">
        <v>1767</v>
      </c>
      <c r="C99" s="5" t="s">
        <v>952</v>
      </c>
      <c r="D99" s="4">
        <v>1</v>
      </c>
      <c r="E99" s="118">
        <f t="shared" si="12"/>
        <v>6.5217391304347823</v>
      </c>
      <c r="F99" s="282"/>
      <c r="G99" s="282"/>
      <c r="H99" s="282"/>
      <c r="I99" s="233">
        <f t="shared" si="11"/>
        <v>0</v>
      </c>
      <c r="J99" s="236"/>
    </row>
    <row r="100" spans="1:10" s="59" customFormat="1" ht="27.6">
      <c r="A100" s="74" t="s">
        <v>381</v>
      </c>
      <c r="B100" s="66"/>
      <c r="C100" s="62" t="s">
        <v>704</v>
      </c>
      <c r="D100" s="121"/>
      <c r="E100" s="121"/>
      <c r="F100" s="287"/>
      <c r="G100" s="287"/>
      <c r="H100" s="287"/>
      <c r="I100" s="62"/>
      <c r="J100" s="236"/>
    </row>
    <row r="101" spans="1:10" s="59" customFormat="1" ht="55.2">
      <c r="A101" s="84" t="s">
        <v>373</v>
      </c>
      <c r="B101" s="4" t="s">
        <v>1768</v>
      </c>
      <c r="C101" s="5" t="s">
        <v>815</v>
      </c>
      <c r="D101" s="4">
        <v>1</v>
      </c>
      <c r="E101" s="118">
        <f>$G$2/$D$5*D101</f>
        <v>6.5217391304347823</v>
      </c>
      <c r="F101" s="282"/>
      <c r="G101" s="282"/>
      <c r="H101" s="282"/>
      <c r="I101" s="233">
        <f t="shared" si="11"/>
        <v>0</v>
      </c>
      <c r="J101" s="236"/>
    </row>
    <row r="102" spans="1:10" s="59" customFormat="1" ht="82.8">
      <c r="A102" s="84" t="s">
        <v>80</v>
      </c>
      <c r="B102" s="4" t="s">
        <v>1769</v>
      </c>
      <c r="C102" s="5" t="s">
        <v>1126</v>
      </c>
      <c r="D102" s="4">
        <v>1</v>
      </c>
      <c r="E102" s="118">
        <f>$G$2/$D$5*D102</f>
        <v>6.5217391304347823</v>
      </c>
      <c r="F102" s="282"/>
      <c r="G102" s="282"/>
      <c r="H102" s="282"/>
      <c r="I102" s="233">
        <f t="shared" si="11"/>
        <v>0</v>
      </c>
      <c r="J102" s="236"/>
    </row>
    <row r="103" spans="1:10" s="59" customFormat="1" ht="110.4">
      <c r="A103" s="84" t="s">
        <v>81</v>
      </c>
      <c r="B103" s="4" t="s">
        <v>1770</v>
      </c>
      <c r="C103" s="5" t="s">
        <v>1477</v>
      </c>
      <c r="D103" s="4">
        <v>1</v>
      </c>
      <c r="E103" s="118">
        <f>$G$2/$D$5*D103</f>
        <v>6.5217391304347823</v>
      </c>
      <c r="F103" s="282"/>
      <c r="G103" s="282"/>
      <c r="H103" s="282"/>
      <c r="I103" s="233">
        <f t="shared" si="11"/>
        <v>0</v>
      </c>
      <c r="J103" s="236"/>
    </row>
    <row r="104" spans="1:10" s="67" customFormat="1" ht="41.4">
      <c r="A104" s="91" t="s">
        <v>374</v>
      </c>
      <c r="B104" s="17" t="s">
        <v>1771</v>
      </c>
      <c r="C104" s="33" t="s">
        <v>816</v>
      </c>
      <c r="D104" s="4">
        <v>1</v>
      </c>
      <c r="E104" s="118">
        <f>$G$2/$D$5*D104</f>
        <v>6.5217391304347823</v>
      </c>
      <c r="F104" s="282"/>
      <c r="G104" s="282"/>
      <c r="H104" s="282"/>
      <c r="I104" s="233">
        <f t="shared" si="11"/>
        <v>0</v>
      </c>
      <c r="J104" s="236"/>
    </row>
    <row r="105" spans="1:10" s="59" customFormat="1" ht="82.8">
      <c r="A105" s="84" t="s">
        <v>375</v>
      </c>
      <c r="B105" s="4" t="s">
        <v>1772</v>
      </c>
      <c r="C105" s="5" t="s">
        <v>1128</v>
      </c>
      <c r="D105" s="4">
        <v>1</v>
      </c>
      <c r="E105" s="118">
        <f>$G$2/$D$5*D105</f>
        <v>6.5217391304347823</v>
      </c>
      <c r="F105" s="282"/>
      <c r="G105" s="282"/>
      <c r="H105" s="282"/>
      <c r="I105" s="233">
        <f t="shared" si="11"/>
        <v>0</v>
      </c>
      <c r="J105" s="236"/>
    </row>
    <row r="106" spans="1:10" s="59" customFormat="1" ht="27.6">
      <c r="A106" s="74" t="s">
        <v>382</v>
      </c>
      <c r="B106" s="66"/>
      <c r="C106" s="62" t="s">
        <v>704</v>
      </c>
      <c r="D106" s="121"/>
      <c r="E106" s="121"/>
      <c r="F106" s="287"/>
      <c r="G106" s="287"/>
      <c r="H106" s="287"/>
      <c r="I106" s="62"/>
      <c r="J106" s="236"/>
    </row>
    <row r="107" spans="1:10" s="59" customFormat="1" ht="69">
      <c r="A107" s="84" t="s">
        <v>82</v>
      </c>
      <c r="B107" s="4" t="s">
        <v>1773</v>
      </c>
      <c r="C107" s="5" t="s">
        <v>1007</v>
      </c>
      <c r="D107" s="4">
        <v>1</v>
      </c>
      <c r="E107" s="118">
        <f t="shared" ref="E107:E116" si="13">$G$2/$D$5*D107</f>
        <v>6.5217391304347823</v>
      </c>
      <c r="F107" s="282"/>
      <c r="G107" s="282"/>
      <c r="H107" s="282"/>
      <c r="I107" s="233">
        <f t="shared" si="11"/>
        <v>0</v>
      </c>
      <c r="J107" s="236"/>
    </row>
    <row r="108" spans="1:10" s="59" customFormat="1" ht="110.4">
      <c r="A108" s="84" t="s">
        <v>83</v>
      </c>
      <c r="B108" s="4" t="s">
        <v>1774</v>
      </c>
      <c r="C108" s="5" t="s">
        <v>1124</v>
      </c>
      <c r="D108" s="4">
        <v>1</v>
      </c>
      <c r="E108" s="118">
        <f t="shared" si="13"/>
        <v>6.5217391304347823</v>
      </c>
      <c r="F108" s="282"/>
      <c r="G108" s="282"/>
      <c r="H108" s="282"/>
      <c r="I108" s="233">
        <f t="shared" si="11"/>
        <v>0</v>
      </c>
      <c r="J108" s="236"/>
    </row>
    <row r="109" spans="1:10" s="59" customFormat="1" ht="82.8">
      <c r="A109" s="84" t="s">
        <v>84</v>
      </c>
      <c r="B109" s="4" t="s">
        <v>1775</v>
      </c>
      <c r="C109" s="5" t="s">
        <v>1125</v>
      </c>
      <c r="D109" s="4">
        <v>1</v>
      </c>
      <c r="E109" s="118">
        <f t="shared" si="13"/>
        <v>6.5217391304347823</v>
      </c>
      <c r="F109" s="282"/>
      <c r="G109" s="282"/>
      <c r="H109" s="282"/>
      <c r="I109" s="233">
        <f t="shared" si="11"/>
        <v>0</v>
      </c>
      <c r="J109" s="236"/>
    </row>
    <row r="110" spans="1:10" s="59" customFormat="1" ht="96.6">
      <c r="A110" s="84" t="s">
        <v>85</v>
      </c>
      <c r="B110" s="4" t="s">
        <v>1776</v>
      </c>
      <c r="C110" s="5" t="s">
        <v>1478</v>
      </c>
      <c r="D110" s="4">
        <v>1</v>
      </c>
      <c r="E110" s="118">
        <f t="shared" si="13"/>
        <v>6.5217391304347823</v>
      </c>
      <c r="F110" s="282"/>
      <c r="G110" s="282"/>
      <c r="H110" s="282"/>
      <c r="I110" s="233">
        <f t="shared" si="11"/>
        <v>0</v>
      </c>
      <c r="J110" s="236"/>
    </row>
    <row r="111" spans="1:10" s="59" customFormat="1" ht="69">
      <c r="A111" s="84" t="s">
        <v>86</v>
      </c>
      <c r="B111" s="4" t="s">
        <v>1777</v>
      </c>
      <c r="C111" s="5" t="s">
        <v>1479</v>
      </c>
      <c r="D111" s="4">
        <v>1</v>
      </c>
      <c r="E111" s="118">
        <f t="shared" si="13"/>
        <v>6.5217391304347823</v>
      </c>
      <c r="F111" s="282"/>
      <c r="G111" s="282"/>
      <c r="H111" s="282"/>
      <c r="I111" s="233">
        <f t="shared" si="11"/>
        <v>0</v>
      </c>
      <c r="J111" s="236"/>
    </row>
    <row r="112" spans="1:10" s="59" customFormat="1" ht="110.4">
      <c r="A112" s="84" t="s">
        <v>87</v>
      </c>
      <c r="B112" s="4" t="s">
        <v>1778</v>
      </c>
      <c r="C112" s="5" t="s">
        <v>1113</v>
      </c>
      <c r="D112" s="4">
        <v>1</v>
      </c>
      <c r="E112" s="118">
        <f t="shared" si="13"/>
        <v>6.5217391304347823</v>
      </c>
      <c r="F112" s="282"/>
      <c r="G112" s="282"/>
      <c r="H112" s="282"/>
      <c r="I112" s="233">
        <f t="shared" si="11"/>
        <v>0</v>
      </c>
      <c r="J112" s="236"/>
    </row>
    <row r="113" spans="1:10" s="59" customFormat="1" ht="165.6">
      <c r="A113" s="84" t="s">
        <v>88</v>
      </c>
      <c r="B113" s="4" t="s">
        <v>1779</v>
      </c>
      <c r="C113" s="5" t="s">
        <v>1127</v>
      </c>
      <c r="D113" s="4">
        <v>1</v>
      </c>
      <c r="E113" s="118">
        <f t="shared" si="13"/>
        <v>6.5217391304347823</v>
      </c>
      <c r="F113" s="282"/>
      <c r="G113" s="282"/>
      <c r="H113" s="282"/>
      <c r="I113" s="233">
        <f t="shared" si="11"/>
        <v>0</v>
      </c>
      <c r="J113" s="236"/>
    </row>
    <row r="114" spans="1:10" s="59" customFormat="1" ht="69">
      <c r="A114" s="84" t="s">
        <v>89</v>
      </c>
      <c r="B114" s="4" t="s">
        <v>1780</v>
      </c>
      <c r="C114" s="5" t="s">
        <v>1129</v>
      </c>
      <c r="D114" s="4">
        <v>1</v>
      </c>
      <c r="E114" s="118">
        <f t="shared" si="13"/>
        <v>6.5217391304347823</v>
      </c>
      <c r="F114" s="282"/>
      <c r="G114" s="282"/>
      <c r="H114" s="282"/>
      <c r="I114" s="233">
        <f t="shared" si="11"/>
        <v>0</v>
      </c>
      <c r="J114" s="236"/>
    </row>
    <row r="115" spans="1:10" s="59" customFormat="1" ht="55.2">
      <c r="A115" s="84" t="s">
        <v>90</v>
      </c>
      <c r="B115" s="4" t="s">
        <v>1781</v>
      </c>
      <c r="C115" s="5" t="s">
        <v>817</v>
      </c>
      <c r="D115" s="4">
        <v>1</v>
      </c>
      <c r="E115" s="118">
        <f t="shared" si="13"/>
        <v>6.5217391304347823</v>
      </c>
      <c r="F115" s="282"/>
      <c r="G115" s="282"/>
      <c r="H115" s="282"/>
      <c r="I115" s="233">
        <f t="shared" si="11"/>
        <v>0</v>
      </c>
      <c r="J115" s="236"/>
    </row>
    <row r="116" spans="1:10" s="59" customFormat="1" ht="69">
      <c r="A116" s="84" t="s">
        <v>91</v>
      </c>
      <c r="B116" s="4" t="s">
        <v>1782</v>
      </c>
      <c r="C116" s="5" t="s">
        <v>818</v>
      </c>
      <c r="D116" s="4">
        <v>1</v>
      </c>
      <c r="E116" s="118">
        <f t="shared" si="13"/>
        <v>6.5217391304347823</v>
      </c>
      <c r="F116" s="282"/>
      <c r="G116" s="282"/>
      <c r="H116" s="282"/>
      <c r="I116" s="233">
        <f t="shared" si="11"/>
        <v>0</v>
      </c>
      <c r="J116" s="236"/>
    </row>
    <row r="117" spans="1:10" s="59" customFormat="1" ht="27.6">
      <c r="A117" s="74" t="s">
        <v>383</v>
      </c>
      <c r="B117" s="66"/>
      <c r="C117" s="62" t="s">
        <v>704</v>
      </c>
      <c r="D117" s="121"/>
      <c r="E117" s="121"/>
      <c r="F117" s="287"/>
      <c r="G117" s="287"/>
      <c r="H117" s="287"/>
      <c r="I117" s="62"/>
      <c r="J117" s="236"/>
    </row>
    <row r="118" spans="1:10" s="59" customFormat="1" ht="124.2">
      <c r="A118" s="84" t="s">
        <v>92</v>
      </c>
      <c r="B118" s="4" t="s">
        <v>1783</v>
      </c>
      <c r="C118" s="5" t="s">
        <v>1094</v>
      </c>
      <c r="D118" s="4">
        <v>1</v>
      </c>
      <c r="E118" s="118">
        <f t="shared" ref="E118:E121" si="14">$G$2/$D$5*D118</f>
        <v>6.5217391304347823</v>
      </c>
      <c r="F118" s="282"/>
      <c r="G118" s="282"/>
      <c r="H118" s="282"/>
      <c r="I118" s="233">
        <f t="shared" si="11"/>
        <v>0</v>
      </c>
      <c r="J118" s="236"/>
    </row>
    <row r="119" spans="1:10" s="59" customFormat="1" ht="96.6">
      <c r="A119" s="84" t="s">
        <v>93</v>
      </c>
      <c r="B119" s="4" t="s">
        <v>1784</v>
      </c>
      <c r="C119" s="5" t="s">
        <v>1480</v>
      </c>
      <c r="D119" s="4">
        <v>1</v>
      </c>
      <c r="E119" s="118">
        <f t="shared" si="14"/>
        <v>6.5217391304347823</v>
      </c>
      <c r="F119" s="282"/>
      <c r="G119" s="282"/>
      <c r="H119" s="282"/>
      <c r="I119" s="233">
        <f t="shared" si="11"/>
        <v>0</v>
      </c>
      <c r="J119" s="236"/>
    </row>
    <row r="120" spans="1:10" s="59" customFormat="1" ht="110.4">
      <c r="A120" s="84" t="s">
        <v>94</v>
      </c>
      <c r="B120" s="4" t="s">
        <v>1785</v>
      </c>
      <c r="C120" s="5" t="s">
        <v>819</v>
      </c>
      <c r="D120" s="4">
        <v>1</v>
      </c>
      <c r="E120" s="118">
        <f t="shared" si="14"/>
        <v>6.5217391304347823</v>
      </c>
      <c r="F120" s="282"/>
      <c r="G120" s="282"/>
      <c r="H120" s="282"/>
      <c r="I120" s="233">
        <f t="shared" si="11"/>
        <v>0</v>
      </c>
      <c r="J120" s="236"/>
    </row>
    <row r="121" spans="1:10" s="59" customFormat="1" ht="55.2">
      <c r="A121" s="84" t="s">
        <v>95</v>
      </c>
      <c r="B121" s="4" t="s">
        <v>1786</v>
      </c>
      <c r="C121" s="5" t="s">
        <v>1114</v>
      </c>
      <c r="D121" s="4">
        <v>1</v>
      </c>
      <c r="E121" s="118">
        <f t="shared" si="14"/>
        <v>6.5217391304347823</v>
      </c>
      <c r="F121" s="282"/>
      <c r="G121" s="282"/>
      <c r="H121" s="282"/>
      <c r="I121" s="233">
        <f t="shared" si="11"/>
        <v>0</v>
      </c>
      <c r="J121" s="236"/>
    </row>
  </sheetData>
  <sheetProtection algorithmName="SHA-512" hashValue="nDnbdGqiFHj7Cfh25+jAgVvBoklI8DTVnUlLpX2XXMP9tmqTv+tzKhQfRGn4yDV5sv7zTPqUYgEGMNpa2fV+Lg==" saltValue="nB0ZUpe2NfIx9mYmM3wKqA==" spinCount="100000" sheet="1" objects="1" scenarios="1"/>
  <autoFilter ref="A4:I121" xr:uid="{ECE8856B-DA5E-4061-AF95-4FDF7B78C77C}"/>
  <phoneticPr fontId="32" type="noConversion"/>
  <conditionalFormatting sqref="F8:H121">
    <cfRule type="expression" dxfId="12" priority="1">
      <formula>COUNTA($G8:$I8) &gt; 1</formula>
    </cfRule>
  </conditionalFormatting>
  <printOptions gridLines="1"/>
  <pageMargins left="0.7" right="0.7" top="0.78740157500000008" bottom="0.78740157500000008" header="0.3" footer="0.3"/>
  <pageSetup paperSize="9" scale="2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8127-B198-4BAB-AEAD-FE01CD3C6912}">
  <sheetPr codeName="Tabelle8">
    <tabColor rgb="FF92D050"/>
    <pageSetUpPr fitToPage="1"/>
  </sheetPr>
  <dimension ref="A1:L43"/>
  <sheetViews>
    <sheetView zoomScale="55" zoomScaleNormal="55" workbookViewId="0">
      <pane ySplit="5" topLeftCell="A6" activePane="bottomLeft" state="frozen"/>
      <selection activeCell="F7" sqref="F7"/>
      <selection pane="bottomLeft" activeCell="H11" sqref="H11"/>
    </sheetView>
  </sheetViews>
  <sheetFormatPr baseColWidth="10" defaultColWidth="11.44140625" defaultRowHeight="14.4"/>
  <cols>
    <col min="1" max="1" width="13.44140625" style="1" bestFit="1" customWidth="1"/>
    <col min="2" max="2" width="80.77734375" style="60" customWidth="1"/>
    <col min="3" max="3" width="100.77734375" style="60" customWidth="1"/>
    <col min="4" max="4" width="50.77734375" style="2" customWidth="1"/>
    <col min="5" max="5" width="17.109375" style="2" customWidth="1"/>
    <col min="6" max="6" width="15.6640625" style="2" customWidth="1"/>
    <col min="7" max="9" width="20.77734375" style="2" customWidth="1"/>
    <col min="10" max="10" width="15" style="2" customWidth="1"/>
    <col min="11" max="11" width="63.5546875" customWidth="1"/>
  </cols>
  <sheetData>
    <row r="1" spans="1:12" ht="27.6">
      <c r="A1" s="9" t="s">
        <v>108</v>
      </c>
      <c r="G1" s="93" t="s">
        <v>876</v>
      </c>
      <c r="H1" s="122">
        <f>J5</f>
        <v>0</v>
      </c>
      <c r="I1" s="230">
        <f>H1/H2</f>
        <v>0</v>
      </c>
      <c r="J1" s="123" t="s">
        <v>1839</v>
      </c>
    </row>
    <row r="2" spans="1:12" ht="27.6">
      <c r="A2" s="9"/>
      <c r="G2" s="93" t="s">
        <v>877</v>
      </c>
      <c r="H2" s="123">
        <f>Gesamtbewertungsmatrix!F77</f>
        <v>120</v>
      </c>
    </row>
    <row r="3" spans="1:12" s="8" customFormat="1" ht="15" customHeight="1">
      <c r="A3" s="6"/>
      <c r="B3" s="61"/>
      <c r="C3" s="61"/>
      <c r="D3" s="7"/>
      <c r="E3" s="7"/>
      <c r="F3" s="7"/>
      <c r="G3" s="7"/>
      <c r="H3" s="7"/>
      <c r="I3" s="7"/>
      <c r="J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Anforderungen an Schnittstellen</v>
      </c>
      <c r="B5" s="78"/>
      <c r="C5" s="76"/>
      <c r="D5" s="77"/>
      <c r="E5" s="77">
        <f>SUM(E6:E32)</f>
        <v>18</v>
      </c>
      <c r="F5" s="77">
        <f>SUM(F6:F32)</f>
        <v>120.00000000000003</v>
      </c>
      <c r="G5" s="77"/>
      <c r="H5" s="77"/>
      <c r="I5" s="77"/>
      <c r="J5" s="77">
        <f>SUM(J6:J32)</f>
        <v>0</v>
      </c>
      <c r="K5" s="235"/>
      <c r="L5"/>
    </row>
    <row r="6" spans="1:12" s="67" customFormat="1">
      <c r="A6" s="74" t="s">
        <v>337</v>
      </c>
      <c r="B6" s="201"/>
      <c r="C6" s="201"/>
      <c r="D6" s="74"/>
      <c r="E6" s="74"/>
      <c r="F6" s="74"/>
      <c r="G6" s="74"/>
      <c r="H6" s="74"/>
      <c r="I6" s="74"/>
      <c r="J6" s="74"/>
      <c r="K6" s="236"/>
    </row>
    <row r="7" spans="1:12" s="67" customFormat="1" ht="55.2">
      <c r="A7" s="82" t="s">
        <v>338</v>
      </c>
      <c r="B7" s="4" t="s">
        <v>1787</v>
      </c>
      <c r="C7" s="5" t="s">
        <v>1481</v>
      </c>
      <c r="D7" s="5"/>
      <c r="E7" s="4">
        <v>1</v>
      </c>
      <c r="F7" s="118">
        <f>$H$2/$E$5*E7</f>
        <v>6.666666666666667</v>
      </c>
      <c r="G7" s="282"/>
      <c r="H7" s="282"/>
      <c r="I7" s="282"/>
      <c r="J7" s="233">
        <f>IF($G7="x",F7,IF($H7="x",F7*0.3,0))</f>
        <v>0</v>
      </c>
      <c r="K7" s="236"/>
    </row>
    <row r="8" spans="1:12" s="67" customFormat="1" ht="69">
      <c r="A8" s="73" t="s">
        <v>339</v>
      </c>
      <c r="B8" s="20" t="s">
        <v>1788</v>
      </c>
      <c r="C8" s="3" t="s">
        <v>1482</v>
      </c>
      <c r="D8" s="3"/>
      <c r="E8" s="229" t="s">
        <v>995</v>
      </c>
      <c r="F8" s="3"/>
      <c r="G8" s="300"/>
      <c r="H8" s="298"/>
      <c r="I8" s="300"/>
      <c r="J8" s="243"/>
      <c r="K8" s="236"/>
    </row>
    <row r="9" spans="1:12" s="67" customFormat="1" ht="69">
      <c r="A9" s="82" t="s">
        <v>340</v>
      </c>
      <c r="B9" s="4" t="s">
        <v>1789</v>
      </c>
      <c r="C9" s="5" t="s">
        <v>1483</v>
      </c>
      <c r="D9" s="5"/>
      <c r="E9" s="4">
        <v>1</v>
      </c>
      <c r="F9" s="118">
        <f t="shared" ref="F9:F32" si="0">$H$2/$E$5*E9</f>
        <v>6.666666666666667</v>
      </c>
      <c r="G9" s="282"/>
      <c r="H9" s="282"/>
      <c r="I9" s="282"/>
      <c r="J9" s="233">
        <f>IF($G9="x",F9,IF($H9="x",F9*0.3,0))</f>
        <v>0</v>
      </c>
      <c r="K9" s="236"/>
    </row>
    <row r="10" spans="1:12" s="67" customFormat="1" ht="55.2">
      <c r="A10" s="82" t="s">
        <v>341</v>
      </c>
      <c r="B10" s="4" t="s">
        <v>1790</v>
      </c>
      <c r="C10" s="5" t="s">
        <v>1484</v>
      </c>
      <c r="D10" s="5"/>
      <c r="E10" s="4">
        <v>1</v>
      </c>
      <c r="F10" s="118">
        <f t="shared" si="0"/>
        <v>6.666666666666667</v>
      </c>
      <c r="G10" s="282"/>
      <c r="H10" s="282"/>
      <c r="I10" s="282"/>
      <c r="J10" s="233">
        <f t="shared" ref="J10:J20" si="1">IF($G10="x",F10,IF($H10="x",F10*0.3,0))</f>
        <v>0</v>
      </c>
      <c r="K10" s="236"/>
    </row>
    <row r="11" spans="1:12" s="67" customFormat="1" ht="55.2">
      <c r="A11" s="82" t="s">
        <v>342</v>
      </c>
      <c r="B11" s="4" t="s">
        <v>1791</v>
      </c>
      <c r="C11" s="5" t="s">
        <v>1485</v>
      </c>
      <c r="D11" s="5"/>
      <c r="E11" s="4">
        <v>1</v>
      </c>
      <c r="F11" s="118">
        <f t="shared" si="0"/>
        <v>6.666666666666667</v>
      </c>
      <c r="G11" s="282"/>
      <c r="H11" s="282"/>
      <c r="I11" s="282"/>
      <c r="J11" s="233">
        <f t="shared" si="1"/>
        <v>0</v>
      </c>
      <c r="K11" s="236"/>
    </row>
    <row r="12" spans="1:12" s="67" customFormat="1" ht="69">
      <c r="A12" s="82" t="s">
        <v>343</v>
      </c>
      <c r="B12" s="4" t="s">
        <v>1792</v>
      </c>
      <c r="C12" s="5" t="s">
        <v>792</v>
      </c>
      <c r="D12" s="5"/>
      <c r="E12" s="4">
        <v>1</v>
      </c>
      <c r="F12" s="118">
        <f t="shared" si="0"/>
        <v>6.666666666666667</v>
      </c>
      <c r="G12" s="282"/>
      <c r="H12" s="282"/>
      <c r="I12" s="282"/>
      <c r="J12" s="233">
        <f t="shared" si="1"/>
        <v>0</v>
      </c>
      <c r="K12" s="236"/>
    </row>
    <row r="13" spans="1:12" s="67" customFormat="1" ht="55.2">
      <c r="A13" s="82" t="s">
        <v>344</v>
      </c>
      <c r="B13" s="4" t="s">
        <v>1793</v>
      </c>
      <c r="C13" s="5" t="s">
        <v>1486</v>
      </c>
      <c r="D13" s="5"/>
      <c r="E13" s="4">
        <v>1</v>
      </c>
      <c r="F13" s="118">
        <f t="shared" si="0"/>
        <v>6.666666666666667</v>
      </c>
      <c r="G13" s="282"/>
      <c r="H13" s="282"/>
      <c r="I13" s="282"/>
      <c r="J13" s="233">
        <f t="shared" si="1"/>
        <v>0</v>
      </c>
      <c r="K13" s="236"/>
    </row>
    <row r="14" spans="1:12" s="67" customFormat="1" ht="55.2">
      <c r="A14" s="82" t="s">
        <v>345</v>
      </c>
      <c r="B14" s="4" t="s">
        <v>1794</v>
      </c>
      <c r="C14" s="5" t="s">
        <v>1487</v>
      </c>
      <c r="D14" s="5"/>
      <c r="E14" s="4">
        <v>1</v>
      </c>
      <c r="F14" s="118">
        <f t="shared" si="0"/>
        <v>6.666666666666667</v>
      </c>
      <c r="G14" s="282"/>
      <c r="H14" s="282"/>
      <c r="I14" s="282"/>
      <c r="J14" s="233">
        <f t="shared" si="1"/>
        <v>0</v>
      </c>
      <c r="K14" s="236"/>
    </row>
    <row r="15" spans="1:12" s="67" customFormat="1" ht="124.2">
      <c r="A15" s="82" t="s">
        <v>346</v>
      </c>
      <c r="B15" s="4" t="s">
        <v>1795</v>
      </c>
      <c r="C15" s="5" t="s">
        <v>1488</v>
      </c>
      <c r="D15" s="5"/>
      <c r="E15" s="4">
        <v>1</v>
      </c>
      <c r="F15" s="118">
        <f t="shared" si="0"/>
        <v>6.666666666666667</v>
      </c>
      <c r="G15" s="282"/>
      <c r="H15" s="282"/>
      <c r="I15" s="282"/>
      <c r="J15" s="233">
        <f t="shared" si="1"/>
        <v>0</v>
      </c>
      <c r="K15" s="236"/>
    </row>
    <row r="16" spans="1:12" s="67" customFormat="1" ht="41.4">
      <c r="A16" s="82" t="s">
        <v>347</v>
      </c>
      <c r="B16" s="4" t="s">
        <v>1796</v>
      </c>
      <c r="C16" s="5" t="s">
        <v>704</v>
      </c>
      <c r="D16" s="5" t="s">
        <v>1834</v>
      </c>
      <c r="E16" s="4"/>
      <c r="F16" s="118">
        <f t="shared" si="0"/>
        <v>0</v>
      </c>
      <c r="G16" s="282"/>
      <c r="H16" s="282"/>
      <c r="I16" s="282"/>
      <c r="J16" s="233">
        <f t="shared" si="1"/>
        <v>0</v>
      </c>
      <c r="K16" s="236"/>
    </row>
    <row r="17" spans="1:11" s="67" customFormat="1" ht="41.4">
      <c r="A17" s="82" t="s">
        <v>348</v>
      </c>
      <c r="B17" s="4" t="s">
        <v>1797</v>
      </c>
      <c r="C17" s="5" t="s">
        <v>704</v>
      </c>
      <c r="D17" s="5" t="s">
        <v>1834</v>
      </c>
      <c r="E17" s="4"/>
      <c r="F17" s="118">
        <f t="shared" si="0"/>
        <v>0</v>
      </c>
      <c r="G17" s="282"/>
      <c r="H17" s="282"/>
      <c r="I17" s="282"/>
      <c r="J17" s="233">
        <f t="shared" si="1"/>
        <v>0</v>
      </c>
      <c r="K17" s="236"/>
    </row>
    <row r="18" spans="1:11" s="59" customFormat="1" ht="27.6">
      <c r="A18" s="74" t="s">
        <v>349</v>
      </c>
      <c r="B18" s="66"/>
      <c r="C18" s="62" t="s">
        <v>704</v>
      </c>
      <c r="D18" s="62"/>
      <c r="E18" s="121"/>
      <c r="F18" s="121"/>
      <c r="G18" s="287"/>
      <c r="H18" s="287"/>
      <c r="I18" s="287"/>
      <c r="J18" s="72"/>
      <c r="K18" s="236"/>
    </row>
    <row r="19" spans="1:11" s="67" customFormat="1" ht="69">
      <c r="A19" s="82" t="s">
        <v>350</v>
      </c>
      <c r="B19" s="4" t="s">
        <v>1798</v>
      </c>
      <c r="C19" s="5" t="s">
        <v>793</v>
      </c>
      <c r="D19" s="5"/>
      <c r="E19" s="4">
        <v>1</v>
      </c>
      <c r="F19" s="118">
        <f t="shared" si="0"/>
        <v>6.666666666666667</v>
      </c>
      <c r="G19" s="282"/>
      <c r="H19" s="282"/>
      <c r="I19" s="282"/>
      <c r="J19" s="233">
        <f t="shared" si="1"/>
        <v>0</v>
      </c>
      <c r="K19" s="236"/>
    </row>
    <row r="20" spans="1:11" s="59" customFormat="1" ht="82.8">
      <c r="A20" s="82" t="s">
        <v>351</v>
      </c>
      <c r="B20" s="4" t="s">
        <v>1799</v>
      </c>
      <c r="C20" s="5" t="s">
        <v>1095</v>
      </c>
      <c r="D20" s="5" t="s">
        <v>1009</v>
      </c>
      <c r="E20" s="4">
        <v>1</v>
      </c>
      <c r="F20" s="118">
        <f t="shared" si="0"/>
        <v>6.666666666666667</v>
      </c>
      <c r="G20" s="282"/>
      <c r="H20" s="282"/>
      <c r="I20" s="282"/>
      <c r="J20" s="233">
        <f t="shared" si="1"/>
        <v>0</v>
      </c>
      <c r="K20" s="236"/>
    </row>
    <row r="21" spans="1:11" s="59" customFormat="1" ht="27.6">
      <c r="A21" s="74" t="s">
        <v>352</v>
      </c>
      <c r="B21" s="66"/>
      <c r="C21" s="62" t="s">
        <v>704</v>
      </c>
      <c r="D21" s="62"/>
      <c r="E21" s="121"/>
      <c r="F21" s="121"/>
      <c r="G21" s="287"/>
      <c r="H21" s="287"/>
      <c r="I21" s="287"/>
      <c r="J21" s="72"/>
      <c r="K21" s="236"/>
    </row>
    <row r="22" spans="1:11" s="67" customFormat="1" ht="82.8">
      <c r="A22" s="73" t="s">
        <v>353</v>
      </c>
      <c r="B22" s="20" t="s">
        <v>1800</v>
      </c>
      <c r="C22" s="3" t="s">
        <v>794</v>
      </c>
      <c r="D22" s="3"/>
      <c r="E22" s="229" t="s">
        <v>995</v>
      </c>
      <c r="F22" s="3"/>
      <c r="G22" s="300"/>
      <c r="H22" s="298"/>
      <c r="I22" s="300"/>
      <c r="J22" s="243"/>
      <c r="K22" s="236"/>
    </row>
    <row r="23" spans="1:11" s="59" customFormat="1" ht="55.2">
      <c r="A23" s="82" t="s">
        <v>354</v>
      </c>
      <c r="B23" s="4" t="s">
        <v>1801</v>
      </c>
      <c r="C23" s="5" t="s">
        <v>1115</v>
      </c>
      <c r="D23" s="5"/>
      <c r="E23" s="4">
        <v>1</v>
      </c>
      <c r="F23" s="118">
        <f t="shared" si="0"/>
        <v>6.666666666666667</v>
      </c>
      <c r="G23" s="282"/>
      <c r="H23" s="282"/>
      <c r="I23" s="282"/>
      <c r="J23" s="233">
        <f t="shared" ref="J23" si="2">IF($G23="x",F23,IF($H23="x",F23*0.3,0))</f>
        <v>0</v>
      </c>
      <c r="K23" s="236"/>
    </row>
    <row r="24" spans="1:11" s="59" customFormat="1" ht="27.6">
      <c r="A24" s="74" t="s">
        <v>355</v>
      </c>
      <c r="B24" s="66"/>
      <c r="C24" s="62" t="s">
        <v>704</v>
      </c>
      <c r="D24" s="62"/>
      <c r="E24" s="121"/>
      <c r="F24" s="121"/>
      <c r="G24" s="287"/>
      <c r="H24" s="287"/>
      <c r="I24" s="287"/>
      <c r="J24" s="72"/>
      <c r="K24" s="236"/>
    </row>
    <row r="25" spans="1:11" s="59" customFormat="1" ht="207">
      <c r="A25" s="82" t="s">
        <v>356</v>
      </c>
      <c r="B25" s="4" t="s">
        <v>1802</v>
      </c>
      <c r="C25" s="5" t="s">
        <v>1096</v>
      </c>
      <c r="D25" s="5"/>
      <c r="E25" s="4">
        <v>1</v>
      </c>
      <c r="F25" s="118">
        <f t="shared" si="0"/>
        <v>6.666666666666667</v>
      </c>
      <c r="G25" s="282"/>
      <c r="H25" s="282"/>
      <c r="I25" s="282"/>
      <c r="J25" s="233">
        <f t="shared" ref="J25:J32" si="3">IF($G25="x",F25,IF($H25="x",F25*0.3,0))</f>
        <v>0</v>
      </c>
      <c r="K25" s="236"/>
    </row>
    <row r="26" spans="1:11" s="59" customFormat="1" ht="41.4">
      <c r="A26" s="82" t="s">
        <v>357</v>
      </c>
      <c r="B26" s="4" t="s">
        <v>1803</v>
      </c>
      <c r="C26" s="5" t="s">
        <v>1097</v>
      </c>
      <c r="D26" s="5"/>
      <c r="E26" s="4">
        <v>1</v>
      </c>
      <c r="F26" s="118">
        <f t="shared" si="0"/>
        <v>6.666666666666667</v>
      </c>
      <c r="G26" s="282"/>
      <c r="H26" s="282"/>
      <c r="I26" s="282"/>
      <c r="J26" s="233">
        <f t="shared" si="3"/>
        <v>0</v>
      </c>
      <c r="K26" s="236"/>
    </row>
    <row r="27" spans="1:11" s="59" customFormat="1" ht="41.4">
      <c r="A27" s="82" t="s">
        <v>358</v>
      </c>
      <c r="B27" s="4" t="s">
        <v>1804</v>
      </c>
      <c r="C27" s="5" t="s">
        <v>1489</v>
      </c>
      <c r="D27" s="5"/>
      <c r="E27" s="4">
        <v>1</v>
      </c>
      <c r="F27" s="118">
        <f t="shared" si="0"/>
        <v>6.666666666666667</v>
      </c>
      <c r="G27" s="282"/>
      <c r="H27" s="282"/>
      <c r="I27" s="282"/>
      <c r="J27" s="233">
        <f t="shared" si="3"/>
        <v>0</v>
      </c>
      <c r="K27" s="236"/>
    </row>
    <row r="28" spans="1:11" s="59" customFormat="1" ht="25.8">
      <c r="A28" s="74" t="s">
        <v>96</v>
      </c>
      <c r="B28" s="66"/>
      <c r="C28" s="62"/>
      <c r="D28" s="62"/>
      <c r="E28" s="121"/>
      <c r="F28" s="121"/>
      <c r="G28" s="287"/>
      <c r="H28" s="287"/>
      <c r="I28" s="287"/>
      <c r="J28" s="72"/>
      <c r="K28" s="236"/>
    </row>
    <row r="29" spans="1:11" ht="41.4">
      <c r="A29" s="82" t="s">
        <v>852</v>
      </c>
      <c r="B29" s="4" t="s">
        <v>1805</v>
      </c>
      <c r="C29" s="5" t="s">
        <v>1490</v>
      </c>
      <c r="D29" s="5" t="s">
        <v>1835</v>
      </c>
      <c r="E29" s="4">
        <v>1</v>
      </c>
      <c r="F29" s="118">
        <f t="shared" si="0"/>
        <v>6.666666666666667</v>
      </c>
      <c r="G29" s="282"/>
      <c r="H29" s="282"/>
      <c r="I29" s="282"/>
      <c r="J29" s="233">
        <f>IF($G29="x",F29,IF($H29="x",F29*0.3,0))</f>
        <v>0</v>
      </c>
      <c r="K29" s="236"/>
    </row>
    <row r="30" spans="1:11" ht="30.6" customHeight="1">
      <c r="A30" s="82" t="s">
        <v>853</v>
      </c>
      <c r="B30" s="4" t="s">
        <v>1806</v>
      </c>
      <c r="C30" s="5" t="s">
        <v>1490</v>
      </c>
      <c r="D30" s="5" t="s">
        <v>1836</v>
      </c>
      <c r="E30" s="4">
        <v>1</v>
      </c>
      <c r="F30" s="118">
        <f t="shared" si="0"/>
        <v>6.666666666666667</v>
      </c>
      <c r="G30" s="282"/>
      <c r="H30" s="282"/>
      <c r="I30" s="282"/>
      <c r="J30" s="233">
        <f>IF($G30="x",F30,IF($H30="x",F30*0.3,0))</f>
        <v>0</v>
      </c>
      <c r="K30" s="236"/>
    </row>
    <row r="31" spans="1:11" ht="30.6" customHeight="1">
      <c r="A31" s="82" t="s">
        <v>854</v>
      </c>
      <c r="B31" s="4" t="s">
        <v>1807</v>
      </c>
      <c r="C31" s="5" t="s">
        <v>1490</v>
      </c>
      <c r="D31" s="5" t="s">
        <v>1837</v>
      </c>
      <c r="E31" s="4">
        <v>1</v>
      </c>
      <c r="F31" s="118">
        <f t="shared" si="0"/>
        <v>6.666666666666667</v>
      </c>
      <c r="G31" s="282"/>
      <c r="H31" s="282"/>
      <c r="I31" s="282"/>
      <c r="J31" s="233">
        <f>IF($G31="x",F31,IF($H31="x",F31*0.3,0))</f>
        <v>0</v>
      </c>
      <c r="K31" s="236"/>
    </row>
    <row r="32" spans="1:11" ht="30.6" customHeight="1">
      <c r="A32" s="82" t="s">
        <v>855</v>
      </c>
      <c r="B32" s="4" t="s">
        <v>1808</v>
      </c>
      <c r="C32" s="5" t="s">
        <v>1490</v>
      </c>
      <c r="D32" s="5" t="s">
        <v>1838</v>
      </c>
      <c r="E32" s="4">
        <v>1</v>
      </c>
      <c r="F32" s="118">
        <f t="shared" si="0"/>
        <v>6.666666666666667</v>
      </c>
      <c r="G32" s="282"/>
      <c r="H32" s="282"/>
      <c r="I32" s="282"/>
      <c r="J32" s="233">
        <f t="shared" si="3"/>
        <v>0</v>
      </c>
      <c r="K32" s="236"/>
    </row>
    <row r="33" spans="3:3" ht="15" customHeight="1"/>
    <row r="34" spans="3:3" ht="15" customHeight="1"/>
    <row r="35" spans="3:3" ht="15" customHeight="1"/>
    <row r="36" spans="3:3" ht="15" customHeight="1"/>
    <row r="37" spans="3:3" ht="15" customHeight="1"/>
    <row r="38" spans="3:3" ht="15" customHeight="1"/>
    <row r="39" spans="3:3" ht="15" customHeight="1"/>
    <row r="40" spans="3:3" ht="15" customHeight="1"/>
    <row r="41" spans="3:3" ht="15" customHeight="1"/>
    <row r="42" spans="3:3" ht="15" customHeight="1">
      <c r="C42" s="60" t="s">
        <v>1491</v>
      </c>
    </row>
    <row r="43" spans="3:3" ht="15" customHeight="1">
      <c r="C43" s="60" t="s">
        <v>1491</v>
      </c>
    </row>
  </sheetData>
  <sheetProtection algorithmName="SHA-512" hashValue="qibUdd3nYUzzeC2mbtz2YzX88QqW3m1vImKT4jL44setyCEh0ITubeNZ6mXHUZa6gMRk6r4jCN/Txr5SJLJq0A==" saltValue="8uBpkd0L6hYZRMjyC7SZ+g==" spinCount="100000" sheet="1" objects="1" scenarios="1"/>
  <phoneticPr fontId="32" type="noConversion"/>
  <conditionalFormatting sqref="G7:I7">
    <cfRule type="expression" dxfId="10" priority="8">
      <formula>COUNTA($G7:$I7) &gt; 1</formula>
    </cfRule>
  </conditionalFormatting>
  <conditionalFormatting sqref="G9:I17">
    <cfRule type="expression" dxfId="9" priority="7">
      <formula>COUNTA($G9:$I9) &gt; 1</formula>
    </cfRule>
  </conditionalFormatting>
  <conditionalFormatting sqref="G19:I20">
    <cfRule type="expression" dxfId="8" priority="6">
      <formula>COUNTA($G19:$I19) &gt; 1</formula>
    </cfRule>
  </conditionalFormatting>
  <conditionalFormatting sqref="G23:I23">
    <cfRule type="expression" dxfId="7" priority="5">
      <formula>COUNTA($G23:$I23) &gt; 1</formula>
    </cfRule>
  </conditionalFormatting>
  <conditionalFormatting sqref="G25:I27">
    <cfRule type="expression" dxfId="6" priority="4">
      <formula>COUNTA($G25:$I25) &gt; 1</formula>
    </cfRule>
  </conditionalFormatting>
  <conditionalFormatting sqref="G29:I32">
    <cfRule type="expression" dxfId="5" priority="3">
      <formula>COUNTA($G29:$I29) &gt; 1</formula>
    </cfRule>
  </conditionalFormatting>
  <conditionalFormatting sqref="H8">
    <cfRule type="expression" dxfId="4" priority="2">
      <formula>COUNTA($G8:$I8) &gt; 1</formula>
    </cfRule>
  </conditionalFormatting>
  <conditionalFormatting sqref="H22">
    <cfRule type="expression" dxfId="3" priority="1">
      <formula>COUNTA($G22:$I22) &gt; 1</formula>
    </cfRule>
  </conditionalFormatting>
  <printOptions gridLines="1"/>
  <pageMargins left="0.7" right="0.7" top="0.78740157500000008" bottom="0.78740157500000008" header="0.3" footer="0.3"/>
  <pageSetup paperSize="9" scale="2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2028-F189-480B-93E2-2B01D761B61E}">
  <sheetPr codeName="Tabelle10">
    <tabColor rgb="FFFFFF00"/>
    <pageSetUpPr fitToPage="1"/>
  </sheetPr>
  <dimension ref="A1:N30"/>
  <sheetViews>
    <sheetView zoomScale="55" zoomScaleNormal="55" workbookViewId="0">
      <pane ySplit="5" topLeftCell="A6" activePane="bottomLeft" state="frozen"/>
      <selection activeCell="F5" sqref="F5"/>
      <selection pane="bottomLeft" activeCell="J10" sqref="J10"/>
    </sheetView>
  </sheetViews>
  <sheetFormatPr baseColWidth="10" defaultColWidth="11.44140625" defaultRowHeight="14.4"/>
  <cols>
    <col min="1" max="1" width="9.6640625" style="35" customWidth="1"/>
    <col min="2" max="3" width="75.6640625" style="35" customWidth="1"/>
    <col min="4" max="7" width="20.77734375" style="35" customWidth="1"/>
    <col min="8" max="16384" width="11.44140625" style="35"/>
  </cols>
  <sheetData>
    <row r="1" spans="1:14" ht="25.8">
      <c r="A1" s="42" t="s">
        <v>0</v>
      </c>
      <c r="B1" s="41"/>
      <c r="C1" s="40"/>
    </row>
    <row r="2" spans="1:14" ht="25.8">
      <c r="A2" s="42"/>
      <c r="B2" s="41"/>
      <c r="C2" s="40"/>
    </row>
    <row r="3" spans="1:14" s="39" customFormat="1" ht="33" customHeight="1">
      <c r="A3" s="273" t="s">
        <v>98</v>
      </c>
      <c r="B3" s="275" t="s">
        <v>99</v>
      </c>
      <c r="C3" s="277" t="s">
        <v>821</v>
      </c>
      <c r="D3" s="279" t="s">
        <v>1846</v>
      </c>
      <c r="E3" s="279" t="s">
        <v>1847</v>
      </c>
      <c r="F3" s="279"/>
      <c r="G3" s="279"/>
    </row>
    <row r="4" spans="1:14" ht="51" customHeight="1">
      <c r="A4" s="274"/>
      <c r="B4" s="276"/>
      <c r="C4" s="278"/>
      <c r="D4" s="279"/>
      <c r="E4" s="280" t="s">
        <v>918</v>
      </c>
      <c r="F4" s="280" t="s">
        <v>919</v>
      </c>
      <c r="G4" s="280" t="s">
        <v>920</v>
      </c>
      <c r="H4" s="241"/>
    </row>
    <row r="5" spans="1:14" s="59" customFormat="1" ht="27.6" customHeight="1">
      <c r="A5" s="78" t="str">
        <f>A1</f>
        <v>Liste der Berichtsbedarfe</v>
      </c>
      <c r="B5" s="78"/>
      <c r="C5" s="76"/>
      <c r="D5" s="77"/>
      <c r="E5" s="77"/>
      <c r="F5" s="77"/>
      <c r="G5" s="77"/>
      <c r="H5" s="241"/>
      <c r="I5" s="35"/>
      <c r="J5" s="35"/>
      <c r="K5" s="35"/>
      <c r="L5"/>
      <c r="M5"/>
    </row>
    <row r="6" spans="1:14" s="36" customFormat="1" ht="110.4">
      <c r="A6" s="86" t="s">
        <v>828</v>
      </c>
      <c r="B6" s="37" t="s">
        <v>117</v>
      </c>
      <c r="C6" s="37" t="s">
        <v>1184</v>
      </c>
      <c r="D6" s="281"/>
      <c r="E6" s="282"/>
      <c r="F6" s="282"/>
      <c r="G6" s="282"/>
      <c r="H6" s="242"/>
    </row>
    <row r="7" spans="1:14" s="36" customFormat="1" ht="69">
      <c r="A7" s="86" t="s">
        <v>829</v>
      </c>
      <c r="B7" s="37" t="s">
        <v>118</v>
      </c>
      <c r="C7" s="37" t="s">
        <v>1185</v>
      </c>
      <c r="D7" s="281"/>
      <c r="E7" s="282"/>
      <c r="F7" s="282"/>
      <c r="G7" s="282"/>
      <c r="H7" s="242"/>
      <c r="L7" s="232"/>
      <c r="M7" s="232"/>
      <c r="N7" s="232"/>
    </row>
    <row r="8" spans="1:14" s="36" customFormat="1" ht="96.6">
      <c r="A8" s="86" t="s">
        <v>830</v>
      </c>
      <c r="B8" s="37" t="s">
        <v>120</v>
      </c>
      <c r="C8" s="37" t="s">
        <v>1186</v>
      </c>
      <c r="D8" s="281"/>
      <c r="E8" s="282"/>
      <c r="F8" s="282"/>
      <c r="G8" s="282"/>
      <c r="H8" s="242"/>
    </row>
    <row r="9" spans="1:14" s="36" customFormat="1" ht="110.4">
      <c r="A9" s="86" t="s">
        <v>831</v>
      </c>
      <c r="B9" s="37" t="s">
        <v>121</v>
      </c>
      <c r="C9" s="37" t="s">
        <v>1187</v>
      </c>
      <c r="D9" s="281"/>
      <c r="E9" s="282"/>
      <c r="F9" s="282"/>
      <c r="G9" s="282"/>
      <c r="H9" s="242"/>
    </row>
    <row r="10" spans="1:14" s="36" customFormat="1" ht="41.4">
      <c r="A10" s="86" t="s">
        <v>832</v>
      </c>
      <c r="B10" s="38" t="s">
        <v>119</v>
      </c>
      <c r="C10" s="37" t="s">
        <v>1188</v>
      </c>
      <c r="D10" s="281"/>
      <c r="E10" s="282"/>
      <c r="F10" s="282"/>
      <c r="G10" s="282"/>
      <c r="H10" s="242"/>
    </row>
    <row r="11" spans="1:14" s="36" customFormat="1" ht="55.2">
      <c r="A11" s="86" t="s">
        <v>833</v>
      </c>
      <c r="B11" s="37" t="s">
        <v>122</v>
      </c>
      <c r="C11" s="37" t="s">
        <v>1189</v>
      </c>
      <c r="D11" s="281"/>
      <c r="E11" s="282"/>
      <c r="F11" s="282"/>
      <c r="G11" s="282"/>
      <c r="H11" s="242"/>
    </row>
    <row r="12" spans="1:14" s="36" customFormat="1" ht="82.8">
      <c r="A12" s="86" t="s">
        <v>834</v>
      </c>
      <c r="B12" s="37" t="s">
        <v>123</v>
      </c>
      <c r="C12" s="37" t="s">
        <v>1190</v>
      </c>
      <c r="D12" s="281"/>
      <c r="E12" s="282"/>
      <c r="F12" s="282"/>
      <c r="G12" s="282"/>
      <c r="H12" s="242"/>
    </row>
    <row r="13" spans="1:14" s="36" customFormat="1" ht="55.2">
      <c r="A13" s="86" t="s">
        <v>835</v>
      </c>
      <c r="B13" s="37" t="s">
        <v>126</v>
      </c>
      <c r="C13" s="37" t="s">
        <v>1191</v>
      </c>
      <c r="D13" s="281"/>
      <c r="E13" s="282"/>
      <c r="F13" s="282"/>
      <c r="G13" s="282"/>
      <c r="H13" s="242"/>
    </row>
    <row r="14" spans="1:14" s="36" customFormat="1" ht="55.2">
      <c r="A14" s="86" t="s">
        <v>836</v>
      </c>
      <c r="B14" s="37" t="s">
        <v>124</v>
      </c>
      <c r="C14" s="37" t="s">
        <v>1192</v>
      </c>
      <c r="D14" s="281"/>
      <c r="E14" s="282"/>
      <c r="F14" s="282"/>
      <c r="G14" s="282"/>
      <c r="H14" s="242"/>
    </row>
    <row r="15" spans="1:14" s="36" customFormat="1" ht="41.4">
      <c r="A15" s="86" t="s">
        <v>837</v>
      </c>
      <c r="B15" s="37" t="s">
        <v>116</v>
      </c>
      <c r="C15" s="37" t="s">
        <v>1193</v>
      </c>
      <c r="D15" s="281"/>
      <c r="E15" s="282"/>
      <c r="F15" s="282"/>
      <c r="G15" s="282"/>
      <c r="H15" s="242"/>
    </row>
    <row r="16" spans="1:14" s="36" customFormat="1" ht="55.2">
      <c r="A16" s="86" t="s">
        <v>838</v>
      </c>
      <c r="B16" s="37" t="s">
        <v>125</v>
      </c>
      <c r="C16" s="37" t="s">
        <v>1194</v>
      </c>
      <c r="D16" s="281"/>
      <c r="E16" s="282"/>
      <c r="F16" s="282"/>
      <c r="G16" s="282"/>
      <c r="H16" s="242"/>
    </row>
    <row r="17" spans="1:8" s="36" customFormat="1" ht="27.6">
      <c r="A17" s="86" t="s">
        <v>839</v>
      </c>
      <c r="B17" s="37" t="s">
        <v>127</v>
      </c>
      <c r="C17" s="37" t="s">
        <v>1202</v>
      </c>
      <c r="D17" s="281"/>
      <c r="E17" s="282"/>
      <c r="F17" s="282"/>
      <c r="G17" s="282"/>
      <c r="H17" s="242"/>
    </row>
    <row r="18" spans="1:8" s="36" customFormat="1" ht="27.6">
      <c r="A18" s="86" t="s">
        <v>840</v>
      </c>
      <c r="B18" s="37" t="s">
        <v>128</v>
      </c>
      <c r="C18" s="37" t="s">
        <v>1203</v>
      </c>
      <c r="D18" s="281"/>
      <c r="E18" s="282"/>
      <c r="F18" s="282"/>
      <c r="G18" s="282"/>
      <c r="H18" s="242"/>
    </row>
    <row r="19" spans="1:8" s="36" customFormat="1" ht="25.8">
      <c r="A19" s="86" t="s">
        <v>841</v>
      </c>
      <c r="B19" s="37" t="s">
        <v>129</v>
      </c>
      <c r="C19" s="37" t="s">
        <v>1195</v>
      </c>
      <c r="D19" s="281"/>
      <c r="E19" s="282"/>
      <c r="F19" s="282"/>
      <c r="G19" s="282"/>
      <c r="H19" s="242"/>
    </row>
    <row r="20" spans="1:8" s="36" customFormat="1" ht="55.2">
      <c r="A20" s="86" t="s">
        <v>842</v>
      </c>
      <c r="B20" s="37" t="s">
        <v>130</v>
      </c>
      <c r="C20" s="37" t="s">
        <v>1204</v>
      </c>
      <c r="D20" s="281"/>
      <c r="E20" s="282"/>
      <c r="F20" s="282"/>
      <c r="G20" s="282"/>
      <c r="H20" s="242"/>
    </row>
    <row r="21" spans="1:8" s="36" customFormat="1" ht="96.6">
      <c r="A21" s="86" t="s">
        <v>843</v>
      </c>
      <c r="B21" s="37" t="s">
        <v>113</v>
      </c>
      <c r="C21" s="37" t="s">
        <v>1196</v>
      </c>
      <c r="D21" s="281"/>
      <c r="E21" s="282"/>
      <c r="F21" s="282"/>
      <c r="G21" s="282"/>
      <c r="H21" s="242"/>
    </row>
    <row r="22" spans="1:8" s="36" customFormat="1" ht="41.4">
      <c r="A22" s="86" t="s">
        <v>844</v>
      </c>
      <c r="B22" s="37" t="s">
        <v>134</v>
      </c>
      <c r="C22" s="37" t="s">
        <v>1205</v>
      </c>
      <c r="D22" s="281"/>
      <c r="E22" s="282"/>
      <c r="F22" s="282"/>
      <c r="G22" s="282"/>
      <c r="H22" s="242"/>
    </row>
    <row r="23" spans="1:8" s="36" customFormat="1" ht="27.6">
      <c r="A23" s="86" t="s">
        <v>845</v>
      </c>
      <c r="B23" s="37" t="s">
        <v>133</v>
      </c>
      <c r="C23" s="37" t="s">
        <v>1206</v>
      </c>
      <c r="D23" s="281"/>
      <c r="E23" s="282"/>
      <c r="F23" s="282"/>
      <c r="G23" s="282"/>
      <c r="H23" s="242"/>
    </row>
    <row r="24" spans="1:8" s="36" customFormat="1" ht="27.6">
      <c r="A24" s="86" t="s">
        <v>846</v>
      </c>
      <c r="B24" s="37" t="s">
        <v>135</v>
      </c>
      <c r="C24" s="37" t="s">
        <v>1197</v>
      </c>
      <c r="D24" s="281"/>
      <c r="E24" s="282"/>
      <c r="F24" s="282"/>
      <c r="G24" s="282"/>
      <c r="H24" s="242"/>
    </row>
    <row r="25" spans="1:8" s="36" customFormat="1" ht="69">
      <c r="A25" s="86" t="s">
        <v>847</v>
      </c>
      <c r="B25" s="37" t="s">
        <v>136</v>
      </c>
      <c r="C25" s="37" t="s">
        <v>1198</v>
      </c>
      <c r="D25" s="281"/>
      <c r="E25" s="282"/>
      <c r="F25" s="282"/>
      <c r="G25" s="282"/>
      <c r="H25" s="242"/>
    </row>
    <row r="26" spans="1:8" s="36" customFormat="1" ht="138">
      <c r="A26" s="86" t="s">
        <v>848</v>
      </c>
      <c r="B26" s="37" t="s">
        <v>131</v>
      </c>
      <c r="C26" s="37" t="s">
        <v>1199</v>
      </c>
      <c r="D26" s="281"/>
      <c r="E26" s="282"/>
      <c r="F26" s="282"/>
      <c r="G26" s="282"/>
      <c r="H26" s="242"/>
    </row>
    <row r="27" spans="1:8" s="36" customFormat="1" ht="25.8">
      <c r="A27" s="86" t="s">
        <v>849</v>
      </c>
      <c r="B27" s="37" t="s">
        <v>114</v>
      </c>
      <c r="C27" s="37" t="s">
        <v>1207</v>
      </c>
      <c r="D27" s="281"/>
      <c r="E27" s="282"/>
      <c r="F27" s="282"/>
      <c r="G27" s="282"/>
      <c r="H27" s="242"/>
    </row>
    <row r="28" spans="1:8" s="36" customFormat="1" ht="69">
      <c r="A28" s="86" t="s">
        <v>850</v>
      </c>
      <c r="B28" s="37" t="s">
        <v>132</v>
      </c>
      <c r="C28" s="37" t="s">
        <v>1200</v>
      </c>
      <c r="D28" s="281"/>
      <c r="E28" s="282"/>
      <c r="F28" s="282"/>
      <c r="G28" s="282"/>
      <c r="H28" s="242"/>
    </row>
    <row r="29" spans="1:8" s="36" customFormat="1" ht="41.4">
      <c r="A29" s="86" t="s">
        <v>851</v>
      </c>
      <c r="B29" s="37" t="s">
        <v>115</v>
      </c>
      <c r="C29" s="37" t="s">
        <v>1201</v>
      </c>
      <c r="D29" s="281"/>
      <c r="E29" s="282"/>
      <c r="F29" s="282"/>
      <c r="G29" s="282"/>
      <c r="H29" s="242"/>
    </row>
    <row r="30" spans="1:8" s="36" customFormat="1"/>
  </sheetData>
  <sheetProtection algorithmName="SHA-512" hashValue="mYqHbDMIEJCMpuUHjaPpbj1cfrlzdEDlfZYBuq/rE+IQeMGDw8DlCry3IL5PD6MBe1FB9QjGzVQ1y6KO42HrNw==" saltValue="I/dd1/k/biI/2VGhpFvlOQ==" spinCount="100000" sheet="1" objects="1" scenarios="1"/>
  <mergeCells count="5">
    <mergeCell ref="A3:A4"/>
    <mergeCell ref="B3:B4"/>
    <mergeCell ref="C3:C4"/>
    <mergeCell ref="D3:D4"/>
    <mergeCell ref="E3:G3"/>
  </mergeCells>
  <phoneticPr fontId="32" type="noConversion"/>
  <conditionalFormatting sqref="D6:G6">
    <cfRule type="expression" dxfId="2" priority="2">
      <formula>COUNTA($D6:$G6) &gt; 1</formula>
    </cfRule>
  </conditionalFormatting>
  <conditionalFormatting sqref="D7:G29">
    <cfRule type="expression" dxfId="1" priority="1">
      <formula>COUNTA($D7:$G7) &gt; 1</formula>
    </cfRule>
  </conditionalFormatting>
  <printOptions gridLines="1"/>
  <pageMargins left="0.7" right="0.7" top="0.78740157500000008" bottom="0.78740157500000008" header="0.3" footer="0.3"/>
  <pageSetup paperSize="9" scale="3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AFDC-D3C8-4386-9579-2180D801D958}">
  <sheetPr codeName="Tabelle7">
    <tabColor rgb="FFFFC000"/>
    <outlinePr summaryBelow="0" summaryRight="0" showOutlineSymbols="0"/>
    <pageSetUpPr fitToPage="1"/>
  </sheetPr>
  <dimension ref="A1:Q56"/>
  <sheetViews>
    <sheetView showGridLines="0" showOutlineSymbols="0" zoomScale="55" zoomScaleNormal="55" workbookViewId="0">
      <pane ySplit="5" topLeftCell="A6" activePane="bottomLeft" state="frozen"/>
      <selection activeCell="F5" sqref="F5"/>
      <selection pane="bottomLeft" activeCell="G7" sqref="G7:I7"/>
    </sheetView>
  </sheetViews>
  <sheetFormatPr baseColWidth="10" defaultColWidth="11.44140625" defaultRowHeight="14.4" outlineLevelRow="1"/>
  <cols>
    <col min="1" max="1" width="15.88671875" style="45" customWidth="1"/>
    <col min="2" max="3" width="75.6640625" style="44" customWidth="1"/>
    <col min="4" max="4" width="60.6640625" style="44" customWidth="1"/>
    <col min="5" max="5" width="14" style="43" customWidth="1"/>
    <col min="6" max="6" width="15.33203125" style="43" customWidth="1"/>
    <col min="7" max="10" width="15" style="44" customWidth="1"/>
    <col min="11" max="11" width="45" style="43" customWidth="1"/>
    <col min="12" max="16384" width="11.44140625" style="43"/>
  </cols>
  <sheetData>
    <row r="1" spans="1:17" ht="27.6">
      <c r="A1" s="9" t="s">
        <v>886</v>
      </c>
      <c r="G1" s="93" t="s">
        <v>876</v>
      </c>
      <c r="H1" s="122">
        <f>J5</f>
        <v>0</v>
      </c>
      <c r="I1" s="230">
        <f>H1/H2</f>
        <v>0</v>
      </c>
    </row>
    <row r="2" spans="1:17" ht="27.6">
      <c r="A2" s="129"/>
      <c r="G2" s="93" t="s">
        <v>877</v>
      </c>
      <c r="H2" s="123">
        <f>Gesamtbewertungsmatrix!F91</f>
        <v>250</v>
      </c>
    </row>
    <row r="4" spans="1:17" customFormat="1" ht="75" customHeight="1">
      <c r="A4" s="19" t="s">
        <v>2</v>
      </c>
      <c r="B4" s="19" t="s">
        <v>3</v>
      </c>
      <c r="C4" s="18" t="s">
        <v>820</v>
      </c>
      <c r="D4" s="19" t="s">
        <v>4</v>
      </c>
      <c r="E4" s="19" t="s">
        <v>993</v>
      </c>
      <c r="F4" s="111" t="s">
        <v>994</v>
      </c>
      <c r="G4" s="251" t="s">
        <v>988</v>
      </c>
      <c r="H4" s="251" t="s">
        <v>656</v>
      </c>
      <c r="I4" s="251" t="s">
        <v>657</v>
      </c>
      <c r="J4" s="63" t="s">
        <v>655</v>
      </c>
    </row>
    <row r="5" spans="1:17" s="59" customFormat="1" ht="27.6" customHeight="1">
      <c r="A5" s="78" t="str">
        <f>A1</f>
        <v>Prozessbereich "Zeitmanagement" (optional)</v>
      </c>
      <c r="B5" s="75"/>
      <c r="C5" s="76"/>
      <c r="D5" s="76"/>
      <c r="E5" s="117">
        <f>SUM(E6:E56)</f>
        <v>45</v>
      </c>
      <c r="F5" s="117">
        <f>SUM(F6:F56)</f>
        <v>249.99999999999974</v>
      </c>
      <c r="G5" s="77"/>
      <c r="H5" s="79"/>
      <c r="I5" s="80"/>
      <c r="J5" s="117">
        <f>SUM(J6:J56)</f>
        <v>0</v>
      </c>
      <c r="K5"/>
      <c r="L5"/>
      <c r="M5"/>
      <c r="N5"/>
      <c r="O5"/>
      <c r="P5"/>
      <c r="Q5"/>
    </row>
    <row r="6" spans="1:17" s="59" customFormat="1" ht="27.6" customHeight="1">
      <c r="A6" s="12" t="s">
        <v>384</v>
      </c>
      <c r="B6" s="68"/>
      <c r="C6" s="68"/>
      <c r="D6" s="68"/>
      <c r="E6" s="68"/>
      <c r="F6" s="68"/>
      <c r="G6" s="68"/>
      <c r="H6" s="68"/>
      <c r="I6" s="68"/>
      <c r="J6" s="69"/>
    </row>
    <row r="7" spans="1:17" s="44" customFormat="1" ht="155.4" customHeight="1" outlineLevel="1">
      <c r="A7" s="46" t="s">
        <v>307</v>
      </c>
      <c r="B7" s="47" t="s">
        <v>1021</v>
      </c>
      <c r="C7" s="47" t="s">
        <v>1060</v>
      </c>
      <c r="D7" s="47"/>
      <c r="E7" s="22">
        <v>1</v>
      </c>
      <c r="F7" s="118">
        <f>$H$2/$E$5*E7</f>
        <v>5.5555555555555554</v>
      </c>
      <c r="G7" s="301"/>
      <c r="H7" s="301"/>
      <c r="I7" s="301"/>
      <c r="J7" s="118">
        <f>IF($G7="x",F7,IF($H7="x",F7*0.3,0))</f>
        <v>0</v>
      </c>
    </row>
    <row r="8" spans="1:17" s="59" customFormat="1" ht="27.6" customHeight="1">
      <c r="A8" s="12" t="s">
        <v>385</v>
      </c>
      <c r="B8" s="68"/>
      <c r="C8" s="68"/>
      <c r="D8" s="68"/>
      <c r="E8" s="68"/>
      <c r="F8" s="68"/>
      <c r="G8" s="302"/>
      <c r="H8" s="302"/>
      <c r="I8" s="302"/>
      <c r="J8" s="69"/>
    </row>
    <row r="9" spans="1:17" s="44" customFormat="1" ht="220.2" customHeight="1" outlineLevel="1">
      <c r="A9" s="46" t="s">
        <v>308</v>
      </c>
      <c r="B9" s="48" t="s">
        <v>927</v>
      </c>
      <c r="C9" s="47"/>
      <c r="D9" s="47" t="s">
        <v>1023</v>
      </c>
      <c r="E9" s="22"/>
      <c r="F9" s="118">
        <f>$H$2/$E$5*E9</f>
        <v>0</v>
      </c>
      <c r="G9" s="301"/>
      <c r="H9" s="301"/>
      <c r="I9" s="301"/>
      <c r="J9" s="118">
        <f>IF($G9="x",F9,IF($H9="x",F9*0.3,0))</f>
        <v>0</v>
      </c>
    </row>
    <row r="10" spans="1:17" s="59" customFormat="1" ht="27.6" customHeight="1">
      <c r="A10" s="12" t="s">
        <v>386</v>
      </c>
      <c r="B10" s="68"/>
      <c r="C10" s="68"/>
      <c r="D10" s="68"/>
      <c r="E10" s="68"/>
      <c r="F10" s="68"/>
      <c r="G10" s="302"/>
      <c r="H10" s="302"/>
      <c r="I10" s="302"/>
      <c r="J10" s="69"/>
    </row>
    <row r="11" spans="1:17" s="44" customFormat="1" ht="110.4" outlineLevel="1">
      <c r="A11" s="51" t="s">
        <v>309</v>
      </c>
      <c r="B11" s="50" t="s">
        <v>623</v>
      </c>
      <c r="C11" s="50" t="s">
        <v>1061</v>
      </c>
      <c r="D11" s="50"/>
      <c r="E11" s="22">
        <v>1</v>
      </c>
      <c r="F11" s="118">
        <f t="shared" ref="F11:F13" si="0">$H$2/$E$5*E11</f>
        <v>5.5555555555555554</v>
      </c>
      <c r="G11" s="303"/>
      <c r="H11" s="303"/>
      <c r="I11" s="303"/>
      <c r="J11" s="118">
        <f>IF($G11="x",F11,IF($H11="x",F11*0.3,0))</f>
        <v>0</v>
      </c>
    </row>
    <row r="12" spans="1:17" s="44" customFormat="1" ht="55.2" outlineLevel="1">
      <c r="A12" s="51" t="s">
        <v>310</v>
      </c>
      <c r="B12" s="50" t="s">
        <v>1022</v>
      </c>
      <c r="C12" s="50" t="s">
        <v>1024</v>
      </c>
      <c r="D12" s="50"/>
      <c r="E12" s="22">
        <v>1</v>
      </c>
      <c r="F12" s="118">
        <f t="shared" si="0"/>
        <v>5.5555555555555554</v>
      </c>
      <c r="G12" s="303"/>
      <c r="H12" s="303"/>
      <c r="I12" s="303"/>
      <c r="J12" s="118">
        <f>IF($G12="x",F12,IF($H12="x",F12*0.3,0))</f>
        <v>0</v>
      </c>
    </row>
    <row r="13" spans="1:17" s="44" customFormat="1" ht="55.2" outlineLevel="1">
      <c r="A13" s="51" t="s">
        <v>311</v>
      </c>
      <c r="B13" s="50" t="s">
        <v>624</v>
      </c>
      <c r="C13" s="50" t="s">
        <v>1025</v>
      </c>
      <c r="D13" s="50"/>
      <c r="E13" s="22">
        <v>1</v>
      </c>
      <c r="F13" s="118">
        <f t="shared" si="0"/>
        <v>5.5555555555555554</v>
      </c>
      <c r="G13" s="303"/>
      <c r="H13" s="303"/>
      <c r="I13" s="303"/>
      <c r="J13" s="118">
        <f>IF($G13="x",F13,IF($H13="x",F13*0.3,0))</f>
        <v>0</v>
      </c>
    </row>
    <row r="14" spans="1:17" s="59" customFormat="1" ht="27.6" customHeight="1">
      <c r="A14" s="12" t="s">
        <v>394</v>
      </c>
      <c r="B14" s="68"/>
      <c r="C14" s="68"/>
      <c r="D14" s="68"/>
      <c r="E14" s="68"/>
      <c r="F14" s="68"/>
      <c r="G14" s="302"/>
      <c r="H14" s="302"/>
      <c r="I14" s="302"/>
      <c r="J14" s="69"/>
    </row>
    <row r="15" spans="1:17" s="44" customFormat="1" ht="82.8" outlineLevel="1">
      <c r="A15" s="46" t="s">
        <v>312</v>
      </c>
      <c r="B15" s="47" t="s">
        <v>646</v>
      </c>
      <c r="C15" s="47" t="s">
        <v>1062</v>
      </c>
      <c r="D15" s="47"/>
      <c r="E15" s="22">
        <v>1</v>
      </c>
      <c r="F15" s="118">
        <f t="shared" ref="F15:F30" si="1">$H$2/$E$5*E15</f>
        <v>5.5555555555555554</v>
      </c>
      <c r="G15" s="301"/>
      <c r="H15" s="301"/>
      <c r="I15" s="301"/>
      <c r="J15" s="118">
        <f t="shared" ref="J15:J30" si="2">IF($G15="x",F15,IF($H15="x",F15*0.3,0))</f>
        <v>0</v>
      </c>
    </row>
    <row r="16" spans="1:17" s="44" customFormat="1" ht="82.8" outlineLevel="1">
      <c r="A16" s="46" t="s">
        <v>313</v>
      </c>
      <c r="B16" s="52" t="s">
        <v>625</v>
      </c>
      <c r="C16" s="48" t="s">
        <v>1135</v>
      </c>
      <c r="D16" s="48"/>
      <c r="E16" s="22">
        <v>1</v>
      </c>
      <c r="F16" s="118">
        <f t="shared" si="1"/>
        <v>5.5555555555555554</v>
      </c>
      <c r="G16" s="304"/>
      <c r="H16" s="304"/>
      <c r="I16" s="304"/>
      <c r="J16" s="118">
        <f t="shared" si="2"/>
        <v>0</v>
      </c>
    </row>
    <row r="17" spans="1:10" s="44" customFormat="1" ht="55.2" outlineLevel="1">
      <c r="A17" s="49" t="s">
        <v>314</v>
      </c>
      <c r="B17" s="48" t="s">
        <v>626</v>
      </c>
      <c r="C17" s="48" t="s">
        <v>1026</v>
      </c>
      <c r="D17" s="48"/>
      <c r="E17" s="22">
        <v>1</v>
      </c>
      <c r="F17" s="118">
        <f t="shared" si="1"/>
        <v>5.5555555555555554</v>
      </c>
      <c r="G17" s="304"/>
      <c r="H17" s="304"/>
      <c r="I17" s="304"/>
      <c r="J17" s="118">
        <f t="shared" si="2"/>
        <v>0</v>
      </c>
    </row>
    <row r="18" spans="1:10" s="44" customFormat="1" ht="55.2" outlineLevel="1">
      <c r="A18" s="49" t="s">
        <v>315</v>
      </c>
      <c r="B18" s="48" t="s">
        <v>627</v>
      </c>
      <c r="C18" s="48" t="s">
        <v>1027</v>
      </c>
      <c r="D18" s="48"/>
      <c r="E18" s="22">
        <v>1</v>
      </c>
      <c r="F18" s="118">
        <f t="shared" si="1"/>
        <v>5.5555555555555554</v>
      </c>
      <c r="G18" s="304"/>
      <c r="H18" s="304"/>
      <c r="I18" s="304"/>
      <c r="J18" s="118">
        <f t="shared" si="2"/>
        <v>0</v>
      </c>
    </row>
    <row r="19" spans="1:10" s="44" customFormat="1" ht="41.4" outlineLevel="1">
      <c r="A19" s="49" t="s">
        <v>316</v>
      </c>
      <c r="B19" s="48" t="s">
        <v>649</v>
      </c>
      <c r="C19" s="53" t="s">
        <v>1028</v>
      </c>
      <c r="D19" s="53"/>
      <c r="E19" s="22">
        <v>1</v>
      </c>
      <c r="F19" s="118">
        <f t="shared" si="1"/>
        <v>5.5555555555555554</v>
      </c>
      <c r="G19" s="305"/>
      <c r="H19" s="305"/>
      <c r="I19" s="305"/>
      <c r="J19" s="118">
        <f t="shared" si="2"/>
        <v>0</v>
      </c>
    </row>
    <row r="20" spans="1:10" s="44" customFormat="1" ht="55.2" outlineLevel="1">
      <c r="A20" s="49" t="s">
        <v>317</v>
      </c>
      <c r="B20" s="52" t="s">
        <v>632</v>
      </c>
      <c r="C20" s="48" t="s">
        <v>1029</v>
      </c>
      <c r="D20" s="48"/>
      <c r="E20" s="22">
        <v>1</v>
      </c>
      <c r="F20" s="118">
        <f t="shared" si="1"/>
        <v>5.5555555555555554</v>
      </c>
      <c r="G20" s="304"/>
      <c r="H20" s="304"/>
      <c r="I20" s="304"/>
      <c r="J20" s="118">
        <f t="shared" si="2"/>
        <v>0</v>
      </c>
    </row>
    <row r="21" spans="1:10" s="44" customFormat="1" ht="82.8" outlineLevel="1">
      <c r="A21" s="49" t="s">
        <v>387</v>
      </c>
      <c r="B21" s="48" t="s">
        <v>650</v>
      </c>
      <c r="C21" s="48" t="s">
        <v>1030</v>
      </c>
      <c r="D21" s="48"/>
      <c r="E21" s="22">
        <v>1</v>
      </c>
      <c r="F21" s="118">
        <f t="shared" si="1"/>
        <v>5.5555555555555554</v>
      </c>
      <c r="G21" s="304"/>
      <c r="H21" s="304"/>
      <c r="I21" s="304"/>
      <c r="J21" s="118">
        <f t="shared" si="2"/>
        <v>0</v>
      </c>
    </row>
    <row r="22" spans="1:10" s="44" customFormat="1" ht="96.6" outlineLevel="1">
      <c r="A22" s="49" t="s">
        <v>388</v>
      </c>
      <c r="B22" s="52" t="s">
        <v>630</v>
      </c>
      <c r="C22" s="48" t="s">
        <v>1063</v>
      </c>
      <c r="D22" s="48"/>
      <c r="E22" s="22">
        <v>1</v>
      </c>
      <c r="F22" s="118">
        <f t="shared" si="1"/>
        <v>5.5555555555555554</v>
      </c>
      <c r="G22" s="304"/>
      <c r="H22" s="304"/>
      <c r="I22" s="304"/>
      <c r="J22" s="118">
        <f t="shared" si="2"/>
        <v>0</v>
      </c>
    </row>
    <row r="23" spans="1:10" s="44" customFormat="1" ht="69" outlineLevel="1">
      <c r="A23" s="49" t="s">
        <v>389</v>
      </c>
      <c r="B23" s="48" t="s">
        <v>631</v>
      </c>
      <c r="C23" s="48" t="s">
        <v>1031</v>
      </c>
      <c r="D23" s="48"/>
      <c r="E23" s="22">
        <v>1</v>
      </c>
      <c r="F23" s="118">
        <f t="shared" si="1"/>
        <v>5.5555555555555554</v>
      </c>
      <c r="G23" s="304"/>
      <c r="H23" s="304"/>
      <c r="I23" s="304"/>
      <c r="J23" s="118">
        <f t="shared" si="2"/>
        <v>0</v>
      </c>
    </row>
    <row r="24" spans="1:10" s="44" customFormat="1" ht="55.2" outlineLevel="1">
      <c r="A24" s="49" t="s">
        <v>390</v>
      </c>
      <c r="B24" s="52" t="s">
        <v>628</v>
      </c>
      <c r="C24" s="48" t="s">
        <v>1032</v>
      </c>
      <c r="D24" s="48"/>
      <c r="E24" s="22">
        <v>1</v>
      </c>
      <c r="F24" s="118">
        <f t="shared" si="1"/>
        <v>5.5555555555555554</v>
      </c>
      <c r="G24" s="304"/>
      <c r="H24" s="304"/>
      <c r="I24" s="304"/>
      <c r="J24" s="118">
        <f t="shared" si="2"/>
        <v>0</v>
      </c>
    </row>
    <row r="25" spans="1:10" s="44" customFormat="1" ht="69" outlineLevel="1">
      <c r="A25" s="49" t="s">
        <v>391</v>
      </c>
      <c r="B25" s="52" t="s">
        <v>629</v>
      </c>
      <c r="C25" s="48" t="s">
        <v>1033</v>
      </c>
      <c r="D25" s="48"/>
      <c r="E25" s="22">
        <v>1</v>
      </c>
      <c r="F25" s="118">
        <f t="shared" si="1"/>
        <v>5.5555555555555554</v>
      </c>
      <c r="G25" s="304"/>
      <c r="H25" s="304"/>
      <c r="I25" s="304"/>
      <c r="J25" s="118">
        <f t="shared" si="2"/>
        <v>0</v>
      </c>
    </row>
    <row r="26" spans="1:10" s="44" customFormat="1" ht="96.6" outlineLevel="1">
      <c r="A26" s="49" t="s">
        <v>392</v>
      </c>
      <c r="B26" s="48" t="s">
        <v>928</v>
      </c>
      <c r="C26" s="48" t="s">
        <v>1034</v>
      </c>
      <c r="D26" s="48"/>
      <c r="E26" s="22">
        <v>1</v>
      </c>
      <c r="F26" s="118">
        <f t="shared" si="1"/>
        <v>5.5555555555555554</v>
      </c>
      <c r="G26" s="304"/>
      <c r="H26" s="304"/>
      <c r="I26" s="304"/>
      <c r="J26" s="118">
        <f t="shared" si="2"/>
        <v>0</v>
      </c>
    </row>
    <row r="27" spans="1:10" s="44" customFormat="1" ht="82.8" outlineLevel="1">
      <c r="A27" s="49" t="s">
        <v>924</v>
      </c>
      <c r="B27" s="48" t="s">
        <v>925</v>
      </c>
      <c r="C27" s="48" t="s">
        <v>1035</v>
      </c>
      <c r="D27" s="48"/>
      <c r="E27" s="22">
        <v>1</v>
      </c>
      <c r="F27" s="118">
        <f t="shared" si="1"/>
        <v>5.5555555555555554</v>
      </c>
      <c r="G27" s="304"/>
      <c r="H27" s="304"/>
      <c r="I27" s="304"/>
      <c r="J27" s="118">
        <f t="shared" si="2"/>
        <v>0</v>
      </c>
    </row>
    <row r="28" spans="1:10" s="44" customFormat="1" ht="69" outlineLevel="1">
      <c r="A28" s="49" t="s">
        <v>395</v>
      </c>
      <c r="B28" s="24" t="s">
        <v>651</v>
      </c>
      <c r="C28" s="58" t="s">
        <v>1036</v>
      </c>
      <c r="D28" s="58"/>
      <c r="E28" s="22">
        <v>1</v>
      </c>
      <c r="F28" s="118">
        <f t="shared" si="1"/>
        <v>5.5555555555555554</v>
      </c>
      <c r="G28" s="296"/>
      <c r="H28" s="296"/>
      <c r="I28" s="296"/>
      <c r="J28" s="118">
        <f t="shared" si="2"/>
        <v>0</v>
      </c>
    </row>
    <row r="29" spans="1:10" s="44" customFormat="1" ht="109.95" customHeight="1" outlineLevel="1">
      <c r="A29" s="49" t="s">
        <v>922</v>
      </c>
      <c r="B29" s="24" t="s">
        <v>921</v>
      </c>
      <c r="C29" s="58" t="s">
        <v>1037</v>
      </c>
      <c r="D29" s="58"/>
      <c r="E29" s="22">
        <v>1</v>
      </c>
      <c r="F29" s="118">
        <f t="shared" si="1"/>
        <v>5.5555555555555554</v>
      </c>
      <c r="G29" s="296"/>
      <c r="H29" s="296"/>
      <c r="I29" s="296"/>
      <c r="J29" s="118">
        <f t="shared" si="2"/>
        <v>0</v>
      </c>
    </row>
    <row r="30" spans="1:10" s="44" customFormat="1" ht="127.2" customHeight="1" outlineLevel="1">
      <c r="A30" s="49" t="s">
        <v>923</v>
      </c>
      <c r="B30" s="24" t="s">
        <v>929</v>
      </c>
      <c r="C30" s="58" t="s">
        <v>1064</v>
      </c>
      <c r="D30" s="58"/>
      <c r="E30" s="22">
        <v>1</v>
      </c>
      <c r="F30" s="118">
        <f t="shared" si="1"/>
        <v>5.5555555555555554</v>
      </c>
      <c r="G30" s="296"/>
      <c r="H30" s="296"/>
      <c r="I30" s="296"/>
      <c r="J30" s="118">
        <f t="shared" si="2"/>
        <v>0</v>
      </c>
    </row>
    <row r="31" spans="1:10" s="44" customFormat="1" ht="127.2" customHeight="1" outlineLevel="1">
      <c r="A31" s="49" t="s">
        <v>1211</v>
      </c>
      <c r="B31" s="24" t="s">
        <v>1209</v>
      </c>
      <c r="C31" s="58" t="s">
        <v>1210</v>
      </c>
      <c r="D31" s="58"/>
      <c r="E31" s="22">
        <v>1</v>
      </c>
      <c r="F31" s="118">
        <f t="shared" ref="F31" si="3">$H$2/$E$5*E31</f>
        <v>5.5555555555555554</v>
      </c>
      <c r="G31" s="296"/>
      <c r="H31" s="296"/>
      <c r="I31" s="296"/>
      <c r="J31" s="118">
        <f t="shared" ref="J31" si="4">IF($G31="x",F31,IF($H31="x",F31*0.3,0))</f>
        <v>0</v>
      </c>
    </row>
    <row r="32" spans="1:10" s="59" customFormat="1" ht="27.6" customHeight="1">
      <c r="A32" s="12" t="s">
        <v>393</v>
      </c>
      <c r="B32" s="68"/>
      <c r="C32" s="68"/>
      <c r="D32" s="68"/>
      <c r="E32" s="68"/>
      <c r="F32" s="68"/>
      <c r="G32" s="302"/>
      <c r="H32" s="302"/>
      <c r="I32" s="302"/>
      <c r="J32" s="69"/>
    </row>
    <row r="33" spans="1:10" s="44" customFormat="1" ht="69" outlineLevel="1">
      <c r="A33" s="46" t="s">
        <v>318</v>
      </c>
      <c r="B33" s="47" t="s">
        <v>647</v>
      </c>
      <c r="C33" s="47" t="s">
        <v>1038</v>
      </c>
      <c r="D33" s="47"/>
      <c r="E33" s="22">
        <v>1</v>
      </c>
      <c r="F33" s="118">
        <f t="shared" ref="F33:F56" si="5">$H$2/$E$5*E33</f>
        <v>5.5555555555555554</v>
      </c>
      <c r="G33" s="301"/>
      <c r="H33" s="301"/>
      <c r="I33" s="301"/>
      <c r="J33" s="118">
        <f t="shared" ref="J33:J56" si="6">IF($G33="x",F33,IF($H33="x",F33*0.3,0))</f>
        <v>0</v>
      </c>
    </row>
    <row r="34" spans="1:10" s="44" customFormat="1" ht="55.2" outlineLevel="1">
      <c r="A34" s="49" t="s">
        <v>319</v>
      </c>
      <c r="B34" s="48" t="s">
        <v>633</v>
      </c>
      <c r="C34" s="48" t="s">
        <v>1039</v>
      </c>
      <c r="D34" s="48"/>
      <c r="E34" s="22">
        <v>1</v>
      </c>
      <c r="F34" s="118">
        <f t="shared" si="5"/>
        <v>5.5555555555555554</v>
      </c>
      <c r="G34" s="304"/>
      <c r="H34" s="304"/>
      <c r="I34" s="304"/>
      <c r="J34" s="118">
        <f t="shared" si="6"/>
        <v>0</v>
      </c>
    </row>
    <row r="35" spans="1:10" s="44" customFormat="1" ht="69" outlineLevel="1">
      <c r="A35" s="49" t="s">
        <v>320</v>
      </c>
      <c r="B35" s="55" t="s">
        <v>634</v>
      </c>
      <c r="C35" s="48" t="s">
        <v>1040</v>
      </c>
      <c r="D35" s="48"/>
      <c r="E35" s="22">
        <v>1</v>
      </c>
      <c r="F35" s="118">
        <f t="shared" si="5"/>
        <v>5.5555555555555554</v>
      </c>
      <c r="G35" s="304"/>
      <c r="H35" s="304"/>
      <c r="I35" s="304"/>
      <c r="J35" s="118">
        <f t="shared" si="6"/>
        <v>0</v>
      </c>
    </row>
    <row r="36" spans="1:10" s="44" customFormat="1" ht="41.4" outlineLevel="1">
      <c r="A36" s="49" t="s">
        <v>321</v>
      </c>
      <c r="B36" s="48" t="s">
        <v>635</v>
      </c>
      <c r="C36" s="48" t="s">
        <v>1041</v>
      </c>
      <c r="D36" s="48"/>
      <c r="E36" s="22">
        <v>1</v>
      </c>
      <c r="F36" s="118">
        <f t="shared" si="5"/>
        <v>5.5555555555555554</v>
      </c>
      <c r="G36" s="304"/>
      <c r="H36" s="304"/>
      <c r="I36" s="304"/>
      <c r="J36" s="118">
        <f t="shared" si="6"/>
        <v>0</v>
      </c>
    </row>
    <row r="37" spans="1:10" s="44" customFormat="1" ht="55.2" outlineLevel="1">
      <c r="A37" s="49" t="s">
        <v>322</v>
      </c>
      <c r="B37" s="48" t="s">
        <v>636</v>
      </c>
      <c r="C37" s="48" t="s">
        <v>1042</v>
      </c>
      <c r="D37" s="48"/>
      <c r="E37" s="22">
        <v>1</v>
      </c>
      <c r="F37" s="118">
        <f t="shared" si="5"/>
        <v>5.5555555555555554</v>
      </c>
      <c r="G37" s="304"/>
      <c r="H37" s="304"/>
      <c r="I37" s="304"/>
      <c r="J37" s="118">
        <f t="shared" si="6"/>
        <v>0</v>
      </c>
    </row>
    <row r="38" spans="1:10" s="44" customFormat="1" ht="55.2" outlineLevel="1">
      <c r="A38" s="49" t="s">
        <v>323</v>
      </c>
      <c r="B38" s="48" t="s">
        <v>637</v>
      </c>
      <c r="C38" s="48" t="s">
        <v>1043</v>
      </c>
      <c r="D38" s="48"/>
      <c r="E38" s="22">
        <v>1</v>
      </c>
      <c r="F38" s="118">
        <f t="shared" si="5"/>
        <v>5.5555555555555554</v>
      </c>
      <c r="G38" s="304"/>
      <c r="H38" s="304"/>
      <c r="I38" s="304"/>
      <c r="J38" s="118">
        <f t="shared" si="6"/>
        <v>0</v>
      </c>
    </row>
    <row r="39" spans="1:10" s="44" customFormat="1" ht="110.4" outlineLevel="1">
      <c r="A39" s="49" t="s">
        <v>324</v>
      </c>
      <c r="B39" s="48" t="s">
        <v>638</v>
      </c>
      <c r="C39" s="54" t="s">
        <v>1044</v>
      </c>
      <c r="D39" s="48"/>
      <c r="E39" s="22">
        <v>1</v>
      </c>
      <c r="F39" s="118">
        <f t="shared" si="5"/>
        <v>5.5555555555555554</v>
      </c>
      <c r="G39" s="304"/>
      <c r="H39" s="304"/>
      <c r="I39" s="304"/>
      <c r="J39" s="118">
        <f t="shared" si="6"/>
        <v>0</v>
      </c>
    </row>
    <row r="40" spans="1:10" s="44" customFormat="1" ht="55.2" outlineLevel="1">
      <c r="A40" s="49" t="s">
        <v>325</v>
      </c>
      <c r="B40" s="48" t="s">
        <v>930</v>
      </c>
      <c r="C40" s="48" t="s">
        <v>1045</v>
      </c>
      <c r="D40" s="48"/>
      <c r="E40" s="22">
        <v>1</v>
      </c>
      <c r="F40" s="118">
        <f t="shared" si="5"/>
        <v>5.5555555555555554</v>
      </c>
      <c r="G40" s="304"/>
      <c r="H40" s="304"/>
      <c r="I40" s="304"/>
      <c r="J40" s="118">
        <f t="shared" si="6"/>
        <v>0</v>
      </c>
    </row>
    <row r="41" spans="1:10" s="44" customFormat="1" ht="55.2" outlineLevel="1">
      <c r="A41" s="49" t="s">
        <v>326</v>
      </c>
      <c r="B41" s="24" t="s">
        <v>645</v>
      </c>
      <c r="C41" s="58" t="s">
        <v>1046</v>
      </c>
      <c r="D41" s="58"/>
      <c r="E41" s="22">
        <v>1</v>
      </c>
      <c r="F41" s="118">
        <f t="shared" si="5"/>
        <v>5.5555555555555554</v>
      </c>
      <c r="G41" s="296"/>
      <c r="H41" s="296"/>
      <c r="I41" s="296"/>
      <c r="J41" s="118">
        <f t="shared" si="6"/>
        <v>0</v>
      </c>
    </row>
    <row r="42" spans="1:10" s="44" customFormat="1" ht="55.2" outlineLevel="1">
      <c r="A42" s="49" t="s">
        <v>327</v>
      </c>
      <c r="B42" s="56" t="s">
        <v>931</v>
      </c>
      <c r="C42" s="57" t="s">
        <v>1047</v>
      </c>
      <c r="D42" s="57"/>
      <c r="E42" s="22">
        <v>1</v>
      </c>
      <c r="F42" s="118">
        <f t="shared" si="5"/>
        <v>5.5555555555555554</v>
      </c>
      <c r="G42" s="306"/>
      <c r="H42" s="306"/>
      <c r="I42" s="306"/>
      <c r="J42" s="118">
        <f t="shared" si="6"/>
        <v>0</v>
      </c>
    </row>
    <row r="43" spans="1:10" s="44" customFormat="1" ht="82.8" outlineLevel="1">
      <c r="A43" s="49" t="s">
        <v>328</v>
      </c>
      <c r="B43" s="57" t="s">
        <v>639</v>
      </c>
      <c r="C43" s="57" t="s">
        <v>1048</v>
      </c>
      <c r="D43" s="57"/>
      <c r="E43" s="22">
        <v>1</v>
      </c>
      <c r="F43" s="118">
        <f t="shared" si="5"/>
        <v>5.5555555555555554</v>
      </c>
      <c r="G43" s="306"/>
      <c r="H43" s="306"/>
      <c r="I43" s="306"/>
      <c r="J43" s="118">
        <f t="shared" si="6"/>
        <v>0</v>
      </c>
    </row>
    <row r="44" spans="1:10" s="44" customFormat="1" ht="69" outlineLevel="1">
      <c r="A44" s="81" t="s">
        <v>329</v>
      </c>
      <c r="B44" s="48" t="s">
        <v>640</v>
      </c>
      <c r="C44" s="48" t="s">
        <v>1049</v>
      </c>
      <c r="D44" s="48"/>
      <c r="E44" s="22">
        <v>1</v>
      </c>
      <c r="F44" s="118">
        <f t="shared" si="5"/>
        <v>5.5555555555555554</v>
      </c>
      <c r="G44" s="304"/>
      <c r="H44" s="304"/>
      <c r="I44" s="304"/>
      <c r="J44" s="118">
        <f t="shared" si="6"/>
        <v>0</v>
      </c>
    </row>
    <row r="45" spans="1:10" s="44" customFormat="1" ht="55.2" outlineLevel="1">
      <c r="A45" s="49" t="s">
        <v>330</v>
      </c>
      <c r="B45" s="48" t="s">
        <v>641</v>
      </c>
      <c r="C45" s="48" t="s">
        <v>1050</v>
      </c>
      <c r="D45" s="48"/>
      <c r="E45" s="22">
        <v>1</v>
      </c>
      <c r="F45" s="118">
        <f t="shared" si="5"/>
        <v>5.5555555555555554</v>
      </c>
      <c r="G45" s="304"/>
      <c r="H45" s="304"/>
      <c r="I45" s="304"/>
      <c r="J45" s="118">
        <f t="shared" si="6"/>
        <v>0</v>
      </c>
    </row>
    <row r="46" spans="1:10" s="44" customFormat="1" ht="55.2" outlineLevel="1">
      <c r="A46" s="49" t="s">
        <v>331</v>
      </c>
      <c r="B46" s="54" t="s">
        <v>642</v>
      </c>
      <c r="C46" s="48" t="s">
        <v>1051</v>
      </c>
      <c r="D46" s="48"/>
      <c r="E46" s="22">
        <v>1</v>
      </c>
      <c r="F46" s="118">
        <f t="shared" si="5"/>
        <v>5.5555555555555554</v>
      </c>
      <c r="G46" s="304"/>
      <c r="H46" s="304"/>
      <c r="I46" s="304"/>
      <c r="J46" s="118">
        <f t="shared" si="6"/>
        <v>0</v>
      </c>
    </row>
    <row r="47" spans="1:10" s="44" customFormat="1" ht="118.2" customHeight="1" outlineLevel="1">
      <c r="A47" s="49" t="s">
        <v>332</v>
      </c>
      <c r="B47" s="48" t="s">
        <v>932</v>
      </c>
      <c r="C47" s="54" t="s">
        <v>1052</v>
      </c>
      <c r="D47" s="48"/>
      <c r="E47" s="22">
        <v>1</v>
      </c>
      <c r="F47" s="118">
        <f t="shared" si="5"/>
        <v>5.5555555555555554</v>
      </c>
      <c r="G47" s="304"/>
      <c r="H47" s="304"/>
      <c r="I47" s="304"/>
      <c r="J47" s="118">
        <f t="shared" si="6"/>
        <v>0</v>
      </c>
    </row>
    <row r="48" spans="1:10" s="44" customFormat="1" ht="55.2" outlineLevel="1">
      <c r="A48" s="49" t="s">
        <v>333</v>
      </c>
      <c r="B48" s="48" t="s">
        <v>643</v>
      </c>
      <c r="C48" s="48" t="s">
        <v>1053</v>
      </c>
      <c r="D48" s="48"/>
      <c r="E48" s="22">
        <v>1</v>
      </c>
      <c r="F48" s="118">
        <f t="shared" si="5"/>
        <v>5.5555555555555554</v>
      </c>
      <c r="G48" s="304"/>
      <c r="H48" s="304"/>
      <c r="I48" s="304"/>
      <c r="J48" s="118">
        <f t="shared" si="6"/>
        <v>0</v>
      </c>
    </row>
    <row r="49" spans="1:10" s="44" customFormat="1" ht="55.2" outlineLevel="1">
      <c r="A49" s="49" t="s">
        <v>334</v>
      </c>
      <c r="B49" s="48" t="s">
        <v>648</v>
      </c>
      <c r="C49" s="48" t="s">
        <v>1054</v>
      </c>
      <c r="D49" s="48"/>
      <c r="E49" s="22">
        <v>1</v>
      </c>
      <c r="F49" s="118">
        <f t="shared" si="5"/>
        <v>5.5555555555555554</v>
      </c>
      <c r="G49" s="304"/>
      <c r="H49" s="304"/>
      <c r="I49" s="304"/>
      <c r="J49" s="118">
        <f t="shared" si="6"/>
        <v>0</v>
      </c>
    </row>
    <row r="50" spans="1:10" s="44" customFormat="1" ht="55.2" outlineLevel="1">
      <c r="A50" s="49" t="s">
        <v>335</v>
      </c>
      <c r="B50" s="48" t="s">
        <v>644</v>
      </c>
      <c r="C50" s="48" t="s">
        <v>1055</v>
      </c>
      <c r="D50" s="48"/>
      <c r="E50" s="22">
        <v>1</v>
      </c>
      <c r="F50" s="118">
        <f t="shared" si="5"/>
        <v>5.5555555555555554</v>
      </c>
      <c r="G50" s="304"/>
      <c r="H50" s="304"/>
      <c r="I50" s="304"/>
      <c r="J50" s="118">
        <f t="shared" si="6"/>
        <v>0</v>
      </c>
    </row>
    <row r="51" spans="1:10" s="44" customFormat="1" ht="69" outlineLevel="1">
      <c r="A51" s="49" t="s">
        <v>336</v>
      </c>
      <c r="B51" s="24" t="s">
        <v>1092</v>
      </c>
      <c r="C51" s="58" t="s">
        <v>1056</v>
      </c>
      <c r="D51" s="58"/>
      <c r="E51" s="22">
        <v>1</v>
      </c>
      <c r="F51" s="118">
        <f t="shared" si="5"/>
        <v>5.5555555555555554</v>
      </c>
      <c r="G51" s="296"/>
      <c r="H51" s="296"/>
      <c r="I51" s="296"/>
      <c r="J51" s="118">
        <f t="shared" si="6"/>
        <v>0</v>
      </c>
    </row>
    <row r="52" spans="1:10" s="44" customFormat="1" ht="144.6" customHeight="1" outlineLevel="1">
      <c r="A52" s="49" t="s">
        <v>926</v>
      </c>
      <c r="B52" s="24" t="s">
        <v>938</v>
      </c>
      <c r="C52" s="58" t="s">
        <v>1057</v>
      </c>
      <c r="D52" s="58"/>
      <c r="E52" s="22">
        <v>1</v>
      </c>
      <c r="F52" s="118">
        <f t="shared" si="5"/>
        <v>5.5555555555555554</v>
      </c>
      <c r="G52" s="296"/>
      <c r="H52" s="296"/>
      <c r="I52" s="296"/>
      <c r="J52" s="118">
        <f t="shared" si="6"/>
        <v>0</v>
      </c>
    </row>
    <row r="53" spans="1:10" s="44" customFormat="1" ht="126" customHeight="1" outlineLevel="1">
      <c r="A53" s="49" t="s">
        <v>934</v>
      </c>
      <c r="B53" s="24" t="s">
        <v>939</v>
      </c>
      <c r="C53" s="58" t="s">
        <v>1058</v>
      </c>
      <c r="D53" s="58"/>
      <c r="E53" s="22">
        <v>1</v>
      </c>
      <c r="F53" s="118">
        <f t="shared" si="5"/>
        <v>5.5555555555555554</v>
      </c>
      <c r="G53" s="296"/>
      <c r="H53" s="296"/>
      <c r="I53" s="296"/>
      <c r="J53" s="118">
        <f t="shared" si="6"/>
        <v>0</v>
      </c>
    </row>
    <row r="54" spans="1:10" s="44" customFormat="1" ht="110.4" outlineLevel="1">
      <c r="A54" s="49" t="s">
        <v>935</v>
      </c>
      <c r="B54" s="24" t="s">
        <v>940</v>
      </c>
      <c r="C54" s="58" t="s">
        <v>1065</v>
      </c>
      <c r="D54" s="58"/>
      <c r="E54" s="22">
        <v>1</v>
      </c>
      <c r="F54" s="118">
        <f t="shared" si="5"/>
        <v>5.5555555555555554</v>
      </c>
      <c r="G54" s="296"/>
      <c r="H54" s="296"/>
      <c r="I54" s="296"/>
      <c r="J54" s="118">
        <f t="shared" si="6"/>
        <v>0</v>
      </c>
    </row>
    <row r="55" spans="1:10" s="44" customFormat="1" ht="124.2" outlineLevel="1">
      <c r="A55" s="49" t="s">
        <v>936</v>
      </c>
      <c r="B55" s="24" t="s">
        <v>1093</v>
      </c>
      <c r="C55" s="58" t="s">
        <v>941</v>
      </c>
      <c r="D55" s="58"/>
      <c r="E55" s="22">
        <v>1</v>
      </c>
      <c r="F55" s="118">
        <f t="shared" si="5"/>
        <v>5.5555555555555554</v>
      </c>
      <c r="G55" s="296"/>
      <c r="H55" s="296"/>
      <c r="I55" s="296"/>
      <c r="J55" s="118">
        <f t="shared" si="6"/>
        <v>0</v>
      </c>
    </row>
    <row r="56" spans="1:10" s="44" customFormat="1" ht="82.8" outlineLevel="1">
      <c r="A56" s="49" t="s">
        <v>937</v>
      </c>
      <c r="B56" s="24" t="s">
        <v>933</v>
      </c>
      <c r="C56" s="58" t="s">
        <v>1059</v>
      </c>
      <c r="D56" s="58"/>
      <c r="E56" s="22">
        <v>1</v>
      </c>
      <c r="F56" s="118">
        <f t="shared" si="5"/>
        <v>5.5555555555555554</v>
      </c>
      <c r="G56" s="296"/>
      <c r="H56" s="296"/>
      <c r="I56" s="296"/>
      <c r="J56" s="118">
        <f t="shared" si="6"/>
        <v>0</v>
      </c>
    </row>
  </sheetData>
  <sheetProtection algorithmName="SHA-512" hashValue="ggVL2pRjmyoA2QM/pf/rptJUbtoOCIYS37v3vBXPy3srhmlSFfG2RPAYPgix6az2m/ZKwTX0NwdZGYyJ4MK/+w==" saltValue="vloIBmYBbMgOVhh15nQJYA==" spinCount="100000" sheet="1" objects="1" scenarios="1"/>
  <phoneticPr fontId="58" type="noConversion"/>
  <conditionalFormatting sqref="G7:I56">
    <cfRule type="expression" dxfId="0" priority="1">
      <formula>COUNTA($G7:$I7) &gt; 1</formula>
    </cfRule>
  </conditionalFormatting>
  <printOptions gridLines="1"/>
  <pageMargins left="0.7" right="0.7" top="0.78740157500000008" bottom="0.78740157500000008" header="0.3" footer="0.3"/>
  <pageSetup paperSize="9" scale="2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D449-6B0E-41A1-8862-765B291B207C}">
  <sheetPr codeName="Tabelle9">
    <tabColor rgb="FFFF0000"/>
    <pageSetUpPr fitToPage="1"/>
  </sheetPr>
  <dimension ref="A1:Q8"/>
  <sheetViews>
    <sheetView zoomScale="85" zoomScaleNormal="85" workbookViewId="0">
      <pane ySplit="4" topLeftCell="A5" activePane="bottomLeft" state="frozen"/>
      <selection activeCell="B11" sqref="B11:E11"/>
      <selection pane="bottomLeft" activeCell="C7" sqref="C7"/>
    </sheetView>
  </sheetViews>
  <sheetFormatPr baseColWidth="10" defaultColWidth="11.44140625" defaultRowHeight="14.4"/>
  <cols>
    <col min="1" max="1" width="17.44140625" style="27" bestFit="1" customWidth="1"/>
    <col min="2" max="2" width="53.5546875" style="27" customWidth="1"/>
    <col min="3" max="4" width="19" style="27" customWidth="1"/>
    <col min="5" max="5" width="12" style="27" customWidth="1"/>
    <col min="6" max="6" width="19" style="27" customWidth="1"/>
    <col min="7" max="7" width="19" style="28" customWidth="1"/>
    <col min="8" max="12" width="15" style="28" customWidth="1"/>
    <col min="13" max="16384" width="11.44140625" style="27"/>
  </cols>
  <sheetData>
    <row r="1" spans="1:17" ht="27.6">
      <c r="A1" s="15" t="s">
        <v>1</v>
      </c>
      <c r="G1" s="93" t="s">
        <v>1841</v>
      </c>
      <c r="H1" s="253">
        <f>G6+G7</f>
        <v>0</v>
      </c>
      <c r="I1" s="31"/>
      <c r="J1" s="31"/>
      <c r="K1" s="31"/>
      <c r="L1" s="31"/>
    </row>
    <row r="2" spans="1:17" ht="41.4">
      <c r="A2" s="114"/>
      <c r="G2" s="93" t="s">
        <v>1842</v>
      </c>
      <c r="H2" s="32">
        <f>Gesamtbewertungsmatrix!F87+Gesamtbewertungsmatrix!F88</f>
        <v>1500</v>
      </c>
      <c r="I2" s="32"/>
      <c r="J2" s="32"/>
      <c r="K2" s="32"/>
      <c r="L2" s="32"/>
    </row>
    <row r="3" spans="1:17" ht="21.6" customHeight="1"/>
    <row r="4" spans="1:17" ht="75" customHeight="1">
      <c r="A4" s="18" t="s">
        <v>98</v>
      </c>
      <c r="B4" s="19" t="s">
        <v>97</v>
      </c>
      <c r="C4" s="18" t="s">
        <v>1849</v>
      </c>
      <c r="D4" s="18" t="s">
        <v>1850</v>
      </c>
      <c r="E4" s="18" t="s">
        <v>1851</v>
      </c>
      <c r="F4" s="18" t="s">
        <v>1843</v>
      </c>
      <c r="G4" s="18" t="s">
        <v>1844</v>
      </c>
      <c r="H4" s="27"/>
      <c r="I4" s="27"/>
      <c r="J4" s="27"/>
      <c r="K4" s="27"/>
      <c r="L4" s="27"/>
    </row>
    <row r="5" spans="1:17" s="59" customFormat="1" ht="27.6" customHeight="1">
      <c r="A5" s="78" t="str">
        <f>A1</f>
        <v>Begleitende Konzepte</v>
      </c>
      <c r="B5" s="75"/>
      <c r="C5" s="75"/>
      <c r="D5" s="75"/>
      <c r="E5" s="75"/>
      <c r="F5" s="117"/>
      <c r="G5" s="76"/>
      <c r="H5"/>
      <c r="I5"/>
      <c r="J5"/>
      <c r="K5"/>
      <c r="L5"/>
      <c r="M5"/>
      <c r="N5"/>
      <c r="O5"/>
      <c r="P5"/>
      <c r="Q5"/>
    </row>
    <row r="6" spans="1:17" s="70" customFormat="1">
      <c r="A6" s="84" t="s">
        <v>856</v>
      </c>
      <c r="B6" s="11" t="s">
        <v>1100</v>
      </c>
      <c r="C6" s="21">
        <v>5</v>
      </c>
      <c r="D6" s="21"/>
      <c r="E6" s="21">
        <v>150</v>
      </c>
      <c r="F6" s="21">
        <v>750</v>
      </c>
      <c r="G6" s="252">
        <f>D6*E6</f>
        <v>0</v>
      </c>
    </row>
    <row r="7" spans="1:17">
      <c r="A7" s="84" t="s">
        <v>857</v>
      </c>
      <c r="B7" s="11" t="s">
        <v>1101</v>
      </c>
      <c r="C7" s="21">
        <v>5</v>
      </c>
      <c r="D7" s="21"/>
      <c r="E7" s="21">
        <v>150</v>
      </c>
      <c r="F7" s="21">
        <v>750</v>
      </c>
      <c r="G7" s="252">
        <f>D7*E7</f>
        <v>0</v>
      </c>
      <c r="H7" s="27"/>
      <c r="I7" s="27"/>
      <c r="J7" s="27"/>
      <c r="K7" s="27"/>
      <c r="L7" s="27"/>
    </row>
    <row r="8" spans="1:17">
      <c r="H8" s="27"/>
      <c r="I8" s="27"/>
      <c r="J8" s="27"/>
      <c r="K8" s="27"/>
      <c r="L8" s="27"/>
    </row>
  </sheetData>
  <sheetProtection algorithmName="SHA-512" hashValue="cTrkL/KtMahjUf6lK8CKQTgUfXfOwUtRdqtJJp8mcyNlLaDQuLWAJg+dp9pUcwbQ7r0DkFaMqJL42Yknrz8aDQ==" saltValue="Wvn1DOQZuTg2uYAUYfS51g==" spinCount="100000" sheet="1" objects="1" scenarios="1"/>
  <printOptions gridLines="1"/>
  <pageMargins left="0.7" right="0.7" top="0.78740157500000008" bottom="0.78740157500000008" header="0.3" footer="0.3"/>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47A9-0C81-4AD5-838B-4BF4DA1242D2}">
  <sheetPr codeName="Tabelle14">
    <tabColor rgb="FF00B0F0"/>
    <outlinePr summaryBelow="0" summaryRight="0"/>
    <pageSetUpPr fitToPage="1"/>
  </sheetPr>
  <dimension ref="A1:H97"/>
  <sheetViews>
    <sheetView topLeftCell="B1" zoomScale="70" zoomScaleNormal="70" workbookViewId="0">
      <pane ySplit="1" topLeftCell="A62" activePane="bottomLeft" state="frozen"/>
      <selection activeCell="B11" sqref="B11:E11"/>
      <selection pane="bottomLeft" activeCell="D79" sqref="D79"/>
    </sheetView>
  </sheetViews>
  <sheetFormatPr baseColWidth="10" defaultColWidth="11.5546875" defaultRowHeight="14.4" outlineLevelRow="2"/>
  <cols>
    <col min="1" max="1" width="9" style="92" customWidth="1"/>
    <col min="2" max="2" width="88.33203125" style="104" customWidth="1"/>
    <col min="3" max="3" width="15.109375" style="92" bestFit="1" customWidth="1"/>
    <col min="4" max="4" width="15.88671875" style="92" bestFit="1" customWidth="1"/>
    <col min="5" max="5" width="19.88671875" style="92" bestFit="1" customWidth="1"/>
    <col min="6" max="6" width="16" style="107" bestFit="1" customWidth="1"/>
    <col min="7" max="7" width="15.6640625" style="108" bestFit="1" customWidth="1"/>
    <col min="8" max="8" width="11.5546875" style="231"/>
    <col min="9" max="16384" width="11.5546875" style="92"/>
  </cols>
  <sheetData>
    <row r="1" spans="1:8" ht="27.6">
      <c r="A1" s="94"/>
      <c r="B1" s="94" t="s">
        <v>878</v>
      </c>
      <c r="C1" s="94" t="s">
        <v>879</v>
      </c>
      <c r="D1" s="94" t="s">
        <v>880</v>
      </c>
      <c r="E1" s="94" t="s">
        <v>881</v>
      </c>
      <c r="F1" s="94" t="s">
        <v>882</v>
      </c>
      <c r="G1" s="95" t="s">
        <v>876</v>
      </c>
    </row>
    <row r="2" spans="1:8">
      <c r="A2" s="96" t="s">
        <v>826</v>
      </c>
      <c r="B2" s="96" t="s">
        <v>883</v>
      </c>
      <c r="C2" s="97">
        <f>SUM(C3,C19,C28,C36,C40,C50,C53,C61,C68,C77)</f>
        <v>400</v>
      </c>
      <c r="D2" s="97">
        <f>SUM(D3,D19,D28,D36,D40,D50,D53,D61,D91,D68,D77)</f>
        <v>7</v>
      </c>
      <c r="E2" s="97">
        <f>SUM(E3,E19,E28,E36,E40,E50,E53,E61,E68,E77)</f>
        <v>393</v>
      </c>
      <c r="F2" s="97">
        <f>SUM(F3,F19,F28,F36,F40,F50,F53,F61,F68,F77)</f>
        <v>2500</v>
      </c>
      <c r="G2" s="194">
        <f>SUM(G3,G19,G28,G36,G40,G50,G53,G61,G68,G77)</f>
        <v>0</v>
      </c>
    </row>
    <row r="3" spans="1:8" outlineLevel="1">
      <c r="A3" s="98"/>
      <c r="B3" s="98" t="s">
        <v>885</v>
      </c>
      <c r="C3" s="116">
        <f>SUM(C4:C18)</f>
        <v>141</v>
      </c>
      <c r="D3" s="116">
        <f t="shared" ref="D3" si="0">SUM(D4:D17)</f>
        <v>0</v>
      </c>
      <c r="E3" s="116">
        <f>SUM(E4:E18)</f>
        <v>141</v>
      </c>
      <c r="F3" s="99">
        <v>880</v>
      </c>
      <c r="G3" s="195">
        <f>SUM(G4:G18)</f>
        <v>0</v>
      </c>
      <c r="H3" s="230">
        <f>G3/F3</f>
        <v>0</v>
      </c>
    </row>
    <row r="4" spans="1:8" outlineLevel="2">
      <c r="A4" s="100"/>
      <c r="B4" s="101" t="s">
        <v>887</v>
      </c>
      <c r="C4" s="102">
        <v>5</v>
      </c>
      <c r="D4" s="102"/>
      <c r="E4" s="115">
        <f>C4-D4</f>
        <v>5</v>
      </c>
      <c r="F4" s="103">
        <f>E4/$E$3*$F$3</f>
        <v>31.205673758865249</v>
      </c>
      <c r="G4" s="196">
        <f>SUM('Übergreifend Funktional'!I7:I11)</f>
        <v>0</v>
      </c>
    </row>
    <row r="5" spans="1:8" outlineLevel="2">
      <c r="A5" s="100"/>
      <c r="B5" s="101" t="s">
        <v>888</v>
      </c>
      <c r="C5" s="102">
        <v>2</v>
      </c>
      <c r="D5" s="102"/>
      <c r="E5" s="115">
        <f t="shared" ref="E5:E67" si="1">C5-D5</f>
        <v>2</v>
      </c>
      <c r="F5" s="103">
        <f t="shared" ref="F5:F18" si="2">E5/$E$3*$F$3</f>
        <v>12.4822695035461</v>
      </c>
      <c r="G5" s="196">
        <f>SUM('Übergreifend Funktional'!I13:I14)</f>
        <v>0</v>
      </c>
    </row>
    <row r="6" spans="1:8" outlineLevel="2">
      <c r="A6" s="100"/>
      <c r="B6" s="101" t="s">
        <v>889</v>
      </c>
      <c r="C6" s="102">
        <v>3</v>
      </c>
      <c r="D6" s="102"/>
      <c r="E6" s="115">
        <f t="shared" si="1"/>
        <v>3</v>
      </c>
      <c r="F6" s="103">
        <f t="shared" si="2"/>
        <v>18.723404255319149</v>
      </c>
      <c r="G6" s="196">
        <f>SUM('Übergreifend Funktional'!I16:I18)</f>
        <v>0</v>
      </c>
    </row>
    <row r="7" spans="1:8" outlineLevel="2">
      <c r="A7" s="100"/>
      <c r="B7" s="101" t="s">
        <v>890</v>
      </c>
      <c r="C7" s="102">
        <v>5</v>
      </c>
      <c r="D7" s="102"/>
      <c r="E7" s="115">
        <f t="shared" si="1"/>
        <v>5</v>
      </c>
      <c r="F7" s="103">
        <f t="shared" si="2"/>
        <v>31.205673758865249</v>
      </c>
      <c r="G7" s="196">
        <f>SUM('Übergreifend Funktional'!I20:I24)</f>
        <v>0</v>
      </c>
    </row>
    <row r="8" spans="1:8" outlineLevel="2">
      <c r="A8" s="100"/>
      <c r="B8" s="101" t="s">
        <v>891</v>
      </c>
      <c r="C8" s="102">
        <v>28</v>
      </c>
      <c r="D8" s="102"/>
      <c r="E8" s="115">
        <f t="shared" si="1"/>
        <v>28</v>
      </c>
      <c r="F8" s="103">
        <f t="shared" si="2"/>
        <v>174.75177304964541</v>
      </c>
      <c r="G8" s="196">
        <f>SUM('Übergreifend Funktional'!I27:I61)</f>
        <v>0</v>
      </c>
    </row>
    <row r="9" spans="1:8" outlineLevel="2">
      <c r="A9" s="100"/>
      <c r="B9" s="101" t="s">
        <v>892</v>
      </c>
      <c r="C9" s="102">
        <v>6</v>
      </c>
      <c r="D9" s="102"/>
      <c r="E9" s="115">
        <f t="shared" si="1"/>
        <v>6</v>
      </c>
      <c r="F9" s="103">
        <f t="shared" si="2"/>
        <v>37.446808510638299</v>
      </c>
      <c r="G9" s="196">
        <f>SUM('Übergreifend Funktional'!I63:I68)</f>
        <v>0</v>
      </c>
    </row>
    <row r="10" spans="1:8" outlineLevel="2">
      <c r="A10" s="100"/>
      <c r="B10" s="101" t="s">
        <v>893</v>
      </c>
      <c r="C10" s="102">
        <v>2</v>
      </c>
      <c r="D10" s="102"/>
      <c r="E10" s="115">
        <f t="shared" si="1"/>
        <v>2</v>
      </c>
      <c r="F10" s="103">
        <f t="shared" si="2"/>
        <v>12.4822695035461</v>
      </c>
      <c r="G10" s="196">
        <f>SUM('Übergreifend Funktional'!I70:I71)</f>
        <v>0</v>
      </c>
    </row>
    <row r="11" spans="1:8" outlineLevel="2">
      <c r="A11" s="100"/>
      <c r="B11" s="101" t="s">
        <v>894</v>
      </c>
      <c r="C11" s="102">
        <v>9</v>
      </c>
      <c r="D11" s="102"/>
      <c r="E11" s="115">
        <f t="shared" si="1"/>
        <v>9</v>
      </c>
      <c r="F11" s="103">
        <f t="shared" si="2"/>
        <v>56.170212765957444</v>
      </c>
      <c r="G11" s="196">
        <f>SUM('Übergreifend Funktional'!I73:I81)</f>
        <v>0</v>
      </c>
    </row>
    <row r="12" spans="1:8" outlineLevel="2">
      <c r="A12" s="100"/>
      <c r="B12" s="101" t="s">
        <v>895</v>
      </c>
      <c r="C12" s="102">
        <v>3</v>
      </c>
      <c r="D12" s="102"/>
      <c r="E12" s="115">
        <f t="shared" si="1"/>
        <v>3</v>
      </c>
      <c r="F12" s="103">
        <f t="shared" si="2"/>
        <v>18.723404255319149</v>
      </c>
      <c r="G12" s="196">
        <f>SUM('Übergreifend Funktional'!I83:I85)</f>
        <v>0</v>
      </c>
    </row>
    <row r="13" spans="1:8" outlineLevel="2">
      <c r="A13" s="100"/>
      <c r="B13" s="101" t="s">
        <v>896</v>
      </c>
      <c r="C13" s="102">
        <v>24</v>
      </c>
      <c r="D13" s="102"/>
      <c r="E13" s="115">
        <f t="shared" si="1"/>
        <v>24</v>
      </c>
      <c r="F13" s="103">
        <f t="shared" si="2"/>
        <v>149.78723404255319</v>
      </c>
      <c r="G13" s="196">
        <f>SUM('Übergreifend Funktional'!I87:I110)</f>
        <v>0</v>
      </c>
    </row>
    <row r="14" spans="1:8" outlineLevel="2">
      <c r="A14" s="100"/>
      <c r="B14" s="101" t="s">
        <v>897</v>
      </c>
      <c r="C14" s="102">
        <v>16</v>
      </c>
      <c r="D14" s="102"/>
      <c r="E14" s="115">
        <f t="shared" si="1"/>
        <v>16</v>
      </c>
      <c r="F14" s="103">
        <f t="shared" si="2"/>
        <v>99.858156028368796</v>
      </c>
      <c r="G14" s="196">
        <f>SUM('Übergreifend Funktional'!I114:I131)</f>
        <v>0</v>
      </c>
    </row>
    <row r="15" spans="1:8" outlineLevel="2">
      <c r="A15" s="100"/>
      <c r="B15" s="101" t="s">
        <v>898</v>
      </c>
      <c r="C15" s="102">
        <v>13</v>
      </c>
      <c r="D15" s="102"/>
      <c r="E15" s="115">
        <f t="shared" si="1"/>
        <v>13</v>
      </c>
      <c r="F15" s="103">
        <f t="shared" si="2"/>
        <v>81.134751773049643</v>
      </c>
      <c r="G15" s="196">
        <f>SUM('Übergreifend Funktional'!I134:I149)</f>
        <v>0</v>
      </c>
    </row>
    <row r="16" spans="1:8" outlineLevel="2">
      <c r="A16" s="100"/>
      <c r="B16" s="101" t="s">
        <v>899</v>
      </c>
      <c r="C16" s="102">
        <v>15</v>
      </c>
      <c r="D16" s="102"/>
      <c r="E16" s="115">
        <f t="shared" si="1"/>
        <v>15</v>
      </c>
      <c r="F16" s="103">
        <f t="shared" si="2"/>
        <v>93.61702127659575</v>
      </c>
      <c r="G16" s="196">
        <f>SUM('Übergreifend Funktional'!I151:I165)</f>
        <v>0</v>
      </c>
    </row>
    <row r="17" spans="1:8" outlineLevel="2">
      <c r="A17" s="100"/>
      <c r="B17" s="128" t="s">
        <v>900</v>
      </c>
      <c r="C17" s="102">
        <v>8</v>
      </c>
      <c r="D17" s="102"/>
      <c r="E17" s="115">
        <f t="shared" si="1"/>
        <v>8</v>
      </c>
      <c r="F17" s="103">
        <f t="shared" si="2"/>
        <v>49.929078014184398</v>
      </c>
      <c r="G17" s="196">
        <f>SUM('Übergreifend Funktional'!I168:I175)</f>
        <v>0</v>
      </c>
    </row>
    <row r="18" spans="1:8" outlineLevel="2">
      <c r="A18" s="100"/>
      <c r="B18" s="128" t="s">
        <v>999</v>
      </c>
      <c r="C18" s="102">
        <v>2</v>
      </c>
      <c r="D18" s="102"/>
      <c r="E18" s="115">
        <f t="shared" si="1"/>
        <v>2</v>
      </c>
      <c r="F18" s="103">
        <f t="shared" si="2"/>
        <v>12.4822695035461</v>
      </c>
      <c r="G18" s="196">
        <f>SUM('Übergreifend Funktional'!I177:I178)</f>
        <v>0</v>
      </c>
    </row>
    <row r="19" spans="1:8" outlineLevel="1">
      <c r="A19" s="98"/>
      <c r="B19" s="98" t="s">
        <v>103</v>
      </c>
      <c r="C19" s="116">
        <f>SUM(C20:C27)</f>
        <v>38</v>
      </c>
      <c r="D19" s="116">
        <f t="shared" ref="D19:G19" si="3">SUM(D20:D27)</f>
        <v>0</v>
      </c>
      <c r="E19" s="116">
        <f t="shared" si="3"/>
        <v>38</v>
      </c>
      <c r="F19" s="99">
        <v>240</v>
      </c>
      <c r="G19" s="195">
        <f t="shared" si="3"/>
        <v>0</v>
      </c>
      <c r="H19" s="230">
        <f>G19/F19</f>
        <v>0</v>
      </c>
    </row>
    <row r="20" spans="1:8" outlineLevel="2">
      <c r="A20" s="100"/>
      <c r="B20" s="101" t="s">
        <v>137</v>
      </c>
      <c r="C20" s="102">
        <v>3</v>
      </c>
      <c r="D20" s="102"/>
      <c r="E20" s="115">
        <f t="shared" si="1"/>
        <v>3</v>
      </c>
      <c r="F20" s="103">
        <f>E20/$E$19*$F$19</f>
        <v>18.94736842105263</v>
      </c>
      <c r="G20" s="196">
        <f>SUM(Einstellung!J7:J10)</f>
        <v>0</v>
      </c>
    </row>
    <row r="21" spans="1:8" outlineLevel="2">
      <c r="A21" s="100"/>
      <c r="B21" s="101" t="s">
        <v>138</v>
      </c>
      <c r="C21" s="102">
        <v>2</v>
      </c>
      <c r="D21" s="102"/>
      <c r="E21" s="115">
        <f t="shared" si="1"/>
        <v>2</v>
      </c>
      <c r="F21" s="103">
        <f t="shared" ref="F21:F27" si="4">E21/$E$19*$F$19</f>
        <v>12.631578947368421</v>
      </c>
      <c r="G21" s="196">
        <f>SUM(Einstellung!J12:J14)</f>
        <v>0</v>
      </c>
    </row>
    <row r="22" spans="1:8" outlineLevel="2">
      <c r="A22" s="100"/>
      <c r="B22" s="101" t="s">
        <v>901</v>
      </c>
      <c r="C22" s="102">
        <v>15</v>
      </c>
      <c r="D22" s="102"/>
      <c r="E22" s="115">
        <f t="shared" si="1"/>
        <v>15</v>
      </c>
      <c r="F22" s="103">
        <f t="shared" si="4"/>
        <v>94.736842105263165</v>
      </c>
      <c r="G22" s="196">
        <f>SUM(Einstellung!J16:J30)</f>
        <v>0</v>
      </c>
    </row>
    <row r="23" spans="1:8" outlineLevel="2">
      <c r="A23" s="100"/>
      <c r="B23" s="101" t="s">
        <v>140</v>
      </c>
      <c r="C23" s="102">
        <v>5</v>
      </c>
      <c r="D23" s="102"/>
      <c r="E23" s="115">
        <f t="shared" si="1"/>
        <v>5</v>
      </c>
      <c r="F23" s="103">
        <f t="shared" si="4"/>
        <v>31.578947368421051</v>
      </c>
      <c r="G23" s="196">
        <f>SUM(Einstellung!J32:J41)</f>
        <v>0</v>
      </c>
    </row>
    <row r="24" spans="1:8" outlineLevel="2">
      <c r="A24" s="100"/>
      <c r="B24" s="101" t="s">
        <v>141</v>
      </c>
      <c r="C24" s="102">
        <v>7</v>
      </c>
      <c r="D24" s="102"/>
      <c r="E24" s="115">
        <f t="shared" si="1"/>
        <v>7</v>
      </c>
      <c r="F24" s="103">
        <f t="shared" si="4"/>
        <v>44.210526315789473</v>
      </c>
      <c r="G24" s="196">
        <f>SUM(Einstellung!J43:J58)</f>
        <v>0</v>
      </c>
    </row>
    <row r="25" spans="1:8" outlineLevel="2">
      <c r="A25" s="100"/>
      <c r="B25" s="101" t="s">
        <v>142</v>
      </c>
      <c r="C25" s="102">
        <v>2</v>
      </c>
      <c r="D25" s="102"/>
      <c r="E25" s="115">
        <f t="shared" si="1"/>
        <v>2</v>
      </c>
      <c r="F25" s="103">
        <f t="shared" si="4"/>
        <v>12.631578947368421</v>
      </c>
      <c r="G25" s="196">
        <f>SUM(Einstellung!J60:J61)</f>
        <v>0</v>
      </c>
    </row>
    <row r="26" spans="1:8" outlineLevel="2">
      <c r="A26" s="100"/>
      <c r="B26" s="101" t="s">
        <v>143</v>
      </c>
      <c r="C26" s="102">
        <v>2</v>
      </c>
      <c r="D26" s="102"/>
      <c r="E26" s="115">
        <f t="shared" si="1"/>
        <v>2</v>
      </c>
      <c r="F26" s="103">
        <f t="shared" si="4"/>
        <v>12.631578947368421</v>
      </c>
      <c r="G26" s="196">
        <f>SUM(Einstellung!J63:J64)</f>
        <v>0</v>
      </c>
    </row>
    <row r="27" spans="1:8" outlineLevel="2">
      <c r="A27" s="100"/>
      <c r="B27" s="101" t="s">
        <v>144</v>
      </c>
      <c r="C27" s="102">
        <v>2</v>
      </c>
      <c r="D27" s="102"/>
      <c r="E27" s="115">
        <f t="shared" si="1"/>
        <v>2</v>
      </c>
      <c r="F27" s="103">
        <f t="shared" si="4"/>
        <v>12.631578947368421</v>
      </c>
      <c r="G27" s="196">
        <f>SUM(Einstellung!J66:J67)</f>
        <v>0</v>
      </c>
    </row>
    <row r="28" spans="1:8" outlineLevel="1">
      <c r="A28" s="98"/>
      <c r="B28" s="98" t="s">
        <v>106</v>
      </c>
      <c r="C28" s="116">
        <f>SUM(C29:C34)</f>
        <v>15</v>
      </c>
      <c r="D28" s="116">
        <f t="shared" ref="D28:E28" si="5">SUM(D29:D34)</f>
        <v>0</v>
      </c>
      <c r="E28" s="116">
        <f t="shared" si="5"/>
        <v>15</v>
      </c>
      <c r="F28" s="99">
        <v>100</v>
      </c>
      <c r="G28" s="195">
        <f>SUM(G29:G35)</f>
        <v>0</v>
      </c>
      <c r="H28" s="230">
        <f>G28/F28</f>
        <v>0</v>
      </c>
    </row>
    <row r="29" spans="1:8" ht="28.8" outlineLevel="2">
      <c r="A29" s="100"/>
      <c r="B29" s="113" t="s">
        <v>987</v>
      </c>
      <c r="C29" s="102">
        <v>3</v>
      </c>
      <c r="D29" s="102"/>
      <c r="E29" s="115">
        <f t="shared" si="1"/>
        <v>3</v>
      </c>
      <c r="F29" s="103">
        <f>E29/$E$28*$F$28</f>
        <v>20</v>
      </c>
      <c r="G29" s="196">
        <f>SUM(Betreuung!J7:J10)</f>
        <v>0</v>
      </c>
    </row>
    <row r="30" spans="1:8" ht="28.8" outlineLevel="2">
      <c r="A30" s="100"/>
      <c r="B30" s="113" t="s">
        <v>986</v>
      </c>
      <c r="C30" s="102">
        <v>2</v>
      </c>
      <c r="D30" s="102"/>
      <c r="E30" s="115">
        <f t="shared" si="1"/>
        <v>2</v>
      </c>
      <c r="F30" s="103">
        <f t="shared" ref="F30:F35" si="6">E30/$E$28*$F$28</f>
        <v>13.333333333333334</v>
      </c>
      <c r="G30" s="196">
        <f>SUM(Betreuung!J12:J17)</f>
        <v>0</v>
      </c>
    </row>
    <row r="31" spans="1:8" outlineLevel="2">
      <c r="A31" s="100"/>
      <c r="B31" s="113" t="s">
        <v>973</v>
      </c>
      <c r="C31" s="102">
        <v>2</v>
      </c>
      <c r="D31" s="102"/>
      <c r="E31" s="115">
        <f t="shared" si="1"/>
        <v>2</v>
      </c>
      <c r="F31" s="103">
        <f t="shared" si="6"/>
        <v>13.333333333333334</v>
      </c>
      <c r="G31" s="196">
        <f>SUM(Betreuung!J19:J22)</f>
        <v>0</v>
      </c>
    </row>
    <row r="32" spans="1:8" outlineLevel="2">
      <c r="A32" s="100"/>
      <c r="B32" s="113" t="s">
        <v>974</v>
      </c>
      <c r="C32" s="102">
        <v>3</v>
      </c>
      <c r="D32" s="102"/>
      <c r="E32" s="115">
        <f t="shared" si="1"/>
        <v>3</v>
      </c>
      <c r="F32" s="103">
        <f t="shared" si="6"/>
        <v>20</v>
      </c>
      <c r="G32" s="196">
        <f>SUM(Betreuung!J24:J28)</f>
        <v>0</v>
      </c>
    </row>
    <row r="33" spans="1:8" outlineLevel="2">
      <c r="A33" s="100"/>
      <c r="B33" s="113" t="s">
        <v>975</v>
      </c>
      <c r="C33" s="102">
        <v>4</v>
      </c>
      <c r="D33" s="102"/>
      <c r="E33" s="115">
        <f t="shared" si="1"/>
        <v>4</v>
      </c>
      <c r="F33" s="103">
        <f t="shared" si="6"/>
        <v>26.666666666666668</v>
      </c>
      <c r="G33" s="196">
        <f>SUM(Betreuung!J30:J38)</f>
        <v>0</v>
      </c>
    </row>
    <row r="34" spans="1:8" outlineLevel="2">
      <c r="A34" s="100"/>
      <c r="B34" s="113" t="s">
        <v>982</v>
      </c>
      <c r="C34" s="102">
        <v>1</v>
      </c>
      <c r="D34" s="102"/>
      <c r="E34" s="115">
        <f t="shared" si="1"/>
        <v>1</v>
      </c>
      <c r="F34" s="103">
        <f t="shared" si="6"/>
        <v>6.666666666666667</v>
      </c>
      <c r="G34" s="196">
        <f>SUM(Betreuung!J40:J42)</f>
        <v>0</v>
      </c>
    </row>
    <row r="35" spans="1:8" outlineLevel="2">
      <c r="A35" s="100"/>
      <c r="B35" s="193" t="s">
        <v>1149</v>
      </c>
      <c r="C35" s="102">
        <v>5</v>
      </c>
      <c r="D35" s="102"/>
      <c r="E35" s="115">
        <f t="shared" si="1"/>
        <v>5</v>
      </c>
      <c r="F35" s="103">
        <f t="shared" si="6"/>
        <v>33.333333333333329</v>
      </c>
      <c r="G35" s="196">
        <f>SUM(Betreuung!J44:J51)</f>
        <v>0</v>
      </c>
    </row>
    <row r="36" spans="1:8" outlineLevel="1">
      <c r="A36" s="98"/>
      <c r="B36" s="98" t="s">
        <v>552</v>
      </c>
      <c r="C36" s="116">
        <f>SUM(C37:C39)</f>
        <v>9</v>
      </c>
      <c r="D36" s="116">
        <f t="shared" ref="D36:G36" si="7">SUM(D37:D39)</f>
        <v>0</v>
      </c>
      <c r="E36" s="116">
        <f t="shared" si="7"/>
        <v>9</v>
      </c>
      <c r="F36" s="99">
        <v>50</v>
      </c>
      <c r="G36" s="195">
        <f t="shared" si="7"/>
        <v>0</v>
      </c>
      <c r="H36" s="230">
        <f>G36/F36</f>
        <v>0</v>
      </c>
    </row>
    <row r="37" spans="1:8" outlineLevel="2">
      <c r="A37" s="100"/>
      <c r="B37" s="101" t="s">
        <v>553</v>
      </c>
      <c r="C37" s="102">
        <v>2</v>
      </c>
      <c r="D37" s="102"/>
      <c r="E37" s="115">
        <f t="shared" si="1"/>
        <v>2</v>
      </c>
      <c r="F37" s="103">
        <f>E37/$E$36*$F$36</f>
        <v>11.111111111111111</v>
      </c>
      <c r="G37" s="196">
        <f>SUM(Entwicklung!J7:J10)</f>
        <v>0</v>
      </c>
    </row>
    <row r="38" spans="1:8" outlineLevel="2">
      <c r="A38" s="100"/>
      <c r="B38" s="101" t="s">
        <v>558</v>
      </c>
      <c r="C38" s="102">
        <v>4</v>
      </c>
      <c r="D38" s="102"/>
      <c r="E38" s="115">
        <f t="shared" si="1"/>
        <v>4</v>
      </c>
      <c r="F38" s="103">
        <f t="shared" ref="F38:F39" si="8">E38/$E$36*$F$36</f>
        <v>22.222222222222221</v>
      </c>
      <c r="G38" s="196">
        <f>SUM(Entwicklung!J12:J17)</f>
        <v>0</v>
      </c>
    </row>
    <row r="39" spans="1:8" outlineLevel="2">
      <c r="A39" s="100"/>
      <c r="B39" s="101" t="s">
        <v>565</v>
      </c>
      <c r="C39" s="102">
        <v>3</v>
      </c>
      <c r="D39" s="102"/>
      <c r="E39" s="115">
        <f t="shared" si="1"/>
        <v>3</v>
      </c>
      <c r="F39" s="103">
        <f t="shared" si="8"/>
        <v>16.666666666666664</v>
      </c>
      <c r="G39" s="196">
        <f>SUM(Entwicklung!J20:J22)</f>
        <v>0</v>
      </c>
    </row>
    <row r="40" spans="1:8" outlineLevel="1">
      <c r="A40" s="98"/>
      <c r="B40" s="98" t="s">
        <v>607</v>
      </c>
      <c r="C40" s="116">
        <f>SUM(C41:C49)</f>
        <v>14</v>
      </c>
      <c r="D40" s="116">
        <f t="shared" ref="D40:G40" si="9">SUM(D41:D49)</f>
        <v>0</v>
      </c>
      <c r="E40" s="116">
        <f t="shared" si="9"/>
        <v>14</v>
      </c>
      <c r="F40" s="99">
        <v>90</v>
      </c>
      <c r="G40" s="195">
        <f t="shared" si="9"/>
        <v>0</v>
      </c>
      <c r="H40" s="230">
        <f>G40/F40</f>
        <v>0</v>
      </c>
    </row>
    <row r="41" spans="1:8" outlineLevel="2">
      <c r="A41" s="100"/>
      <c r="B41" s="101" t="s">
        <v>608</v>
      </c>
      <c r="C41" s="102">
        <v>2</v>
      </c>
      <c r="D41" s="102"/>
      <c r="E41" s="115">
        <f t="shared" si="1"/>
        <v>2</v>
      </c>
      <c r="F41" s="103">
        <f>E41/$E$40*$F$40</f>
        <v>12.857142857142856</v>
      </c>
      <c r="G41" s="196">
        <f>SUM(Abwesenheiten!J7:J11)</f>
        <v>0</v>
      </c>
    </row>
    <row r="42" spans="1:8" outlineLevel="2">
      <c r="A42" s="100"/>
      <c r="B42" s="101" t="s">
        <v>613</v>
      </c>
      <c r="C42" s="102">
        <v>0</v>
      </c>
      <c r="D42" s="102"/>
      <c r="E42" s="115">
        <f t="shared" si="1"/>
        <v>0</v>
      </c>
      <c r="F42" s="103">
        <f t="shared" ref="F42:F49" si="10">E42/$E$40*$F$40</f>
        <v>0</v>
      </c>
      <c r="G42" s="196">
        <f>Abwesenheiten!J13</f>
        <v>0</v>
      </c>
    </row>
    <row r="43" spans="1:8" outlineLevel="2">
      <c r="A43" s="100"/>
      <c r="B43" s="101" t="s">
        <v>281</v>
      </c>
      <c r="C43" s="102">
        <v>3</v>
      </c>
      <c r="D43" s="102"/>
      <c r="E43" s="115">
        <f t="shared" si="1"/>
        <v>3</v>
      </c>
      <c r="F43" s="103">
        <f t="shared" si="10"/>
        <v>19.285714285714285</v>
      </c>
      <c r="G43" s="196">
        <f>SUM(Abwesenheiten!J15:J22)</f>
        <v>0</v>
      </c>
    </row>
    <row r="44" spans="1:8" outlineLevel="2">
      <c r="A44" s="100"/>
      <c r="B44" s="101" t="s">
        <v>290</v>
      </c>
      <c r="C44" s="102">
        <v>2</v>
      </c>
      <c r="D44" s="102"/>
      <c r="E44" s="115">
        <f t="shared" si="1"/>
        <v>2</v>
      </c>
      <c r="F44" s="103">
        <f t="shared" si="10"/>
        <v>12.857142857142856</v>
      </c>
      <c r="G44" s="196">
        <f>SUM(Abwesenheiten!J24:J28)</f>
        <v>0</v>
      </c>
    </row>
    <row r="45" spans="1:8" outlineLevel="2">
      <c r="A45" s="100"/>
      <c r="B45" s="101" t="s">
        <v>296</v>
      </c>
      <c r="C45" s="102">
        <v>3</v>
      </c>
      <c r="D45" s="102"/>
      <c r="E45" s="115">
        <f t="shared" si="1"/>
        <v>3</v>
      </c>
      <c r="F45" s="103">
        <f t="shared" si="10"/>
        <v>19.285714285714285</v>
      </c>
      <c r="G45" s="196">
        <f>SUM(Abwesenheiten!J30:J36)</f>
        <v>0</v>
      </c>
    </row>
    <row r="46" spans="1:8" outlineLevel="2">
      <c r="A46" s="100"/>
      <c r="B46" s="101" t="s">
        <v>614</v>
      </c>
      <c r="C46" s="102">
        <v>2</v>
      </c>
      <c r="D46" s="102"/>
      <c r="E46" s="115">
        <f t="shared" si="1"/>
        <v>2</v>
      </c>
      <c r="F46" s="103">
        <f t="shared" si="10"/>
        <v>12.857142857142856</v>
      </c>
      <c r="G46" s="196">
        <f>SUM(Abwesenheiten!J38:J41)</f>
        <v>0</v>
      </c>
    </row>
    <row r="47" spans="1:8" outlineLevel="2">
      <c r="A47" s="100"/>
      <c r="B47" s="101" t="s">
        <v>902</v>
      </c>
      <c r="C47" s="102">
        <v>1</v>
      </c>
      <c r="D47" s="102"/>
      <c r="E47" s="115">
        <f t="shared" si="1"/>
        <v>1</v>
      </c>
      <c r="F47" s="103">
        <f t="shared" si="10"/>
        <v>6.4285714285714279</v>
      </c>
      <c r="G47" s="196">
        <f>SUM(Abwesenheiten!J43)</f>
        <v>0</v>
      </c>
    </row>
    <row r="48" spans="1:8" outlineLevel="2">
      <c r="A48" s="100"/>
      <c r="B48" s="101" t="s">
        <v>903</v>
      </c>
      <c r="C48" s="102">
        <v>1</v>
      </c>
      <c r="D48" s="102"/>
      <c r="E48" s="115">
        <f t="shared" si="1"/>
        <v>1</v>
      </c>
      <c r="F48" s="103">
        <f t="shared" si="10"/>
        <v>6.4285714285714279</v>
      </c>
      <c r="G48" s="196">
        <f>SUM(Abwesenheiten!J45:J46)</f>
        <v>0</v>
      </c>
    </row>
    <row r="49" spans="1:8" outlineLevel="2">
      <c r="A49" s="100"/>
      <c r="B49" s="101" t="s">
        <v>904</v>
      </c>
      <c r="C49" s="102">
        <v>0</v>
      </c>
      <c r="D49" s="102"/>
      <c r="E49" s="115">
        <f t="shared" si="1"/>
        <v>0</v>
      </c>
      <c r="F49" s="103">
        <f t="shared" si="10"/>
        <v>0</v>
      </c>
      <c r="G49" s="196">
        <f>SUM(Abwesenheiten!J48)</f>
        <v>0</v>
      </c>
    </row>
    <row r="50" spans="1:8" outlineLevel="1">
      <c r="A50" s="98"/>
      <c r="B50" s="98" t="s">
        <v>105</v>
      </c>
      <c r="C50" s="116">
        <f>SUM(C51:C52)</f>
        <v>28</v>
      </c>
      <c r="D50" s="116">
        <f t="shared" ref="D50:G50" si="11">SUM(D51:D52)</f>
        <v>0</v>
      </c>
      <c r="E50" s="116">
        <f t="shared" si="11"/>
        <v>28</v>
      </c>
      <c r="F50" s="99">
        <v>180</v>
      </c>
      <c r="G50" s="195">
        <f t="shared" si="11"/>
        <v>0</v>
      </c>
      <c r="H50" s="230">
        <f>G50/F50</f>
        <v>0</v>
      </c>
    </row>
    <row r="51" spans="1:8" outlineLevel="2">
      <c r="A51" s="100"/>
      <c r="B51" s="101" t="s">
        <v>247</v>
      </c>
      <c r="C51" s="102">
        <v>16</v>
      </c>
      <c r="D51" s="102"/>
      <c r="E51" s="115">
        <f t="shared" si="1"/>
        <v>16</v>
      </c>
      <c r="F51" s="103">
        <f>E51/$E$50*$F$50</f>
        <v>102.85714285714285</v>
      </c>
      <c r="G51" s="196">
        <f>SUM(Dienstreise!J7:J24)</f>
        <v>0</v>
      </c>
    </row>
    <row r="52" spans="1:8" outlineLevel="2">
      <c r="A52" s="100"/>
      <c r="B52" s="101" t="s">
        <v>265</v>
      </c>
      <c r="C52" s="102">
        <v>12</v>
      </c>
      <c r="D52" s="102"/>
      <c r="E52" s="115">
        <f t="shared" si="1"/>
        <v>12</v>
      </c>
      <c r="F52" s="103">
        <f>E52/$E$50*$F$50</f>
        <v>77.142857142857139</v>
      </c>
      <c r="G52" s="196">
        <f>SUM(Dienstreise!J26:J39)</f>
        <v>0</v>
      </c>
    </row>
    <row r="53" spans="1:8" outlineLevel="1">
      <c r="A53" s="98"/>
      <c r="B53" s="98" t="s">
        <v>822</v>
      </c>
      <c r="C53" s="116">
        <f>SUM(C54:C60)</f>
        <v>18</v>
      </c>
      <c r="D53" s="116">
        <f t="shared" ref="D53:G53" si="12">SUM(D54:D60)</f>
        <v>0</v>
      </c>
      <c r="E53" s="116">
        <f t="shared" si="12"/>
        <v>18</v>
      </c>
      <c r="F53" s="99">
        <v>120</v>
      </c>
      <c r="G53" s="195">
        <f t="shared" si="12"/>
        <v>0</v>
      </c>
      <c r="H53" s="230">
        <f>G53/F53</f>
        <v>0</v>
      </c>
    </row>
    <row r="54" spans="1:8" outlineLevel="2">
      <c r="A54" s="100"/>
      <c r="B54" s="101" t="s">
        <v>905</v>
      </c>
      <c r="C54" s="102">
        <v>2</v>
      </c>
      <c r="D54" s="102"/>
      <c r="E54" s="115">
        <f t="shared" si="1"/>
        <v>2</v>
      </c>
      <c r="F54" s="103">
        <f>E54/$E$53*$F$53</f>
        <v>13.333333333333332</v>
      </c>
      <c r="G54" s="196">
        <f>SUM(Begleitend!J7:J10)</f>
        <v>0</v>
      </c>
    </row>
    <row r="55" spans="1:8" outlineLevel="2">
      <c r="A55" s="100"/>
      <c r="B55" s="101" t="s">
        <v>576</v>
      </c>
      <c r="C55" s="102">
        <v>4</v>
      </c>
      <c r="D55" s="102"/>
      <c r="E55" s="115">
        <f t="shared" si="1"/>
        <v>4</v>
      </c>
      <c r="F55" s="103">
        <f t="shared" ref="F55:F60" si="13">E55/$E$53*$F$53</f>
        <v>26.666666666666664</v>
      </c>
      <c r="G55" s="196">
        <f>SUM(Begleitend!J12:J19)</f>
        <v>0</v>
      </c>
    </row>
    <row r="56" spans="1:8" outlineLevel="2">
      <c r="A56" s="100"/>
      <c r="B56" s="181" t="s">
        <v>1077</v>
      </c>
      <c r="C56" s="102">
        <v>4</v>
      </c>
      <c r="D56" s="102"/>
      <c r="E56" s="115">
        <f t="shared" si="1"/>
        <v>4</v>
      </c>
      <c r="F56" s="103">
        <f t="shared" si="13"/>
        <v>26.666666666666664</v>
      </c>
      <c r="G56" s="196">
        <f>SUM(Begleitend!J21:J29)</f>
        <v>0</v>
      </c>
    </row>
    <row r="57" spans="1:8" outlineLevel="2">
      <c r="A57" s="100"/>
      <c r="B57" s="101" t="s">
        <v>586</v>
      </c>
      <c r="C57" s="102">
        <v>3</v>
      </c>
      <c r="D57" s="102"/>
      <c r="E57" s="115">
        <f t="shared" si="1"/>
        <v>3</v>
      </c>
      <c r="F57" s="103">
        <f t="shared" si="13"/>
        <v>20</v>
      </c>
      <c r="G57" s="196">
        <f>SUM(Begleitend!J31:J35)</f>
        <v>0</v>
      </c>
    </row>
    <row r="58" spans="1:8" outlineLevel="2">
      <c r="A58" s="100"/>
      <c r="B58" s="101" t="s">
        <v>906</v>
      </c>
      <c r="C58" s="102">
        <v>2</v>
      </c>
      <c r="D58" s="102"/>
      <c r="E58" s="115">
        <f t="shared" si="1"/>
        <v>2</v>
      </c>
      <c r="F58" s="103">
        <f t="shared" si="13"/>
        <v>13.333333333333332</v>
      </c>
      <c r="G58" s="196">
        <f>SUM(Begleitend!J37:J40)</f>
        <v>0</v>
      </c>
    </row>
    <row r="59" spans="1:8" outlineLevel="2">
      <c r="A59" s="100"/>
      <c r="B59" s="101" t="s">
        <v>597</v>
      </c>
      <c r="C59" s="102">
        <v>2</v>
      </c>
      <c r="D59" s="102"/>
      <c r="E59" s="115">
        <f t="shared" si="1"/>
        <v>2</v>
      </c>
      <c r="F59" s="103">
        <f t="shared" si="13"/>
        <v>13.333333333333332</v>
      </c>
      <c r="G59" s="196">
        <f>SUM(Begleitend!J42:J47)</f>
        <v>0</v>
      </c>
    </row>
    <row r="60" spans="1:8" outlineLevel="2">
      <c r="A60" s="100"/>
      <c r="B60" s="101" t="s">
        <v>907</v>
      </c>
      <c r="C60" s="102">
        <v>1</v>
      </c>
      <c r="D60" s="102"/>
      <c r="E60" s="115">
        <f t="shared" si="1"/>
        <v>1</v>
      </c>
      <c r="F60" s="103">
        <f t="shared" si="13"/>
        <v>6.6666666666666661</v>
      </c>
      <c r="G60" s="196">
        <f>SUM(Begleitend!J49:J50)</f>
        <v>0</v>
      </c>
    </row>
    <row r="61" spans="1:8" outlineLevel="1">
      <c r="A61" s="98"/>
      <c r="B61" s="98" t="s">
        <v>104</v>
      </c>
      <c r="C61" s="116">
        <f>SUM(C62:C67)</f>
        <v>20</v>
      </c>
      <c r="D61" s="116">
        <f>SUM(D62:D67)</f>
        <v>0</v>
      </c>
      <c r="E61" s="116">
        <f>SUM(E62:E67)</f>
        <v>20</v>
      </c>
      <c r="F61" s="99">
        <v>120</v>
      </c>
      <c r="G61" s="195">
        <f>SUM(G62:G67)</f>
        <v>0</v>
      </c>
      <c r="H61" s="230">
        <f>G61/F61</f>
        <v>0</v>
      </c>
    </row>
    <row r="62" spans="1:8" outlineLevel="2">
      <c r="A62" s="100"/>
      <c r="B62" s="101" t="s">
        <v>214</v>
      </c>
      <c r="C62" s="102">
        <v>2</v>
      </c>
      <c r="D62" s="102"/>
      <c r="E62" s="115">
        <f t="shared" si="1"/>
        <v>2</v>
      </c>
      <c r="F62" s="103">
        <f>E62/$E$61*$F$61</f>
        <v>12</v>
      </c>
      <c r="G62" s="196">
        <f>SUM(Beendigung!J7:J9)</f>
        <v>0</v>
      </c>
    </row>
    <row r="63" spans="1:8" outlineLevel="2">
      <c r="A63" s="100"/>
      <c r="B63" s="101" t="s">
        <v>908</v>
      </c>
      <c r="C63" s="102">
        <v>5</v>
      </c>
      <c r="D63" s="102"/>
      <c r="E63" s="115">
        <f t="shared" si="1"/>
        <v>5</v>
      </c>
      <c r="F63" s="103">
        <f t="shared" ref="F63:F67" si="14">E63/$E$61*$F$61</f>
        <v>30</v>
      </c>
      <c r="G63" s="196">
        <f>SUM(Beendigung!J11:J17)</f>
        <v>0</v>
      </c>
    </row>
    <row r="64" spans="1:8" outlineLevel="2">
      <c r="A64" s="100"/>
      <c r="B64" s="101" t="s">
        <v>224</v>
      </c>
      <c r="C64" s="102">
        <v>2</v>
      </c>
      <c r="D64" s="102"/>
      <c r="E64" s="115">
        <f t="shared" si="1"/>
        <v>2</v>
      </c>
      <c r="F64" s="103">
        <f t="shared" si="14"/>
        <v>12</v>
      </c>
      <c r="G64" s="196">
        <f>SUM(Beendigung!J19:J22)</f>
        <v>0</v>
      </c>
    </row>
    <row r="65" spans="1:8" outlineLevel="2">
      <c r="A65" s="100"/>
      <c r="B65" s="101" t="s">
        <v>229</v>
      </c>
      <c r="C65" s="102">
        <v>3</v>
      </c>
      <c r="D65" s="102"/>
      <c r="E65" s="115">
        <f t="shared" si="1"/>
        <v>3</v>
      </c>
      <c r="F65" s="103">
        <f t="shared" si="14"/>
        <v>18</v>
      </c>
      <c r="G65" s="196">
        <f>SUM(Beendigung!J24:J27)</f>
        <v>0</v>
      </c>
    </row>
    <row r="66" spans="1:8" outlineLevel="2">
      <c r="A66" s="100"/>
      <c r="B66" s="101" t="s">
        <v>234</v>
      </c>
      <c r="C66" s="102">
        <v>4</v>
      </c>
      <c r="D66" s="102"/>
      <c r="E66" s="115">
        <f t="shared" si="1"/>
        <v>4</v>
      </c>
      <c r="F66" s="103">
        <f t="shared" si="14"/>
        <v>24</v>
      </c>
      <c r="G66" s="196">
        <f>SUM(Beendigung!J29:J34)</f>
        <v>0</v>
      </c>
    </row>
    <row r="67" spans="1:8" outlineLevel="2">
      <c r="A67" s="100"/>
      <c r="B67" s="101" t="s">
        <v>241</v>
      </c>
      <c r="C67" s="102">
        <v>4</v>
      </c>
      <c r="D67" s="102"/>
      <c r="E67" s="115">
        <f t="shared" si="1"/>
        <v>4</v>
      </c>
      <c r="F67" s="103">
        <f t="shared" si="14"/>
        <v>24</v>
      </c>
      <c r="G67" s="196">
        <f>SUM(Beendigung!J36:J40)</f>
        <v>0</v>
      </c>
    </row>
    <row r="68" spans="1:8" outlineLevel="1">
      <c r="A68" s="98"/>
      <c r="B68" s="98" t="s">
        <v>107</v>
      </c>
      <c r="C68" s="116">
        <f>SUM(C69:C76)</f>
        <v>97</v>
      </c>
      <c r="D68" s="116">
        <f t="shared" ref="D68:G68" si="15">SUM(D69:D76)</f>
        <v>5</v>
      </c>
      <c r="E68" s="116">
        <f t="shared" si="15"/>
        <v>92</v>
      </c>
      <c r="F68" s="99">
        <v>600</v>
      </c>
      <c r="G68" s="195">
        <f t="shared" si="15"/>
        <v>0</v>
      </c>
      <c r="H68" s="230">
        <f>G68/F68</f>
        <v>0</v>
      </c>
    </row>
    <row r="69" spans="1:8" outlineLevel="2">
      <c r="A69" s="100"/>
      <c r="B69" s="183" t="s">
        <v>909</v>
      </c>
      <c r="C69" s="102">
        <v>29</v>
      </c>
      <c r="D69" s="102">
        <v>4</v>
      </c>
      <c r="E69" s="115">
        <f t="shared" ref="E69:E85" si="16">C69-D69</f>
        <v>25</v>
      </c>
      <c r="F69" s="103">
        <f>E69/$E$68*$F$68</f>
        <v>163.04347826086956</v>
      </c>
      <c r="G69" s="196">
        <f>SUM('Nicht-funktionale Anforderungen'!I8:I39)</f>
        <v>0</v>
      </c>
    </row>
    <row r="70" spans="1:8" outlineLevel="2">
      <c r="A70" s="100"/>
      <c r="B70" s="101" t="s">
        <v>910</v>
      </c>
      <c r="C70" s="102">
        <v>24</v>
      </c>
      <c r="D70" s="102">
        <v>1</v>
      </c>
      <c r="E70" s="115">
        <f t="shared" si="16"/>
        <v>23</v>
      </c>
      <c r="F70" s="103">
        <f t="shared" ref="F70:F76" si="17">E70/$E$68*$F$68</f>
        <v>150</v>
      </c>
      <c r="G70" s="196">
        <f>SUM('Nicht-funktionale Anforderungen'!I42:I69)</f>
        <v>0</v>
      </c>
    </row>
    <row r="71" spans="1:8" outlineLevel="2">
      <c r="A71" s="100"/>
      <c r="B71" s="101" t="s">
        <v>911</v>
      </c>
      <c r="C71" s="102">
        <v>1</v>
      </c>
      <c r="D71" s="102"/>
      <c r="E71" s="115">
        <f t="shared" si="16"/>
        <v>1</v>
      </c>
      <c r="F71" s="103">
        <f t="shared" si="17"/>
        <v>6.5217391304347823</v>
      </c>
      <c r="G71" s="196">
        <f>SUM('Nicht-funktionale Anforderungen'!I71:I71)</f>
        <v>0</v>
      </c>
    </row>
    <row r="72" spans="1:8" outlineLevel="2">
      <c r="A72" s="100"/>
      <c r="B72" s="101" t="s">
        <v>912</v>
      </c>
      <c r="C72" s="102">
        <v>10</v>
      </c>
      <c r="D72" s="102"/>
      <c r="E72" s="115">
        <f t="shared" si="16"/>
        <v>10</v>
      </c>
      <c r="F72" s="103">
        <f t="shared" si="17"/>
        <v>65.217391304347828</v>
      </c>
      <c r="G72" s="196">
        <f>SUM('Nicht-funktionale Anforderungen'!I74:I84)</f>
        <v>0</v>
      </c>
    </row>
    <row r="73" spans="1:8" outlineLevel="2">
      <c r="A73" s="100"/>
      <c r="B73" s="101" t="s">
        <v>913</v>
      </c>
      <c r="C73" s="102">
        <v>14</v>
      </c>
      <c r="D73" s="102"/>
      <c r="E73" s="115">
        <f t="shared" si="16"/>
        <v>14</v>
      </c>
      <c r="F73" s="103">
        <f t="shared" si="17"/>
        <v>91.304347826086968</v>
      </c>
      <c r="G73" s="196">
        <f>SUM('Nicht-funktionale Anforderungen'!I86:I99)</f>
        <v>0</v>
      </c>
    </row>
    <row r="74" spans="1:8" outlineLevel="2">
      <c r="A74" s="100"/>
      <c r="B74" s="101" t="s">
        <v>914</v>
      </c>
      <c r="C74" s="102">
        <v>5</v>
      </c>
      <c r="D74" s="102"/>
      <c r="E74" s="115">
        <f t="shared" si="16"/>
        <v>5</v>
      </c>
      <c r="F74" s="103">
        <f t="shared" si="17"/>
        <v>32.608695652173914</v>
      </c>
      <c r="G74" s="196">
        <f>SUM('Nicht-funktionale Anforderungen'!I101:I105)</f>
        <v>0</v>
      </c>
    </row>
    <row r="75" spans="1:8" outlineLevel="2">
      <c r="A75" s="100"/>
      <c r="B75" s="101" t="s">
        <v>915</v>
      </c>
      <c r="C75" s="102">
        <v>10</v>
      </c>
      <c r="D75" s="102"/>
      <c r="E75" s="115">
        <f t="shared" si="16"/>
        <v>10</v>
      </c>
      <c r="F75" s="103">
        <f t="shared" si="17"/>
        <v>65.217391304347828</v>
      </c>
      <c r="G75" s="196">
        <f>SUM('Nicht-funktionale Anforderungen'!I107:I116)</f>
        <v>0</v>
      </c>
    </row>
    <row r="76" spans="1:8" outlineLevel="2">
      <c r="A76" s="100"/>
      <c r="B76" s="101" t="s">
        <v>916</v>
      </c>
      <c r="C76" s="102">
        <v>4</v>
      </c>
      <c r="D76" s="102"/>
      <c r="E76" s="115">
        <f t="shared" si="16"/>
        <v>4</v>
      </c>
      <c r="F76" s="103">
        <f t="shared" si="17"/>
        <v>26.086956521739129</v>
      </c>
      <c r="G76" s="196">
        <f>SUM('Nicht-funktionale Anforderungen'!I118:I121)</f>
        <v>0</v>
      </c>
    </row>
    <row r="77" spans="1:8" outlineLevel="1">
      <c r="A77" s="98"/>
      <c r="B77" s="98" t="s">
        <v>108</v>
      </c>
      <c r="C77" s="116">
        <f>SUM(C78:C85)</f>
        <v>20</v>
      </c>
      <c r="D77" s="116">
        <f t="shared" ref="D77" si="18">SUM(D78:D85)</f>
        <v>2</v>
      </c>
      <c r="E77" s="116">
        <f t="shared" ref="E77:G77" si="19">SUM(E78:E85)</f>
        <v>18</v>
      </c>
      <c r="F77" s="99">
        <v>120</v>
      </c>
      <c r="G77" s="195">
        <f t="shared" si="19"/>
        <v>0</v>
      </c>
      <c r="H77" s="230">
        <f>G77/F77</f>
        <v>0</v>
      </c>
    </row>
    <row r="78" spans="1:8" outlineLevel="2">
      <c r="A78" s="100"/>
      <c r="B78" s="109" t="s">
        <v>337</v>
      </c>
      <c r="C78" s="102">
        <v>9</v>
      </c>
      <c r="D78" s="102">
        <v>1</v>
      </c>
      <c r="E78" s="115">
        <f t="shared" si="16"/>
        <v>8</v>
      </c>
      <c r="F78" s="103">
        <f>E78/$E$77*$F$77</f>
        <v>53.333333333333329</v>
      </c>
      <c r="G78" s="196">
        <f>SUM('Anforderungen an Schnittstellen'!J7:J17)</f>
        <v>0</v>
      </c>
    </row>
    <row r="79" spans="1:8" outlineLevel="2">
      <c r="A79" s="100"/>
      <c r="B79" s="109" t="s">
        <v>349</v>
      </c>
      <c r="C79" s="102">
        <v>2</v>
      </c>
      <c r="D79" s="102"/>
      <c r="E79" s="115">
        <f t="shared" si="16"/>
        <v>2</v>
      </c>
      <c r="F79" s="103">
        <f t="shared" ref="F79:F85" si="20">E79/$E$77*$F$77</f>
        <v>13.333333333333332</v>
      </c>
      <c r="G79" s="196">
        <f>SUM('Anforderungen an Schnittstellen'!J19:J20)</f>
        <v>0</v>
      </c>
    </row>
    <row r="80" spans="1:8" outlineLevel="2">
      <c r="A80" s="100"/>
      <c r="B80" s="109" t="s">
        <v>352</v>
      </c>
      <c r="C80" s="102">
        <v>2</v>
      </c>
      <c r="D80" s="102">
        <v>1</v>
      </c>
      <c r="E80" s="115">
        <f t="shared" si="16"/>
        <v>1</v>
      </c>
      <c r="F80" s="103">
        <f t="shared" si="20"/>
        <v>6.6666666666666661</v>
      </c>
      <c r="G80" s="196">
        <f>SUM('Anforderungen an Schnittstellen'!J22:J23)</f>
        <v>0</v>
      </c>
    </row>
    <row r="81" spans="1:7" outlineLevel="2">
      <c r="A81" s="100"/>
      <c r="B81" s="109" t="s">
        <v>355</v>
      </c>
      <c r="C81" s="102">
        <v>3</v>
      </c>
      <c r="D81" s="102"/>
      <c r="E81" s="115">
        <f t="shared" si="16"/>
        <v>3</v>
      </c>
      <c r="F81" s="103">
        <f t="shared" si="20"/>
        <v>20</v>
      </c>
      <c r="G81" s="196">
        <f>SUM('Anforderungen an Schnittstellen'!J25:J27)</f>
        <v>0</v>
      </c>
    </row>
    <row r="82" spans="1:7" outlineLevel="2">
      <c r="A82" s="100"/>
      <c r="B82" s="112" t="s">
        <v>942</v>
      </c>
      <c r="C82" s="102">
        <v>1</v>
      </c>
      <c r="D82" s="102"/>
      <c r="E82" s="115">
        <f t="shared" si="16"/>
        <v>1</v>
      </c>
      <c r="F82" s="103">
        <f t="shared" si="20"/>
        <v>6.6666666666666661</v>
      </c>
      <c r="G82" s="196">
        <f>'Anforderungen an Schnittstellen'!J29</f>
        <v>0</v>
      </c>
    </row>
    <row r="83" spans="1:7" outlineLevel="2">
      <c r="A83" s="100"/>
      <c r="B83" s="182" t="s">
        <v>1078</v>
      </c>
      <c r="C83" s="102">
        <v>1</v>
      </c>
      <c r="D83" s="102"/>
      <c r="E83" s="115">
        <f t="shared" si="16"/>
        <v>1</v>
      </c>
      <c r="F83" s="103">
        <f t="shared" si="20"/>
        <v>6.6666666666666661</v>
      </c>
      <c r="G83" s="196">
        <f>'Anforderungen an Schnittstellen'!J30</f>
        <v>0</v>
      </c>
    </row>
    <row r="84" spans="1:7" outlineLevel="2">
      <c r="A84" s="100"/>
      <c r="B84" s="112" t="s">
        <v>943</v>
      </c>
      <c r="C84" s="102">
        <v>1</v>
      </c>
      <c r="D84" s="102"/>
      <c r="E84" s="115">
        <f t="shared" si="16"/>
        <v>1</v>
      </c>
      <c r="F84" s="103">
        <f t="shared" si="20"/>
        <v>6.6666666666666661</v>
      </c>
      <c r="G84" s="196">
        <f>'Anforderungen an Schnittstellen'!J31</f>
        <v>0</v>
      </c>
    </row>
    <row r="85" spans="1:7" outlineLevel="2">
      <c r="A85" s="100"/>
      <c r="B85" s="112" t="s">
        <v>917</v>
      </c>
      <c r="C85" s="102">
        <v>1</v>
      </c>
      <c r="D85" s="102"/>
      <c r="E85" s="115">
        <f t="shared" si="16"/>
        <v>1</v>
      </c>
      <c r="F85" s="103">
        <f t="shared" si="20"/>
        <v>6.6666666666666661</v>
      </c>
      <c r="G85" s="196">
        <f>'Anforderungen an Schnittstellen'!J32</f>
        <v>0</v>
      </c>
    </row>
    <row r="86" spans="1:7">
      <c r="A86" s="96" t="s">
        <v>827</v>
      </c>
      <c r="B86" s="96" t="s">
        <v>1</v>
      </c>
      <c r="C86" s="97"/>
      <c r="D86" s="97"/>
      <c r="E86" s="97"/>
      <c r="F86" s="97">
        <f>SUM(F87:F88)</f>
        <v>1500</v>
      </c>
      <c r="G86" s="194"/>
    </row>
    <row r="87" spans="1:7" outlineLevel="1">
      <c r="A87" s="99"/>
      <c r="B87" s="110" t="s">
        <v>1098</v>
      </c>
      <c r="C87" s="99"/>
      <c r="D87" s="99"/>
      <c r="E87" s="99"/>
      <c r="F87" s="105">
        <v>750</v>
      </c>
      <c r="G87" s="197"/>
    </row>
    <row r="88" spans="1:7" outlineLevel="1">
      <c r="A88" s="105"/>
      <c r="B88" s="110" t="s">
        <v>1099</v>
      </c>
      <c r="C88" s="99"/>
      <c r="D88" s="99"/>
      <c r="E88" s="99"/>
      <c r="F88" s="99">
        <v>750</v>
      </c>
      <c r="G88" s="197"/>
    </row>
    <row r="89" spans="1:7">
      <c r="A89" s="100"/>
      <c r="B89" s="101"/>
      <c r="C89" s="100"/>
      <c r="D89" s="100"/>
      <c r="E89" s="106" t="s">
        <v>884</v>
      </c>
      <c r="F89" s="184">
        <f>SUM(F2+F86)</f>
        <v>4000</v>
      </c>
      <c r="G89" s="198">
        <f>SUM(G2+G86)</f>
        <v>0</v>
      </c>
    </row>
    <row r="90" spans="1:7">
      <c r="A90" s="100"/>
      <c r="B90" s="101"/>
      <c r="C90" s="100"/>
      <c r="D90" s="100"/>
      <c r="E90" s="101"/>
      <c r="F90" s="100"/>
      <c r="G90" s="199"/>
    </row>
    <row r="91" spans="1:7" outlineLevel="1">
      <c r="A91" s="98"/>
      <c r="B91" s="98" t="s">
        <v>886</v>
      </c>
      <c r="C91" s="116">
        <f>SUM(C92:C96)</f>
        <v>45</v>
      </c>
      <c r="D91" s="116">
        <f>SUM(D92:D96)</f>
        <v>0</v>
      </c>
      <c r="E91" s="116">
        <f>SUM(E92:E96)</f>
        <v>45</v>
      </c>
      <c r="F91" s="99">
        <v>250</v>
      </c>
      <c r="G91" s="195">
        <f>SUM(G92:G96)</f>
        <v>0</v>
      </c>
    </row>
    <row r="92" spans="1:7" outlineLevel="2">
      <c r="A92" s="100"/>
      <c r="B92" s="101" t="s">
        <v>384</v>
      </c>
      <c r="C92" s="102">
        <v>1</v>
      </c>
      <c r="D92" s="102"/>
      <c r="E92" s="115">
        <f>C92-D92</f>
        <v>1</v>
      </c>
      <c r="F92" s="103">
        <f>E92/$E$91*$F$91</f>
        <v>5.5555555555555554</v>
      </c>
      <c r="G92" s="196">
        <f>SUM('Zeitmanagement (optional)'!J7)</f>
        <v>0</v>
      </c>
    </row>
    <row r="93" spans="1:7" outlineLevel="2">
      <c r="A93" s="100"/>
      <c r="B93" s="101" t="s">
        <v>385</v>
      </c>
      <c r="C93" s="102">
        <v>0</v>
      </c>
      <c r="D93" s="102"/>
      <c r="E93" s="115">
        <f>C93-D93</f>
        <v>0</v>
      </c>
      <c r="F93" s="103">
        <f>E93/$E$91*$F$91</f>
        <v>0</v>
      </c>
      <c r="G93" s="196">
        <f>SUM('Zeitmanagement (optional)'!J9:J9)</f>
        <v>0</v>
      </c>
    </row>
    <row r="94" spans="1:7" outlineLevel="2">
      <c r="A94" s="100"/>
      <c r="B94" s="101" t="s">
        <v>386</v>
      </c>
      <c r="C94" s="102">
        <v>3</v>
      </c>
      <c r="D94" s="102"/>
      <c r="E94" s="115">
        <f>C94-D94</f>
        <v>3</v>
      </c>
      <c r="F94" s="103">
        <f>E94/$E$91*$F$91</f>
        <v>16.666666666666668</v>
      </c>
      <c r="G94" s="196">
        <f>SUM('Zeitmanagement (optional)'!J11:J13)</f>
        <v>0</v>
      </c>
    </row>
    <row r="95" spans="1:7" outlineLevel="2">
      <c r="A95" s="100"/>
      <c r="B95" s="101" t="s">
        <v>394</v>
      </c>
      <c r="C95" s="102">
        <v>17</v>
      </c>
      <c r="D95" s="102"/>
      <c r="E95" s="115">
        <f>C95-D95</f>
        <v>17</v>
      </c>
      <c r="F95" s="103">
        <f>E95/$E$91*$F$91</f>
        <v>94.444444444444443</v>
      </c>
      <c r="G95" s="196">
        <f>SUM('Zeitmanagement (optional)'!J15:J30)</f>
        <v>0</v>
      </c>
    </row>
    <row r="96" spans="1:7" outlineLevel="2">
      <c r="A96" s="100"/>
      <c r="B96" s="101" t="s">
        <v>393</v>
      </c>
      <c r="C96" s="102">
        <v>24</v>
      </c>
      <c r="D96" s="102"/>
      <c r="E96" s="115">
        <f>C96-D96</f>
        <v>24</v>
      </c>
      <c r="F96" s="103">
        <f>E96/$E$91*$F$91</f>
        <v>133.33333333333334</v>
      </c>
      <c r="G96" s="196">
        <f>SUM('Zeitmanagement (optional)'!J33:J56)</f>
        <v>0</v>
      </c>
    </row>
    <row r="97" spans="7:7">
      <c r="G97" s="200"/>
    </row>
  </sheetData>
  <sheetProtection sheet="1" objects="1" scenarios="1"/>
  <printOptions gridLines="1"/>
  <pageMargins left="0.7" right="0.7" top="0.78740157500000008" bottom="0.78740157500000008" header="0.3" footer="0.3"/>
  <pageSetup paperSize="9" scale="43" fitToHeight="0" orientation="portrait" r:id="rId1"/>
  <ignoredErrors>
    <ignoredError sqref="E19 E28 E36 E40 E50 E53 E61 E68 E7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2285-3AE8-474A-8580-7D3B9BD2F04B}">
  <sheetPr codeName="Tabelle1">
    <tabColor rgb="FF92D050"/>
    <pageSetUpPr fitToPage="1"/>
  </sheetPr>
  <dimension ref="A1:L178"/>
  <sheetViews>
    <sheetView tabSelected="1" zoomScale="55" zoomScaleNormal="55" workbookViewId="0">
      <pane ySplit="5" topLeftCell="A6" activePane="bottomLeft" state="frozen"/>
      <selection activeCell="F7" sqref="F7"/>
      <selection pane="bottomLeft" activeCell="F9" sqref="F9"/>
    </sheetView>
  </sheetViews>
  <sheetFormatPr baseColWidth="10" defaultColWidth="11.44140625" defaultRowHeight="14.4"/>
  <cols>
    <col min="1" max="1" width="13.44140625" style="1" bestFit="1" customWidth="1"/>
    <col min="2" max="2" width="80.77734375" style="60" customWidth="1"/>
    <col min="3" max="3" width="100.77734375" style="60" customWidth="1"/>
    <col min="4" max="4" width="18.109375" style="2" customWidth="1"/>
    <col min="5" max="5" width="18" style="2" customWidth="1"/>
    <col min="6" max="8" width="20.77734375" style="2" customWidth="1"/>
    <col min="9" max="9" width="15" style="2" customWidth="1"/>
  </cols>
  <sheetData>
    <row r="1" spans="1:12" ht="27.6">
      <c r="A1" s="9" t="s">
        <v>823</v>
      </c>
      <c r="F1" s="93" t="s">
        <v>876</v>
      </c>
      <c r="G1" s="122">
        <f>I5</f>
        <v>0</v>
      </c>
      <c r="H1" s="230">
        <f>G1/G2</f>
        <v>0</v>
      </c>
      <c r="I1" s="123" t="s">
        <v>1839</v>
      </c>
    </row>
    <row r="2" spans="1:12" ht="27.6">
      <c r="A2" s="202"/>
      <c r="F2" s="93" t="s">
        <v>877</v>
      </c>
      <c r="G2" s="125">
        <f>Gesamtbewertungsmatrix!F3</f>
        <v>880</v>
      </c>
    </row>
    <row r="3" spans="1:12" s="8" customFormat="1" ht="15" customHeight="1">
      <c r="A3" s="6"/>
      <c r="B3" s="61"/>
      <c r="C3" s="61"/>
      <c r="D3" s="7"/>
      <c r="E3" s="7"/>
      <c r="F3" s="7"/>
      <c r="G3" s="7"/>
      <c r="H3" s="7"/>
      <c r="I3" s="7"/>
    </row>
    <row r="4" spans="1:12" ht="57.6">
      <c r="A4" s="245" t="s">
        <v>98</v>
      </c>
      <c r="B4" s="246" t="s">
        <v>3</v>
      </c>
      <c r="C4" s="246" t="s">
        <v>820</v>
      </c>
      <c r="D4" s="247" t="s">
        <v>993</v>
      </c>
      <c r="E4" s="247" t="s">
        <v>994</v>
      </c>
      <c r="F4" s="248" t="s">
        <v>988</v>
      </c>
      <c r="G4" s="248" t="s">
        <v>1840</v>
      </c>
      <c r="H4" s="248" t="s">
        <v>657</v>
      </c>
      <c r="I4" s="249" t="s">
        <v>655</v>
      </c>
      <c r="J4" s="235"/>
    </row>
    <row r="5" spans="1:12" s="59" customFormat="1" ht="27.6" customHeight="1">
      <c r="A5" s="78" t="s">
        <v>823</v>
      </c>
      <c r="B5" s="78"/>
      <c r="C5" s="76"/>
      <c r="D5" s="77">
        <f>SUM(D7:D178)</f>
        <v>141</v>
      </c>
      <c r="E5" s="77">
        <f>SUM(E7:E178)</f>
        <v>880.00000000000239</v>
      </c>
      <c r="F5" s="76"/>
      <c r="G5" s="76"/>
      <c r="H5" s="76"/>
      <c r="I5" s="77">
        <f>SUM(I7:I178)</f>
        <v>0</v>
      </c>
      <c r="J5" s="235"/>
      <c r="K5"/>
      <c r="L5"/>
    </row>
    <row r="6" spans="1:12" s="59" customFormat="1">
      <c r="A6" s="74" t="s">
        <v>396</v>
      </c>
      <c r="B6" s="66"/>
      <c r="C6" s="62"/>
      <c r="D6" s="62"/>
      <c r="E6" s="121"/>
      <c r="F6" s="121"/>
      <c r="G6" s="62"/>
      <c r="H6" s="62"/>
      <c r="I6" s="62"/>
      <c r="J6" s="236"/>
      <c r="K6" s="72"/>
    </row>
    <row r="7" spans="1:12" s="59" customFormat="1" ht="55.2">
      <c r="A7" s="82" t="s">
        <v>407</v>
      </c>
      <c r="B7" s="4" t="s">
        <v>1216</v>
      </c>
      <c r="C7" s="5" t="s">
        <v>701</v>
      </c>
      <c r="D7" s="4">
        <v>1</v>
      </c>
      <c r="E7" s="118">
        <f>$G$2/$D$5</f>
        <v>6.2411347517730498</v>
      </c>
      <c r="F7" s="282"/>
      <c r="G7" s="282"/>
      <c r="H7" s="282"/>
      <c r="I7" s="233">
        <f>IF($F7="x",E7,IF($G7="x",E7*0.3,0))</f>
        <v>0</v>
      </c>
      <c r="J7" s="237"/>
    </row>
    <row r="8" spans="1:12" s="59" customFormat="1" ht="41.4">
      <c r="A8" s="82" t="s">
        <v>408</v>
      </c>
      <c r="B8" s="4" t="s">
        <v>1217</v>
      </c>
      <c r="C8" s="5" t="s">
        <v>702</v>
      </c>
      <c r="D8" s="4">
        <v>1</v>
      </c>
      <c r="E8" s="118">
        <f t="shared" ref="E8:E24" si="0">$G$2/$D$5</f>
        <v>6.2411347517730498</v>
      </c>
      <c r="F8" s="282"/>
      <c r="G8" s="282"/>
      <c r="H8" s="282"/>
      <c r="I8" s="233">
        <f t="shared" ref="I8:I24" si="1">IF($F8="x",E8,IF($G8="x",E8*0.3,0))</f>
        <v>0</v>
      </c>
      <c r="J8" s="237"/>
    </row>
    <row r="9" spans="1:12" s="59" customFormat="1" ht="55.2">
      <c r="A9" s="82" t="s">
        <v>409</v>
      </c>
      <c r="B9" s="4" t="s">
        <v>1218</v>
      </c>
      <c r="C9" s="5" t="s">
        <v>673</v>
      </c>
      <c r="D9" s="4">
        <v>1</v>
      </c>
      <c r="E9" s="118">
        <f t="shared" si="0"/>
        <v>6.2411347517730498</v>
      </c>
      <c r="F9" s="282"/>
      <c r="G9" s="282"/>
      <c r="H9" s="282"/>
      <c r="I9" s="233">
        <f t="shared" si="1"/>
        <v>0</v>
      </c>
      <c r="J9" s="237"/>
    </row>
    <row r="10" spans="1:12" s="59" customFormat="1" ht="69">
      <c r="A10" s="82" t="s">
        <v>410</v>
      </c>
      <c r="B10" s="4" t="s">
        <v>1219</v>
      </c>
      <c r="C10" s="5" t="s">
        <v>674</v>
      </c>
      <c r="D10" s="4">
        <v>1</v>
      </c>
      <c r="E10" s="118">
        <f t="shared" si="0"/>
        <v>6.2411347517730498</v>
      </c>
      <c r="F10" s="282"/>
      <c r="G10" s="282"/>
      <c r="H10" s="282"/>
      <c r="I10" s="233">
        <f t="shared" si="1"/>
        <v>0</v>
      </c>
      <c r="J10" s="237"/>
    </row>
    <row r="11" spans="1:12" s="59" customFormat="1" ht="110.4">
      <c r="A11" s="82" t="s">
        <v>422</v>
      </c>
      <c r="B11" s="4" t="s">
        <v>1220</v>
      </c>
      <c r="C11" s="5" t="s">
        <v>703</v>
      </c>
      <c r="D11" s="4">
        <v>1</v>
      </c>
      <c r="E11" s="118">
        <f t="shared" si="0"/>
        <v>6.2411347517730498</v>
      </c>
      <c r="F11" s="282"/>
      <c r="G11" s="282"/>
      <c r="H11" s="282"/>
      <c r="I11" s="233">
        <f t="shared" si="1"/>
        <v>0</v>
      </c>
      <c r="J11" s="237"/>
    </row>
    <row r="12" spans="1:12" s="59" customFormat="1" ht="27.6">
      <c r="A12" s="74" t="s">
        <v>397</v>
      </c>
      <c r="B12" s="66"/>
      <c r="C12" s="62" t="s">
        <v>704</v>
      </c>
      <c r="D12" s="62"/>
      <c r="E12" s="121"/>
      <c r="F12" s="286"/>
      <c r="G12" s="287"/>
      <c r="H12" s="287"/>
      <c r="I12" s="62"/>
      <c r="J12" s="236"/>
      <c r="K12" s="72"/>
    </row>
    <row r="13" spans="1:12" s="59" customFormat="1" ht="55.2">
      <c r="A13" s="82" t="s">
        <v>411</v>
      </c>
      <c r="B13" s="4" t="s">
        <v>1221</v>
      </c>
      <c r="C13" s="5" t="s">
        <v>1136</v>
      </c>
      <c r="D13" s="4">
        <v>1</v>
      </c>
      <c r="E13" s="118">
        <f t="shared" si="0"/>
        <v>6.2411347517730498</v>
      </c>
      <c r="F13" s="282"/>
      <c r="G13" s="282"/>
      <c r="H13" s="282"/>
      <c r="I13" s="233">
        <f t="shared" si="1"/>
        <v>0</v>
      </c>
      <c r="J13" s="237"/>
    </row>
    <row r="14" spans="1:12" s="59" customFormat="1" ht="55.2">
      <c r="A14" s="82" t="s">
        <v>412</v>
      </c>
      <c r="B14" s="4" t="s">
        <v>1222</v>
      </c>
      <c r="C14" s="5" t="s">
        <v>705</v>
      </c>
      <c r="D14" s="4">
        <v>1</v>
      </c>
      <c r="E14" s="118">
        <f t="shared" si="0"/>
        <v>6.2411347517730498</v>
      </c>
      <c r="F14" s="282"/>
      <c r="G14" s="282"/>
      <c r="H14" s="282"/>
      <c r="I14" s="233">
        <f t="shared" si="1"/>
        <v>0</v>
      </c>
      <c r="J14" s="237"/>
    </row>
    <row r="15" spans="1:12" s="59" customFormat="1" ht="27.6">
      <c r="A15" s="74" t="s">
        <v>398</v>
      </c>
      <c r="B15" s="66"/>
      <c r="C15" s="62" t="s">
        <v>704</v>
      </c>
      <c r="D15" s="62"/>
      <c r="E15" s="121"/>
      <c r="F15" s="286"/>
      <c r="G15" s="287"/>
      <c r="H15" s="287"/>
      <c r="I15" s="62"/>
      <c r="J15" s="236"/>
      <c r="K15" s="72"/>
    </row>
    <row r="16" spans="1:12" s="59" customFormat="1" ht="203.4" customHeight="1">
      <c r="A16" s="82" t="s">
        <v>423</v>
      </c>
      <c r="B16" s="4" t="s">
        <v>1223</v>
      </c>
      <c r="C16" s="5" t="s">
        <v>706</v>
      </c>
      <c r="D16" s="4">
        <v>1</v>
      </c>
      <c r="E16" s="118">
        <f t="shared" si="0"/>
        <v>6.2411347517730498</v>
      </c>
      <c r="F16" s="282"/>
      <c r="G16" s="282"/>
      <c r="H16" s="282"/>
      <c r="I16" s="233">
        <f t="shared" si="1"/>
        <v>0</v>
      </c>
      <c r="J16" s="237"/>
    </row>
    <row r="17" spans="1:11" s="59" customFormat="1" ht="99" customHeight="1">
      <c r="A17" s="82" t="s">
        <v>424</v>
      </c>
      <c r="B17" s="4" t="s">
        <v>1224</v>
      </c>
      <c r="C17" s="5" t="s">
        <v>945</v>
      </c>
      <c r="D17" s="4">
        <v>1</v>
      </c>
      <c r="E17" s="118">
        <f t="shared" si="0"/>
        <v>6.2411347517730498</v>
      </c>
      <c r="F17" s="282"/>
      <c r="G17" s="282"/>
      <c r="H17" s="282"/>
      <c r="I17" s="233">
        <f t="shared" si="1"/>
        <v>0</v>
      </c>
      <c r="J17" s="237"/>
    </row>
    <row r="18" spans="1:11" s="59" customFormat="1" ht="262.2">
      <c r="A18" s="82" t="s">
        <v>425</v>
      </c>
      <c r="B18" s="4" t="s">
        <v>1225</v>
      </c>
      <c r="C18" s="5" t="s">
        <v>675</v>
      </c>
      <c r="D18" s="4">
        <v>1</v>
      </c>
      <c r="E18" s="118">
        <f t="shared" si="0"/>
        <v>6.2411347517730498</v>
      </c>
      <c r="F18" s="282"/>
      <c r="G18" s="282"/>
      <c r="H18" s="282"/>
      <c r="I18" s="233">
        <f t="shared" si="1"/>
        <v>0</v>
      </c>
      <c r="J18" s="237"/>
    </row>
    <row r="19" spans="1:11" s="59" customFormat="1" ht="27.6">
      <c r="A19" s="74" t="s">
        <v>622</v>
      </c>
      <c r="B19" s="66"/>
      <c r="C19" s="62" t="s">
        <v>704</v>
      </c>
      <c r="D19" s="62"/>
      <c r="E19" s="121"/>
      <c r="F19" s="286"/>
      <c r="G19" s="287"/>
      <c r="H19" s="287"/>
      <c r="I19" s="62"/>
      <c r="J19" s="236"/>
      <c r="K19" s="72"/>
    </row>
    <row r="20" spans="1:11" s="67" customFormat="1" ht="96.6">
      <c r="A20" s="82" t="s">
        <v>426</v>
      </c>
      <c r="B20" s="4" t="s">
        <v>1226</v>
      </c>
      <c r="C20" s="5" t="s">
        <v>707</v>
      </c>
      <c r="D20" s="4">
        <v>1</v>
      </c>
      <c r="E20" s="118">
        <f t="shared" si="0"/>
        <v>6.2411347517730498</v>
      </c>
      <c r="F20" s="282"/>
      <c r="G20" s="282"/>
      <c r="H20" s="282"/>
      <c r="I20" s="233">
        <f t="shared" si="1"/>
        <v>0</v>
      </c>
      <c r="J20" s="238"/>
    </row>
    <row r="21" spans="1:11" s="67" customFormat="1" ht="207">
      <c r="A21" s="203" t="s">
        <v>427</v>
      </c>
      <c r="B21" s="204" t="s">
        <v>1227</v>
      </c>
      <c r="C21" s="205" t="s">
        <v>1228</v>
      </c>
      <c r="D21" s="4">
        <v>1</v>
      </c>
      <c r="E21" s="118">
        <f t="shared" si="0"/>
        <v>6.2411347517730498</v>
      </c>
      <c r="F21" s="282"/>
      <c r="G21" s="282"/>
      <c r="H21" s="282"/>
      <c r="I21" s="233">
        <f t="shared" si="1"/>
        <v>0</v>
      </c>
      <c r="J21" s="238"/>
    </row>
    <row r="22" spans="1:11" s="67" customFormat="1" ht="82.8">
      <c r="A22" s="82" t="s">
        <v>428</v>
      </c>
      <c r="B22" s="4" t="s">
        <v>1229</v>
      </c>
      <c r="C22" s="5" t="s">
        <v>708</v>
      </c>
      <c r="D22" s="4">
        <v>1</v>
      </c>
      <c r="E22" s="118">
        <f t="shared" si="0"/>
        <v>6.2411347517730498</v>
      </c>
      <c r="F22" s="282"/>
      <c r="G22" s="282"/>
      <c r="H22" s="282"/>
      <c r="I22" s="233">
        <f t="shared" si="1"/>
        <v>0</v>
      </c>
      <c r="J22" s="238"/>
    </row>
    <row r="23" spans="1:11" s="67" customFormat="1" ht="55.2">
      <c r="A23" s="203" t="s">
        <v>429</v>
      </c>
      <c r="B23" s="4" t="s">
        <v>1230</v>
      </c>
      <c r="C23" s="5" t="s">
        <v>709</v>
      </c>
      <c r="D23" s="4">
        <v>1</v>
      </c>
      <c r="E23" s="118">
        <f t="shared" si="0"/>
        <v>6.2411347517730498</v>
      </c>
      <c r="F23" s="282"/>
      <c r="G23" s="282"/>
      <c r="H23" s="282"/>
      <c r="I23" s="233">
        <f t="shared" si="1"/>
        <v>0</v>
      </c>
      <c r="J23" s="238"/>
    </row>
    <row r="24" spans="1:11" s="67" customFormat="1" ht="82.8">
      <c r="A24" s="82" t="s">
        <v>430</v>
      </c>
      <c r="B24" s="4" t="s">
        <v>1231</v>
      </c>
      <c r="C24" s="5" t="s">
        <v>1084</v>
      </c>
      <c r="D24" s="4">
        <v>1</v>
      </c>
      <c r="E24" s="118">
        <f t="shared" si="0"/>
        <v>6.2411347517730498</v>
      </c>
      <c r="F24" s="282"/>
      <c r="G24" s="282"/>
      <c r="H24" s="282"/>
      <c r="I24" s="233">
        <f t="shared" si="1"/>
        <v>0</v>
      </c>
      <c r="J24" s="238"/>
    </row>
    <row r="25" spans="1:11" s="59" customFormat="1" ht="27.6">
      <c r="A25" s="74" t="s">
        <v>399</v>
      </c>
      <c r="B25" s="66"/>
      <c r="C25" s="62" t="s">
        <v>704</v>
      </c>
      <c r="D25" s="62"/>
      <c r="E25" s="121"/>
      <c r="F25" s="286"/>
      <c r="G25" s="287"/>
      <c r="H25" s="287"/>
      <c r="I25" s="62"/>
      <c r="J25" s="236"/>
      <c r="K25" s="72"/>
    </row>
    <row r="26" spans="1:11" s="59" customFormat="1" ht="27.6">
      <c r="A26" s="209" t="s">
        <v>542</v>
      </c>
      <c r="B26" s="13"/>
      <c r="C26" s="14" t="s">
        <v>704</v>
      </c>
      <c r="D26" s="14"/>
      <c r="E26" s="14"/>
      <c r="F26" s="288"/>
      <c r="G26" s="288"/>
      <c r="H26" s="288"/>
      <c r="I26" s="14"/>
      <c r="J26" s="237"/>
    </row>
    <row r="27" spans="1:11" s="59" customFormat="1" ht="55.2">
      <c r="A27" s="82" t="s">
        <v>431</v>
      </c>
      <c r="B27" s="4" t="s">
        <v>1232</v>
      </c>
      <c r="C27" s="24" t="s">
        <v>676</v>
      </c>
      <c r="D27" s="4">
        <v>1</v>
      </c>
      <c r="E27" s="118">
        <f t="shared" ref="E27:E91" si="2">$G$2/$D$5</f>
        <v>6.2411347517730498</v>
      </c>
      <c r="F27" s="282"/>
      <c r="G27" s="282"/>
      <c r="H27" s="282"/>
      <c r="I27" s="233">
        <f t="shared" ref="I27:I91" si="3">IF($F27="x",E27,IF($G27="x",E27*0.3,0))</f>
        <v>0</v>
      </c>
      <c r="J27" s="237"/>
    </row>
    <row r="28" spans="1:11" s="59" customFormat="1" ht="55.2">
      <c r="A28" s="82" t="s">
        <v>432</v>
      </c>
      <c r="B28" s="4" t="s">
        <v>654</v>
      </c>
      <c r="C28" s="5" t="s">
        <v>710</v>
      </c>
      <c r="D28" s="4">
        <v>1</v>
      </c>
      <c r="E28" s="118">
        <f t="shared" si="2"/>
        <v>6.2411347517730498</v>
      </c>
      <c r="F28" s="282"/>
      <c r="G28" s="282"/>
      <c r="H28" s="282"/>
      <c r="I28" s="233">
        <f t="shared" si="3"/>
        <v>0</v>
      </c>
      <c r="J28" s="237"/>
    </row>
    <row r="29" spans="1:11" s="59" customFormat="1" ht="82.8">
      <c r="A29" s="82" t="s">
        <v>433</v>
      </c>
      <c r="B29" s="4" t="s">
        <v>1233</v>
      </c>
      <c r="C29" s="5" t="s">
        <v>1082</v>
      </c>
      <c r="D29" s="4">
        <v>1</v>
      </c>
      <c r="E29" s="118">
        <f t="shared" si="2"/>
        <v>6.2411347517730498</v>
      </c>
      <c r="F29" s="282"/>
      <c r="G29" s="282"/>
      <c r="H29" s="282"/>
      <c r="I29" s="233">
        <f t="shared" si="3"/>
        <v>0</v>
      </c>
      <c r="J29" s="237"/>
    </row>
    <row r="30" spans="1:11" s="59" customFormat="1" ht="151.80000000000001">
      <c r="A30" s="82" t="s">
        <v>434</v>
      </c>
      <c r="B30" s="4" t="s">
        <v>1234</v>
      </c>
      <c r="C30" s="5" t="s">
        <v>1083</v>
      </c>
      <c r="D30" s="4">
        <v>1</v>
      </c>
      <c r="E30" s="118">
        <f t="shared" si="2"/>
        <v>6.2411347517730498</v>
      </c>
      <c r="F30" s="282"/>
      <c r="G30" s="282"/>
      <c r="H30" s="282"/>
      <c r="I30" s="233">
        <f t="shared" si="3"/>
        <v>0</v>
      </c>
      <c r="J30" s="237"/>
    </row>
    <row r="31" spans="1:11" s="59" customFormat="1" ht="41.4">
      <c r="A31" s="82" t="s">
        <v>435</v>
      </c>
      <c r="B31" s="4" t="s">
        <v>1235</v>
      </c>
      <c r="C31" s="5" t="s">
        <v>711</v>
      </c>
      <c r="D31" s="4">
        <v>1</v>
      </c>
      <c r="E31" s="118">
        <f t="shared" si="2"/>
        <v>6.2411347517730498</v>
      </c>
      <c r="F31" s="282"/>
      <c r="G31" s="282"/>
      <c r="H31" s="282"/>
      <c r="I31" s="233">
        <f t="shared" si="3"/>
        <v>0</v>
      </c>
      <c r="J31" s="237"/>
    </row>
    <row r="32" spans="1:11" s="59" customFormat="1" ht="41.4">
      <c r="A32" s="82" t="s">
        <v>436</v>
      </c>
      <c r="B32" s="4" t="s">
        <v>1236</v>
      </c>
      <c r="C32" s="5" t="s">
        <v>712</v>
      </c>
      <c r="D32" s="4">
        <v>1</v>
      </c>
      <c r="E32" s="118">
        <f t="shared" si="2"/>
        <v>6.2411347517730498</v>
      </c>
      <c r="F32" s="282"/>
      <c r="G32" s="282"/>
      <c r="H32" s="282"/>
      <c r="I32" s="233">
        <f t="shared" si="3"/>
        <v>0</v>
      </c>
      <c r="J32" s="237"/>
    </row>
    <row r="33" spans="1:10" s="59" customFormat="1" ht="82.8">
      <c r="A33" s="82" t="s">
        <v>437</v>
      </c>
      <c r="B33" s="4" t="s">
        <v>1237</v>
      </c>
      <c r="C33" s="5" t="s">
        <v>713</v>
      </c>
      <c r="D33" s="4">
        <v>1</v>
      </c>
      <c r="E33" s="118">
        <f t="shared" si="2"/>
        <v>6.2411347517730498</v>
      </c>
      <c r="F33" s="282"/>
      <c r="G33" s="282"/>
      <c r="H33" s="282"/>
      <c r="I33" s="233">
        <f t="shared" si="3"/>
        <v>0</v>
      </c>
      <c r="J33" s="237"/>
    </row>
    <row r="34" spans="1:10" s="59" customFormat="1" ht="27.6">
      <c r="A34" s="82" t="s">
        <v>438</v>
      </c>
      <c r="B34" s="4" t="s">
        <v>1238</v>
      </c>
      <c r="C34" s="5" t="s">
        <v>714</v>
      </c>
      <c r="D34" s="4">
        <v>1</v>
      </c>
      <c r="E34" s="118">
        <f t="shared" si="2"/>
        <v>6.2411347517730498</v>
      </c>
      <c r="F34" s="282"/>
      <c r="G34" s="282"/>
      <c r="H34" s="282"/>
      <c r="I34" s="233">
        <f t="shared" si="3"/>
        <v>0</v>
      </c>
      <c r="J34" s="237"/>
    </row>
    <row r="35" spans="1:10" s="59" customFormat="1" ht="55.2">
      <c r="A35" s="82" t="s">
        <v>439</v>
      </c>
      <c r="B35" s="4" t="s">
        <v>1239</v>
      </c>
      <c r="C35" s="5" t="s">
        <v>715</v>
      </c>
      <c r="D35" s="4">
        <v>1</v>
      </c>
      <c r="E35" s="118">
        <f t="shared" si="2"/>
        <v>6.2411347517730498</v>
      </c>
      <c r="F35" s="282"/>
      <c r="G35" s="282"/>
      <c r="H35" s="282"/>
      <c r="I35" s="233">
        <f t="shared" si="3"/>
        <v>0</v>
      </c>
      <c r="J35" s="237"/>
    </row>
    <row r="36" spans="1:10" s="59" customFormat="1" ht="55.2">
      <c r="A36" s="82" t="s">
        <v>440</v>
      </c>
      <c r="B36" s="4" t="s">
        <v>1240</v>
      </c>
      <c r="C36" s="5" t="s">
        <v>716</v>
      </c>
      <c r="D36" s="4">
        <v>1</v>
      </c>
      <c r="E36" s="118">
        <f t="shared" si="2"/>
        <v>6.2411347517730498</v>
      </c>
      <c r="F36" s="282"/>
      <c r="G36" s="282"/>
      <c r="H36" s="282"/>
      <c r="I36" s="233">
        <f t="shared" si="3"/>
        <v>0</v>
      </c>
      <c r="J36" s="237"/>
    </row>
    <row r="37" spans="1:10" s="59" customFormat="1" ht="27.6">
      <c r="A37" s="209" t="s">
        <v>5</v>
      </c>
      <c r="B37" s="13"/>
      <c r="C37" s="14" t="s">
        <v>704</v>
      </c>
      <c r="D37" s="14"/>
      <c r="E37" s="14"/>
      <c r="F37" s="288"/>
      <c r="G37" s="288"/>
      <c r="H37" s="288"/>
      <c r="I37" s="14"/>
      <c r="J37" s="237"/>
    </row>
    <row r="38" spans="1:10" s="59" customFormat="1" ht="41.4">
      <c r="A38" s="82" t="s">
        <v>441</v>
      </c>
      <c r="B38" s="4" t="s">
        <v>1241</v>
      </c>
      <c r="C38" s="5" t="s">
        <v>717</v>
      </c>
      <c r="D38" s="4">
        <v>1</v>
      </c>
      <c r="E38" s="118">
        <f t="shared" si="2"/>
        <v>6.2411347517730498</v>
      </c>
      <c r="F38" s="282"/>
      <c r="G38" s="282"/>
      <c r="H38" s="282"/>
      <c r="I38" s="233">
        <f t="shared" si="3"/>
        <v>0</v>
      </c>
      <c r="J38" s="237"/>
    </row>
    <row r="39" spans="1:10" s="59" customFormat="1" ht="124.2">
      <c r="A39" s="82" t="s">
        <v>442</v>
      </c>
      <c r="B39" s="4" t="s">
        <v>1242</v>
      </c>
      <c r="C39" s="5" t="s">
        <v>948</v>
      </c>
      <c r="D39" s="4">
        <v>1</v>
      </c>
      <c r="E39" s="118">
        <f t="shared" si="2"/>
        <v>6.2411347517730498</v>
      </c>
      <c r="F39" s="282"/>
      <c r="G39" s="282"/>
      <c r="H39" s="282"/>
      <c r="I39" s="233">
        <f t="shared" si="3"/>
        <v>0</v>
      </c>
      <c r="J39" s="237"/>
    </row>
    <row r="40" spans="1:10" s="59" customFormat="1" ht="41.4">
      <c r="A40" s="82" t="s">
        <v>443</v>
      </c>
      <c r="B40" s="4" t="s">
        <v>1243</v>
      </c>
      <c r="C40" s="5" t="s">
        <v>718</v>
      </c>
      <c r="D40" s="4">
        <v>1</v>
      </c>
      <c r="E40" s="118">
        <f t="shared" si="2"/>
        <v>6.2411347517730498</v>
      </c>
      <c r="F40" s="282"/>
      <c r="G40" s="282"/>
      <c r="H40" s="282"/>
      <c r="I40" s="233">
        <f t="shared" si="3"/>
        <v>0</v>
      </c>
      <c r="J40" s="237"/>
    </row>
    <row r="41" spans="1:10" s="59" customFormat="1" ht="41.4">
      <c r="A41" s="82" t="s">
        <v>444</v>
      </c>
      <c r="B41" s="4" t="s">
        <v>1244</v>
      </c>
      <c r="C41" s="5" t="s">
        <v>719</v>
      </c>
      <c r="D41" s="4">
        <v>1</v>
      </c>
      <c r="E41" s="118">
        <f t="shared" si="2"/>
        <v>6.2411347517730498</v>
      </c>
      <c r="F41" s="282"/>
      <c r="G41" s="282"/>
      <c r="H41" s="282"/>
      <c r="I41" s="233">
        <f t="shared" si="3"/>
        <v>0</v>
      </c>
      <c r="J41" s="237"/>
    </row>
    <row r="42" spans="1:10" s="59" customFormat="1" ht="27.6">
      <c r="A42" s="209" t="s">
        <v>6</v>
      </c>
      <c r="B42" s="13"/>
      <c r="C42" s="14" t="s">
        <v>704</v>
      </c>
      <c r="D42" s="14"/>
      <c r="E42" s="14"/>
      <c r="F42" s="288"/>
      <c r="G42" s="288"/>
      <c r="H42" s="288"/>
      <c r="I42" s="14"/>
      <c r="J42" s="237"/>
    </row>
    <row r="43" spans="1:10" s="59" customFormat="1" ht="82.8">
      <c r="A43" s="82" t="s">
        <v>445</v>
      </c>
      <c r="B43" s="4" t="s">
        <v>1245</v>
      </c>
      <c r="C43" s="5" t="s">
        <v>949</v>
      </c>
      <c r="D43" s="4">
        <v>1</v>
      </c>
      <c r="E43" s="118">
        <f t="shared" si="2"/>
        <v>6.2411347517730498</v>
      </c>
      <c r="F43" s="282"/>
      <c r="G43" s="282"/>
      <c r="H43" s="282"/>
      <c r="I43" s="233">
        <f t="shared" si="3"/>
        <v>0</v>
      </c>
      <c r="J43" s="237"/>
    </row>
    <row r="44" spans="1:10" s="59" customFormat="1" ht="53.4" customHeight="1">
      <c r="A44" s="82" t="s">
        <v>446</v>
      </c>
      <c r="B44" s="4" t="s">
        <v>1246</v>
      </c>
      <c r="C44" s="5" t="s">
        <v>720</v>
      </c>
      <c r="D44" s="4">
        <v>1</v>
      </c>
      <c r="E44" s="118">
        <f t="shared" si="2"/>
        <v>6.2411347517730498</v>
      </c>
      <c r="F44" s="282"/>
      <c r="G44" s="282"/>
      <c r="H44" s="282"/>
      <c r="I44" s="233">
        <f t="shared" si="3"/>
        <v>0</v>
      </c>
      <c r="J44" s="237"/>
    </row>
    <row r="45" spans="1:10" s="59" customFormat="1" ht="41.4">
      <c r="A45" s="82" t="s">
        <v>447</v>
      </c>
      <c r="B45" s="4" t="s">
        <v>1247</v>
      </c>
      <c r="C45" s="5" t="s">
        <v>721</v>
      </c>
      <c r="D45" s="4">
        <v>1</v>
      </c>
      <c r="E45" s="118">
        <f t="shared" si="2"/>
        <v>6.2411347517730498</v>
      </c>
      <c r="F45" s="282"/>
      <c r="G45" s="282"/>
      <c r="H45" s="282"/>
      <c r="I45" s="233">
        <f t="shared" si="3"/>
        <v>0</v>
      </c>
      <c r="J45" s="237"/>
    </row>
    <row r="46" spans="1:10" s="59" customFormat="1" ht="41.4">
      <c r="A46" s="82" t="s">
        <v>448</v>
      </c>
      <c r="B46" s="4" t="s">
        <v>1248</v>
      </c>
      <c r="C46" s="5" t="s">
        <v>722</v>
      </c>
      <c r="D46" s="4">
        <v>1</v>
      </c>
      <c r="E46" s="118">
        <f t="shared" si="2"/>
        <v>6.2411347517730498</v>
      </c>
      <c r="F46" s="282"/>
      <c r="G46" s="282"/>
      <c r="H46" s="282"/>
      <c r="I46" s="233">
        <f t="shared" si="3"/>
        <v>0</v>
      </c>
      <c r="J46" s="237"/>
    </row>
    <row r="47" spans="1:10" s="59" customFormat="1" ht="27.6">
      <c r="A47" s="209" t="s">
        <v>7</v>
      </c>
      <c r="B47" s="13"/>
      <c r="C47" s="14" t="s">
        <v>704</v>
      </c>
      <c r="D47" s="14"/>
      <c r="E47" s="14"/>
      <c r="F47" s="288"/>
      <c r="G47" s="288"/>
      <c r="H47" s="288"/>
      <c r="I47" s="14"/>
      <c r="J47" s="237"/>
    </row>
    <row r="48" spans="1:10" s="59" customFormat="1" ht="96.6">
      <c r="A48" s="82" t="s">
        <v>449</v>
      </c>
      <c r="B48" s="4" t="s">
        <v>1249</v>
      </c>
      <c r="C48" s="5" t="s">
        <v>950</v>
      </c>
      <c r="D48" s="4">
        <v>1</v>
      </c>
      <c r="E48" s="118">
        <f t="shared" si="2"/>
        <v>6.2411347517730498</v>
      </c>
      <c r="F48" s="282"/>
      <c r="G48" s="282"/>
      <c r="H48" s="282"/>
      <c r="I48" s="233">
        <f t="shared" si="3"/>
        <v>0</v>
      </c>
      <c r="J48" s="237"/>
    </row>
    <row r="49" spans="1:11" s="59" customFormat="1" ht="27.6">
      <c r="A49" s="209" t="s">
        <v>8</v>
      </c>
      <c r="B49" s="13"/>
      <c r="C49" s="14" t="s">
        <v>704</v>
      </c>
      <c r="D49" s="14"/>
      <c r="E49" s="14"/>
      <c r="F49" s="288"/>
      <c r="G49" s="288"/>
      <c r="H49" s="288"/>
      <c r="I49" s="14"/>
      <c r="J49" s="237"/>
    </row>
    <row r="50" spans="1:11" s="59" customFormat="1" ht="303.60000000000002">
      <c r="A50" s="203" t="s">
        <v>450</v>
      </c>
      <c r="B50" s="204" t="s">
        <v>1250</v>
      </c>
      <c r="C50" s="205" t="s">
        <v>953</v>
      </c>
      <c r="D50" s="4">
        <v>1</v>
      </c>
      <c r="E50" s="118">
        <f t="shared" si="2"/>
        <v>6.2411347517730498</v>
      </c>
      <c r="F50" s="282"/>
      <c r="G50" s="282"/>
      <c r="H50" s="282"/>
      <c r="I50" s="233">
        <f t="shared" si="3"/>
        <v>0</v>
      </c>
      <c r="J50" s="237"/>
    </row>
    <row r="51" spans="1:11" s="59" customFormat="1" ht="41.4">
      <c r="A51" s="82" t="s">
        <v>451</v>
      </c>
      <c r="B51" s="4" t="s">
        <v>1251</v>
      </c>
      <c r="C51" s="5" t="s">
        <v>947</v>
      </c>
      <c r="D51" s="4">
        <v>1</v>
      </c>
      <c r="E51" s="118">
        <f t="shared" si="2"/>
        <v>6.2411347517730498</v>
      </c>
      <c r="F51" s="282"/>
      <c r="G51" s="282"/>
      <c r="H51" s="282"/>
      <c r="I51" s="233">
        <f t="shared" si="3"/>
        <v>0</v>
      </c>
      <c r="J51" s="237"/>
    </row>
    <row r="52" spans="1:11" s="59" customFormat="1" ht="27.6">
      <c r="A52" s="209" t="s">
        <v>9</v>
      </c>
      <c r="B52" s="13"/>
      <c r="C52" s="14" t="s">
        <v>704</v>
      </c>
      <c r="D52" s="14"/>
      <c r="E52" s="14"/>
      <c r="F52" s="288"/>
      <c r="G52" s="288"/>
      <c r="H52" s="288"/>
      <c r="I52" s="14"/>
      <c r="J52" s="237"/>
    </row>
    <row r="53" spans="1:11" s="59" customFormat="1" ht="82.8">
      <c r="A53" s="82" t="s">
        <v>452</v>
      </c>
      <c r="B53" s="4" t="s">
        <v>1252</v>
      </c>
      <c r="C53" s="5" t="s">
        <v>1163</v>
      </c>
      <c r="D53" s="4">
        <v>1</v>
      </c>
      <c r="E53" s="118">
        <f t="shared" si="2"/>
        <v>6.2411347517730498</v>
      </c>
      <c r="F53" s="282"/>
      <c r="G53" s="282"/>
      <c r="H53" s="282"/>
      <c r="I53" s="233">
        <f t="shared" si="3"/>
        <v>0</v>
      </c>
      <c r="J53" s="237"/>
    </row>
    <row r="54" spans="1:11" s="59" customFormat="1" ht="41.4">
      <c r="A54" s="82" t="s">
        <v>453</v>
      </c>
      <c r="B54" s="4" t="s">
        <v>1253</v>
      </c>
      <c r="C54" s="5" t="s">
        <v>677</v>
      </c>
      <c r="D54" s="4">
        <v>1</v>
      </c>
      <c r="E54" s="118">
        <f t="shared" si="2"/>
        <v>6.2411347517730498</v>
      </c>
      <c r="F54" s="282"/>
      <c r="G54" s="282"/>
      <c r="H54" s="282"/>
      <c r="I54" s="233">
        <f t="shared" si="3"/>
        <v>0</v>
      </c>
      <c r="J54" s="237"/>
    </row>
    <row r="55" spans="1:11" s="59" customFormat="1" ht="41.4">
      <c r="A55" s="82" t="s">
        <v>454</v>
      </c>
      <c r="B55" s="4" t="s">
        <v>1254</v>
      </c>
      <c r="C55" s="5" t="s">
        <v>723</v>
      </c>
      <c r="D55" s="4">
        <v>1</v>
      </c>
      <c r="E55" s="118">
        <f t="shared" si="2"/>
        <v>6.2411347517730498</v>
      </c>
      <c r="F55" s="282"/>
      <c r="G55" s="282"/>
      <c r="H55" s="282"/>
      <c r="I55" s="233">
        <f t="shared" si="3"/>
        <v>0</v>
      </c>
      <c r="J55" s="237"/>
    </row>
    <row r="56" spans="1:11" s="59" customFormat="1" ht="27.6">
      <c r="A56" s="209" t="s">
        <v>100</v>
      </c>
      <c r="B56" s="13"/>
      <c r="C56" s="14" t="s">
        <v>704</v>
      </c>
      <c r="D56" s="14"/>
      <c r="E56" s="14"/>
      <c r="F56" s="288"/>
      <c r="G56" s="288"/>
      <c r="H56" s="288"/>
      <c r="I56" s="14"/>
      <c r="J56" s="237"/>
    </row>
    <row r="57" spans="1:11" s="59" customFormat="1" ht="55.2">
      <c r="A57" s="82" t="s">
        <v>455</v>
      </c>
      <c r="B57" s="4" t="s">
        <v>1255</v>
      </c>
      <c r="C57" s="5" t="s">
        <v>954</v>
      </c>
      <c r="D57" s="4">
        <v>1</v>
      </c>
      <c r="E57" s="118">
        <f t="shared" si="2"/>
        <v>6.2411347517730498</v>
      </c>
      <c r="F57" s="282"/>
      <c r="G57" s="282"/>
      <c r="H57" s="282"/>
      <c r="I57" s="233">
        <f t="shared" si="3"/>
        <v>0</v>
      </c>
      <c r="J57" s="237"/>
    </row>
    <row r="58" spans="1:11" s="59" customFormat="1" ht="82.8">
      <c r="A58" s="82" t="s">
        <v>456</v>
      </c>
      <c r="B58" s="4" t="s">
        <v>1256</v>
      </c>
      <c r="C58" s="5" t="s">
        <v>1257</v>
      </c>
      <c r="D58" s="4">
        <v>1</v>
      </c>
      <c r="E58" s="118">
        <f t="shared" si="2"/>
        <v>6.2411347517730498</v>
      </c>
      <c r="F58" s="282"/>
      <c r="G58" s="282"/>
      <c r="H58" s="282"/>
      <c r="I58" s="233">
        <f t="shared" si="3"/>
        <v>0</v>
      </c>
      <c r="J58" s="237"/>
    </row>
    <row r="59" spans="1:11" s="59" customFormat="1" ht="55.2">
      <c r="A59" s="82" t="s">
        <v>457</v>
      </c>
      <c r="B59" s="4" t="s">
        <v>1258</v>
      </c>
      <c r="C59" s="5" t="s">
        <v>1259</v>
      </c>
      <c r="D59" s="4">
        <v>1</v>
      </c>
      <c r="E59" s="118">
        <f t="shared" si="2"/>
        <v>6.2411347517730498</v>
      </c>
      <c r="F59" s="282"/>
      <c r="G59" s="282"/>
      <c r="H59" s="282"/>
      <c r="I59" s="233">
        <f t="shared" si="3"/>
        <v>0</v>
      </c>
      <c r="J59" s="237"/>
    </row>
    <row r="60" spans="1:11" s="59" customFormat="1" ht="27.6">
      <c r="A60" s="209" t="s">
        <v>10</v>
      </c>
      <c r="B60" s="13"/>
      <c r="C60" s="14" t="s">
        <v>704</v>
      </c>
      <c r="D60" s="14"/>
      <c r="E60" s="14"/>
      <c r="F60" s="288"/>
      <c r="G60" s="288"/>
      <c r="H60" s="288"/>
      <c r="I60" s="14"/>
      <c r="J60" s="237"/>
    </row>
    <row r="61" spans="1:11" s="59" customFormat="1" ht="110.4">
      <c r="A61" s="82" t="s">
        <v>1175</v>
      </c>
      <c r="B61" s="204" t="s">
        <v>1260</v>
      </c>
      <c r="C61" s="205" t="s">
        <v>955</v>
      </c>
      <c r="D61" s="4">
        <v>1</v>
      </c>
      <c r="E61" s="118">
        <f t="shared" si="2"/>
        <v>6.2411347517730498</v>
      </c>
      <c r="F61" s="282"/>
      <c r="G61" s="282"/>
      <c r="H61" s="282"/>
      <c r="I61" s="233">
        <f t="shared" si="3"/>
        <v>0</v>
      </c>
      <c r="J61" s="237"/>
    </row>
    <row r="62" spans="1:11" s="59" customFormat="1" ht="27.6">
      <c r="A62" s="74" t="s">
        <v>400</v>
      </c>
      <c r="B62" s="66"/>
      <c r="C62" s="62" t="s">
        <v>704</v>
      </c>
      <c r="D62" s="62"/>
      <c r="E62" s="121"/>
      <c r="F62" s="286"/>
      <c r="G62" s="287"/>
      <c r="H62" s="287"/>
      <c r="I62" s="62"/>
      <c r="J62" s="236"/>
      <c r="K62" s="72"/>
    </row>
    <row r="63" spans="1:11" s="59" customFormat="1" ht="41.4">
      <c r="A63" s="82" t="s">
        <v>413</v>
      </c>
      <c r="B63" s="4" t="s">
        <v>1261</v>
      </c>
      <c r="C63" s="5" t="s">
        <v>724</v>
      </c>
      <c r="D63" s="4">
        <v>1</v>
      </c>
      <c r="E63" s="118">
        <f t="shared" si="2"/>
        <v>6.2411347517730498</v>
      </c>
      <c r="F63" s="282"/>
      <c r="G63" s="282"/>
      <c r="H63" s="282"/>
      <c r="I63" s="233">
        <f t="shared" si="3"/>
        <v>0</v>
      </c>
      <c r="J63" s="237"/>
    </row>
    <row r="64" spans="1:11" s="59" customFormat="1" ht="96.6">
      <c r="A64" s="82" t="s">
        <v>414</v>
      </c>
      <c r="B64" s="4" t="s">
        <v>1262</v>
      </c>
      <c r="C64" s="5" t="s">
        <v>725</v>
      </c>
      <c r="D64" s="4">
        <v>1</v>
      </c>
      <c r="E64" s="118">
        <f t="shared" si="2"/>
        <v>6.2411347517730498</v>
      </c>
      <c r="F64" s="282"/>
      <c r="G64" s="282"/>
      <c r="H64" s="282"/>
      <c r="I64" s="233">
        <f t="shared" si="3"/>
        <v>0</v>
      </c>
      <c r="J64" s="237"/>
    </row>
    <row r="65" spans="1:11" s="59" customFormat="1" ht="100.2" customHeight="1">
      <c r="A65" s="82" t="s">
        <v>415</v>
      </c>
      <c r="B65" s="4" t="s">
        <v>1263</v>
      </c>
      <c r="C65" s="5" t="s">
        <v>678</v>
      </c>
      <c r="D65" s="4">
        <v>1</v>
      </c>
      <c r="E65" s="118">
        <f t="shared" si="2"/>
        <v>6.2411347517730498</v>
      </c>
      <c r="F65" s="282"/>
      <c r="G65" s="282"/>
      <c r="H65" s="282"/>
      <c r="I65" s="233">
        <f t="shared" si="3"/>
        <v>0</v>
      </c>
      <c r="J65" s="237"/>
    </row>
    <row r="66" spans="1:11" s="59" customFormat="1" ht="96.6">
      <c r="A66" s="82" t="s">
        <v>416</v>
      </c>
      <c r="B66" s="4" t="s">
        <v>1264</v>
      </c>
      <c r="C66" s="5" t="s">
        <v>679</v>
      </c>
      <c r="D66" s="4">
        <v>1</v>
      </c>
      <c r="E66" s="118">
        <f t="shared" si="2"/>
        <v>6.2411347517730498</v>
      </c>
      <c r="F66" s="282"/>
      <c r="G66" s="282"/>
      <c r="H66" s="282"/>
      <c r="I66" s="233">
        <f t="shared" si="3"/>
        <v>0</v>
      </c>
      <c r="J66" s="237"/>
    </row>
    <row r="67" spans="1:11" s="59" customFormat="1" ht="64.8" customHeight="1">
      <c r="A67" s="82" t="s">
        <v>417</v>
      </c>
      <c r="B67" s="4" t="s">
        <v>1265</v>
      </c>
      <c r="C67" s="5" t="s">
        <v>1131</v>
      </c>
      <c r="D67" s="4">
        <v>1</v>
      </c>
      <c r="E67" s="118">
        <f t="shared" si="2"/>
        <v>6.2411347517730498</v>
      </c>
      <c r="F67" s="282"/>
      <c r="G67" s="282"/>
      <c r="H67" s="282"/>
      <c r="I67" s="233">
        <f t="shared" si="3"/>
        <v>0</v>
      </c>
      <c r="J67" s="237"/>
    </row>
    <row r="68" spans="1:11" s="59" customFormat="1" ht="55.2">
      <c r="A68" s="82" t="s">
        <v>418</v>
      </c>
      <c r="B68" s="4" t="s">
        <v>1266</v>
      </c>
      <c r="C68" s="5" t="s">
        <v>680</v>
      </c>
      <c r="D68" s="4">
        <v>1</v>
      </c>
      <c r="E68" s="118">
        <f t="shared" si="2"/>
        <v>6.2411347517730498</v>
      </c>
      <c r="F68" s="282"/>
      <c r="G68" s="282"/>
      <c r="H68" s="282"/>
      <c r="I68" s="233">
        <f t="shared" si="3"/>
        <v>0</v>
      </c>
      <c r="J68" s="237"/>
    </row>
    <row r="69" spans="1:11" s="59" customFormat="1" ht="27.6">
      <c r="A69" s="74" t="s">
        <v>401</v>
      </c>
      <c r="B69" s="66"/>
      <c r="C69" s="62" t="s">
        <v>704</v>
      </c>
      <c r="D69" s="62"/>
      <c r="E69" s="121"/>
      <c r="F69" s="286"/>
      <c r="G69" s="287"/>
      <c r="H69" s="287"/>
      <c r="I69" s="62"/>
      <c r="J69" s="236"/>
      <c r="K69" s="72"/>
    </row>
    <row r="70" spans="1:11" s="59" customFormat="1" ht="110.4">
      <c r="A70" s="203" t="s">
        <v>458</v>
      </c>
      <c r="B70" s="204" t="s">
        <v>1267</v>
      </c>
      <c r="C70" s="205" t="s">
        <v>681</v>
      </c>
      <c r="D70" s="4">
        <v>1</v>
      </c>
      <c r="E70" s="118">
        <f t="shared" si="2"/>
        <v>6.2411347517730498</v>
      </c>
      <c r="F70" s="282"/>
      <c r="G70" s="282"/>
      <c r="H70" s="282"/>
      <c r="I70" s="233">
        <f t="shared" si="3"/>
        <v>0</v>
      </c>
      <c r="J70" s="237"/>
    </row>
    <row r="71" spans="1:11" s="59" customFormat="1" ht="69">
      <c r="A71" s="82" t="s">
        <v>459</v>
      </c>
      <c r="B71" s="4" t="s">
        <v>1268</v>
      </c>
      <c r="C71" s="5" t="s">
        <v>1132</v>
      </c>
      <c r="D71" s="4">
        <v>1</v>
      </c>
      <c r="E71" s="118">
        <f t="shared" si="2"/>
        <v>6.2411347517730498</v>
      </c>
      <c r="F71" s="282"/>
      <c r="G71" s="282"/>
      <c r="H71" s="282"/>
      <c r="I71" s="233">
        <f t="shared" si="3"/>
        <v>0</v>
      </c>
      <c r="J71" s="237"/>
    </row>
    <row r="72" spans="1:11" s="59" customFormat="1" ht="27.6">
      <c r="A72" s="74" t="s">
        <v>541</v>
      </c>
      <c r="B72" s="66"/>
      <c r="C72" s="62" t="s">
        <v>704</v>
      </c>
      <c r="D72" s="62"/>
      <c r="E72" s="121"/>
      <c r="F72" s="286"/>
      <c r="G72" s="287"/>
      <c r="H72" s="287"/>
      <c r="I72" s="62"/>
      <c r="J72" s="236"/>
      <c r="K72" s="72"/>
    </row>
    <row r="73" spans="1:11" s="59" customFormat="1" ht="67.2" customHeight="1">
      <c r="A73" s="82" t="s">
        <v>460</v>
      </c>
      <c r="B73" s="4" t="s">
        <v>1269</v>
      </c>
      <c r="C73" s="5" t="s">
        <v>682</v>
      </c>
      <c r="D73" s="4">
        <v>1</v>
      </c>
      <c r="E73" s="118">
        <f t="shared" si="2"/>
        <v>6.2411347517730498</v>
      </c>
      <c r="F73" s="282"/>
      <c r="G73" s="282"/>
      <c r="H73" s="282"/>
      <c r="I73" s="233">
        <f t="shared" si="3"/>
        <v>0</v>
      </c>
      <c r="J73" s="237"/>
    </row>
    <row r="74" spans="1:11" s="59" customFormat="1" ht="69">
      <c r="A74" s="82" t="s">
        <v>461</v>
      </c>
      <c r="B74" s="4" t="s">
        <v>1270</v>
      </c>
      <c r="C74" s="5" t="s">
        <v>726</v>
      </c>
      <c r="D74" s="4">
        <v>1</v>
      </c>
      <c r="E74" s="118">
        <f t="shared" si="2"/>
        <v>6.2411347517730498</v>
      </c>
      <c r="F74" s="282"/>
      <c r="G74" s="282"/>
      <c r="H74" s="282"/>
      <c r="I74" s="233">
        <f t="shared" si="3"/>
        <v>0</v>
      </c>
      <c r="J74" s="237"/>
    </row>
    <row r="75" spans="1:11" s="59" customFormat="1" ht="55.2">
      <c r="A75" s="82" t="s">
        <v>462</v>
      </c>
      <c r="B75" s="4" t="s">
        <v>1271</v>
      </c>
      <c r="C75" s="5" t="s">
        <v>727</v>
      </c>
      <c r="D75" s="4">
        <v>1</v>
      </c>
      <c r="E75" s="118">
        <f t="shared" si="2"/>
        <v>6.2411347517730498</v>
      </c>
      <c r="F75" s="282"/>
      <c r="G75" s="282"/>
      <c r="H75" s="282"/>
      <c r="I75" s="233">
        <f t="shared" si="3"/>
        <v>0</v>
      </c>
      <c r="J75" s="237"/>
    </row>
    <row r="76" spans="1:11" s="59" customFormat="1" ht="41.4">
      <c r="A76" s="82" t="s">
        <v>463</v>
      </c>
      <c r="B76" s="4" t="s">
        <v>1272</v>
      </c>
      <c r="C76" s="5" t="s">
        <v>728</v>
      </c>
      <c r="D76" s="4">
        <v>1</v>
      </c>
      <c r="E76" s="118">
        <f t="shared" si="2"/>
        <v>6.2411347517730498</v>
      </c>
      <c r="F76" s="282"/>
      <c r="G76" s="282"/>
      <c r="H76" s="282"/>
      <c r="I76" s="233">
        <f t="shared" si="3"/>
        <v>0</v>
      </c>
      <c r="J76" s="237"/>
    </row>
    <row r="77" spans="1:11" s="59" customFormat="1" ht="41.4">
      <c r="A77" s="82" t="s">
        <v>464</v>
      </c>
      <c r="B77" s="4" t="s">
        <v>1273</v>
      </c>
      <c r="C77" s="5" t="s">
        <v>729</v>
      </c>
      <c r="D77" s="4">
        <v>1</v>
      </c>
      <c r="E77" s="118">
        <f t="shared" si="2"/>
        <v>6.2411347517730498</v>
      </c>
      <c r="F77" s="282"/>
      <c r="G77" s="282"/>
      <c r="H77" s="282"/>
      <c r="I77" s="233">
        <f t="shared" si="3"/>
        <v>0</v>
      </c>
      <c r="J77" s="237"/>
    </row>
    <row r="78" spans="1:11" s="59" customFormat="1" ht="55.2">
      <c r="A78" s="82" t="s">
        <v>465</v>
      </c>
      <c r="B78" s="4" t="s">
        <v>1274</v>
      </c>
      <c r="C78" s="5" t="s">
        <v>1133</v>
      </c>
      <c r="D78" s="4">
        <v>1</v>
      </c>
      <c r="E78" s="118">
        <f t="shared" si="2"/>
        <v>6.2411347517730498</v>
      </c>
      <c r="F78" s="282"/>
      <c r="G78" s="282"/>
      <c r="H78" s="282"/>
      <c r="I78" s="233">
        <f t="shared" si="3"/>
        <v>0</v>
      </c>
      <c r="J78" s="237"/>
    </row>
    <row r="79" spans="1:11" s="59" customFormat="1" ht="55.2">
      <c r="A79" s="82" t="s">
        <v>466</v>
      </c>
      <c r="B79" s="4" t="s">
        <v>1275</v>
      </c>
      <c r="C79" s="5" t="s">
        <v>730</v>
      </c>
      <c r="D79" s="4">
        <v>1</v>
      </c>
      <c r="E79" s="118">
        <f t="shared" si="2"/>
        <v>6.2411347517730498</v>
      </c>
      <c r="F79" s="282"/>
      <c r="G79" s="282"/>
      <c r="H79" s="282"/>
      <c r="I79" s="233">
        <f t="shared" si="3"/>
        <v>0</v>
      </c>
      <c r="J79" s="237"/>
    </row>
    <row r="80" spans="1:11" s="59" customFormat="1" ht="69">
      <c r="A80" s="82" t="s">
        <v>467</v>
      </c>
      <c r="B80" s="4" t="s">
        <v>1276</v>
      </c>
      <c r="C80" s="5" t="s">
        <v>683</v>
      </c>
      <c r="D80" s="4">
        <v>1</v>
      </c>
      <c r="E80" s="118">
        <f t="shared" si="2"/>
        <v>6.2411347517730498</v>
      </c>
      <c r="F80" s="282"/>
      <c r="G80" s="282"/>
      <c r="H80" s="282"/>
      <c r="I80" s="233">
        <f t="shared" si="3"/>
        <v>0</v>
      </c>
      <c r="J80" s="237"/>
    </row>
    <row r="81" spans="1:11" s="59" customFormat="1" ht="55.2">
      <c r="A81" s="82" t="s">
        <v>468</v>
      </c>
      <c r="B81" s="4" t="s">
        <v>1277</v>
      </c>
      <c r="C81" s="5" t="s">
        <v>731</v>
      </c>
      <c r="D81" s="4">
        <v>1</v>
      </c>
      <c r="E81" s="118">
        <f t="shared" si="2"/>
        <v>6.2411347517730498</v>
      </c>
      <c r="F81" s="282"/>
      <c r="G81" s="282"/>
      <c r="H81" s="282"/>
      <c r="I81" s="233">
        <f t="shared" si="3"/>
        <v>0</v>
      </c>
      <c r="J81" s="237"/>
    </row>
    <row r="82" spans="1:11" s="59" customFormat="1" ht="27.6">
      <c r="A82" s="74" t="s">
        <v>402</v>
      </c>
      <c r="B82" s="66"/>
      <c r="C82" s="62" t="s">
        <v>704</v>
      </c>
      <c r="D82" s="62"/>
      <c r="E82" s="121"/>
      <c r="F82" s="286"/>
      <c r="G82" s="287"/>
      <c r="H82" s="287"/>
      <c r="I82" s="62"/>
      <c r="J82" s="236"/>
      <c r="K82" s="72"/>
    </row>
    <row r="83" spans="1:11" s="59" customFormat="1" ht="55.2">
      <c r="A83" s="82" t="s">
        <v>419</v>
      </c>
      <c r="B83" s="4" t="s">
        <v>653</v>
      </c>
      <c r="C83" s="5" t="s">
        <v>732</v>
      </c>
      <c r="D83" s="4">
        <v>1</v>
      </c>
      <c r="E83" s="118">
        <f t="shared" si="2"/>
        <v>6.2411347517730498</v>
      </c>
      <c r="F83" s="282"/>
      <c r="G83" s="282"/>
      <c r="H83" s="282"/>
      <c r="I83" s="233">
        <f t="shared" si="3"/>
        <v>0</v>
      </c>
      <c r="J83" s="237"/>
    </row>
    <row r="84" spans="1:11" s="59" customFormat="1" ht="124.2">
      <c r="A84" s="82" t="s">
        <v>420</v>
      </c>
      <c r="B84" s="4" t="s">
        <v>1278</v>
      </c>
      <c r="C84" s="5" t="s">
        <v>956</v>
      </c>
      <c r="D84" s="4">
        <v>1</v>
      </c>
      <c r="E84" s="118">
        <f t="shared" si="2"/>
        <v>6.2411347517730498</v>
      </c>
      <c r="F84" s="282"/>
      <c r="G84" s="282"/>
      <c r="H84" s="282"/>
      <c r="I84" s="233">
        <f t="shared" si="3"/>
        <v>0</v>
      </c>
      <c r="J84" s="237"/>
    </row>
    <row r="85" spans="1:11" s="59" customFormat="1" ht="41.4">
      <c r="A85" s="82" t="s">
        <v>421</v>
      </c>
      <c r="B85" s="4" t="s">
        <v>1279</v>
      </c>
      <c r="C85" s="5" t="s">
        <v>733</v>
      </c>
      <c r="D85" s="4">
        <v>1</v>
      </c>
      <c r="E85" s="118">
        <f t="shared" si="2"/>
        <v>6.2411347517730498</v>
      </c>
      <c r="F85" s="282"/>
      <c r="G85" s="282"/>
      <c r="H85" s="282"/>
      <c r="I85" s="233">
        <f t="shared" si="3"/>
        <v>0</v>
      </c>
      <c r="J85" s="237"/>
    </row>
    <row r="86" spans="1:11" s="59" customFormat="1" ht="27.6">
      <c r="A86" s="10" t="s">
        <v>403</v>
      </c>
      <c r="B86" s="66"/>
      <c r="C86" s="62" t="s">
        <v>704</v>
      </c>
      <c r="D86" s="62"/>
      <c r="E86" s="62"/>
      <c r="F86" s="287"/>
      <c r="G86" s="287"/>
      <c r="H86" s="287"/>
      <c r="I86" s="62"/>
      <c r="J86" s="237"/>
    </row>
    <row r="87" spans="1:11" s="210" customFormat="1" ht="55.2">
      <c r="A87" s="83" t="s">
        <v>470</v>
      </c>
      <c r="B87" s="22" t="s">
        <v>1280</v>
      </c>
      <c r="C87" s="23" t="s">
        <v>734</v>
      </c>
      <c r="D87" s="4">
        <v>1</v>
      </c>
      <c r="E87" s="118">
        <f t="shared" si="2"/>
        <v>6.2411347517730498</v>
      </c>
      <c r="F87" s="282"/>
      <c r="G87" s="282"/>
      <c r="H87" s="282"/>
      <c r="I87" s="233">
        <f t="shared" si="3"/>
        <v>0</v>
      </c>
      <c r="J87" s="239"/>
    </row>
    <row r="88" spans="1:11" s="210" customFormat="1" ht="41.4">
      <c r="A88" s="83" t="s">
        <v>469</v>
      </c>
      <c r="B88" s="22" t="s">
        <v>1281</v>
      </c>
      <c r="C88" s="23" t="s">
        <v>957</v>
      </c>
      <c r="D88" s="4">
        <v>1</v>
      </c>
      <c r="E88" s="118">
        <f t="shared" si="2"/>
        <v>6.2411347517730498</v>
      </c>
      <c r="F88" s="282"/>
      <c r="G88" s="282"/>
      <c r="H88" s="282"/>
      <c r="I88" s="233">
        <f t="shared" si="3"/>
        <v>0</v>
      </c>
      <c r="J88" s="239"/>
    </row>
    <row r="89" spans="1:11" s="210" customFormat="1" ht="55.2">
      <c r="A89" s="83" t="s">
        <v>471</v>
      </c>
      <c r="B89" s="4" t="s">
        <v>1282</v>
      </c>
      <c r="C89" s="5" t="s">
        <v>735</v>
      </c>
      <c r="D89" s="4">
        <v>1</v>
      </c>
      <c r="E89" s="118">
        <f t="shared" si="2"/>
        <v>6.2411347517730498</v>
      </c>
      <c r="F89" s="282"/>
      <c r="G89" s="282"/>
      <c r="H89" s="282"/>
      <c r="I89" s="233">
        <f t="shared" si="3"/>
        <v>0</v>
      </c>
      <c r="J89" s="239"/>
    </row>
    <row r="90" spans="1:11" s="210" customFormat="1" ht="55.2">
      <c r="A90" s="83" t="s">
        <v>472</v>
      </c>
      <c r="B90" s="4" t="s">
        <v>1283</v>
      </c>
      <c r="C90" s="5" t="s">
        <v>684</v>
      </c>
      <c r="D90" s="4">
        <v>1</v>
      </c>
      <c r="E90" s="118">
        <f t="shared" si="2"/>
        <v>6.2411347517730498</v>
      </c>
      <c r="F90" s="282"/>
      <c r="G90" s="282"/>
      <c r="H90" s="282"/>
      <c r="I90" s="233">
        <f t="shared" si="3"/>
        <v>0</v>
      </c>
      <c r="J90" s="239"/>
    </row>
    <row r="91" spans="1:11" s="210" customFormat="1" ht="41.4">
      <c r="A91" s="83" t="s">
        <v>473</v>
      </c>
      <c r="B91" s="4" t="s">
        <v>1284</v>
      </c>
      <c r="C91" s="5" t="s">
        <v>736</v>
      </c>
      <c r="D91" s="4">
        <v>1</v>
      </c>
      <c r="E91" s="118">
        <f t="shared" si="2"/>
        <v>6.2411347517730498</v>
      </c>
      <c r="F91" s="282"/>
      <c r="G91" s="282"/>
      <c r="H91" s="282"/>
      <c r="I91" s="233">
        <f t="shared" si="3"/>
        <v>0</v>
      </c>
      <c r="J91" s="239"/>
    </row>
    <row r="92" spans="1:11" s="210" customFormat="1" ht="41.4">
      <c r="A92" s="83" t="s">
        <v>474</v>
      </c>
      <c r="B92" s="4" t="s">
        <v>1285</v>
      </c>
      <c r="C92" s="5" t="s">
        <v>737</v>
      </c>
      <c r="D92" s="4">
        <v>1</v>
      </c>
      <c r="E92" s="118">
        <f t="shared" ref="E92:E110" si="4">$G$2/$D$5</f>
        <v>6.2411347517730498</v>
      </c>
      <c r="F92" s="282"/>
      <c r="G92" s="282"/>
      <c r="H92" s="282"/>
      <c r="I92" s="233">
        <f t="shared" ref="I92:I110" si="5">IF($F92="x",E92,IF($G92="x",E92*0.3,0))</f>
        <v>0</v>
      </c>
      <c r="J92" s="239"/>
    </row>
    <row r="93" spans="1:11" s="210" customFormat="1" ht="66" customHeight="1">
      <c r="A93" s="83" t="s">
        <v>475</v>
      </c>
      <c r="B93" s="4" t="s">
        <v>1286</v>
      </c>
      <c r="C93" s="5" t="s">
        <v>958</v>
      </c>
      <c r="D93" s="4">
        <v>1</v>
      </c>
      <c r="E93" s="118">
        <f t="shared" si="4"/>
        <v>6.2411347517730498</v>
      </c>
      <c r="F93" s="282"/>
      <c r="G93" s="282"/>
      <c r="H93" s="282"/>
      <c r="I93" s="233">
        <f t="shared" si="5"/>
        <v>0</v>
      </c>
      <c r="J93" s="239"/>
    </row>
    <row r="94" spans="1:11" s="210" customFormat="1" ht="96.6">
      <c r="A94" s="83" t="s">
        <v>476</v>
      </c>
      <c r="B94" s="4" t="s">
        <v>1287</v>
      </c>
      <c r="C94" s="5" t="s">
        <v>738</v>
      </c>
      <c r="D94" s="4">
        <v>1</v>
      </c>
      <c r="E94" s="118">
        <f t="shared" si="4"/>
        <v>6.2411347517730498</v>
      </c>
      <c r="F94" s="282"/>
      <c r="G94" s="282"/>
      <c r="H94" s="282"/>
      <c r="I94" s="233">
        <f t="shared" si="5"/>
        <v>0</v>
      </c>
      <c r="J94" s="239"/>
    </row>
    <row r="95" spans="1:11" s="210" customFormat="1" ht="69">
      <c r="A95" s="83" t="s">
        <v>477</v>
      </c>
      <c r="B95" s="4" t="s">
        <v>1288</v>
      </c>
      <c r="C95" s="5" t="s">
        <v>685</v>
      </c>
      <c r="D95" s="4">
        <v>1</v>
      </c>
      <c r="E95" s="118">
        <f t="shared" si="4"/>
        <v>6.2411347517730498</v>
      </c>
      <c r="F95" s="282"/>
      <c r="G95" s="282"/>
      <c r="H95" s="282"/>
      <c r="I95" s="233">
        <f t="shared" si="5"/>
        <v>0</v>
      </c>
      <c r="J95" s="239"/>
    </row>
    <row r="96" spans="1:11" s="210" customFormat="1" ht="41.4">
      <c r="A96" s="83" t="s">
        <v>478</v>
      </c>
      <c r="B96" s="4" t="s">
        <v>1289</v>
      </c>
      <c r="C96" s="5" t="s">
        <v>739</v>
      </c>
      <c r="D96" s="4">
        <v>1</v>
      </c>
      <c r="E96" s="118">
        <f t="shared" si="4"/>
        <v>6.2411347517730498</v>
      </c>
      <c r="F96" s="282"/>
      <c r="G96" s="282"/>
      <c r="H96" s="282"/>
      <c r="I96" s="233">
        <f t="shared" si="5"/>
        <v>0</v>
      </c>
      <c r="J96" s="239"/>
    </row>
    <row r="97" spans="1:10" s="210" customFormat="1" ht="41.4">
      <c r="A97" s="83" t="s">
        <v>479</v>
      </c>
      <c r="B97" s="4" t="s">
        <v>1290</v>
      </c>
      <c r="C97" s="5" t="s">
        <v>740</v>
      </c>
      <c r="D97" s="4">
        <v>1</v>
      </c>
      <c r="E97" s="118">
        <f t="shared" si="4"/>
        <v>6.2411347517730498</v>
      </c>
      <c r="F97" s="282"/>
      <c r="G97" s="282"/>
      <c r="H97" s="282"/>
      <c r="I97" s="233">
        <f t="shared" si="5"/>
        <v>0</v>
      </c>
      <c r="J97" s="239"/>
    </row>
    <row r="98" spans="1:10" s="210" customFormat="1" ht="110.4">
      <c r="A98" s="83" t="s">
        <v>480</v>
      </c>
      <c r="B98" s="4" t="s">
        <v>1291</v>
      </c>
      <c r="C98" s="5" t="s">
        <v>741</v>
      </c>
      <c r="D98" s="4">
        <v>1</v>
      </c>
      <c r="E98" s="118">
        <f t="shared" si="4"/>
        <v>6.2411347517730498</v>
      </c>
      <c r="F98" s="282"/>
      <c r="G98" s="282"/>
      <c r="H98" s="282"/>
      <c r="I98" s="233">
        <f t="shared" si="5"/>
        <v>0</v>
      </c>
      <c r="J98" s="239"/>
    </row>
    <row r="99" spans="1:10" s="210" customFormat="1" ht="82.8">
      <c r="A99" s="83" t="s">
        <v>481</v>
      </c>
      <c r="B99" s="4" t="s">
        <v>1292</v>
      </c>
      <c r="C99" s="5" t="s">
        <v>959</v>
      </c>
      <c r="D99" s="4">
        <v>1</v>
      </c>
      <c r="E99" s="118">
        <f t="shared" si="4"/>
        <v>6.2411347517730498</v>
      </c>
      <c r="F99" s="282"/>
      <c r="G99" s="282"/>
      <c r="H99" s="282"/>
      <c r="I99" s="233">
        <f t="shared" si="5"/>
        <v>0</v>
      </c>
      <c r="J99" s="239"/>
    </row>
    <row r="100" spans="1:10" s="210" customFormat="1" ht="69">
      <c r="A100" s="83" t="s">
        <v>482</v>
      </c>
      <c r="B100" s="4" t="s">
        <v>1293</v>
      </c>
      <c r="C100" s="5" t="s">
        <v>970</v>
      </c>
      <c r="D100" s="4">
        <v>1</v>
      </c>
      <c r="E100" s="118">
        <f t="shared" si="4"/>
        <v>6.2411347517730498</v>
      </c>
      <c r="F100" s="282"/>
      <c r="G100" s="282"/>
      <c r="H100" s="282"/>
      <c r="I100" s="233">
        <f t="shared" si="5"/>
        <v>0</v>
      </c>
      <c r="J100" s="239"/>
    </row>
    <row r="101" spans="1:10" s="210" customFormat="1" ht="55.2">
      <c r="A101" s="83" t="s">
        <v>483</v>
      </c>
      <c r="B101" s="4" t="s">
        <v>1294</v>
      </c>
      <c r="C101" s="5" t="s">
        <v>686</v>
      </c>
      <c r="D101" s="4">
        <v>1</v>
      </c>
      <c r="E101" s="118">
        <f t="shared" si="4"/>
        <v>6.2411347517730498</v>
      </c>
      <c r="F101" s="282"/>
      <c r="G101" s="282"/>
      <c r="H101" s="282"/>
      <c r="I101" s="233">
        <f t="shared" si="5"/>
        <v>0</v>
      </c>
      <c r="J101" s="239"/>
    </row>
    <row r="102" spans="1:10" s="210" customFormat="1" ht="55.2">
      <c r="A102" s="83" t="s">
        <v>484</v>
      </c>
      <c r="B102" s="4" t="s">
        <v>1295</v>
      </c>
      <c r="C102" s="5" t="s">
        <v>960</v>
      </c>
      <c r="D102" s="4">
        <v>1</v>
      </c>
      <c r="E102" s="118">
        <f t="shared" si="4"/>
        <v>6.2411347517730498</v>
      </c>
      <c r="F102" s="282"/>
      <c r="G102" s="282"/>
      <c r="H102" s="282"/>
      <c r="I102" s="233">
        <f t="shared" si="5"/>
        <v>0</v>
      </c>
      <c r="J102" s="239"/>
    </row>
    <row r="103" spans="1:10" s="210" customFormat="1" ht="110.4">
      <c r="A103" s="83" t="s">
        <v>485</v>
      </c>
      <c r="B103" s="4" t="s">
        <v>1296</v>
      </c>
      <c r="C103" s="5" t="s">
        <v>687</v>
      </c>
      <c r="D103" s="4">
        <v>1</v>
      </c>
      <c r="E103" s="118">
        <f t="shared" si="4"/>
        <v>6.2411347517730498</v>
      </c>
      <c r="F103" s="282"/>
      <c r="G103" s="282"/>
      <c r="H103" s="282"/>
      <c r="I103" s="233">
        <f t="shared" si="5"/>
        <v>0</v>
      </c>
      <c r="J103" s="239"/>
    </row>
    <row r="104" spans="1:10" s="210" customFormat="1" ht="55.2">
      <c r="A104" s="83" t="s">
        <v>486</v>
      </c>
      <c r="B104" s="4" t="s">
        <v>1297</v>
      </c>
      <c r="C104" s="5" t="s">
        <v>742</v>
      </c>
      <c r="D104" s="4">
        <v>1</v>
      </c>
      <c r="E104" s="118">
        <f t="shared" si="4"/>
        <v>6.2411347517730498</v>
      </c>
      <c r="F104" s="282"/>
      <c r="G104" s="282"/>
      <c r="H104" s="282"/>
      <c r="I104" s="233">
        <f t="shared" si="5"/>
        <v>0</v>
      </c>
      <c r="J104" s="239"/>
    </row>
    <row r="105" spans="1:10" s="210" customFormat="1" ht="41.4">
      <c r="A105" s="83" t="s">
        <v>487</v>
      </c>
      <c r="B105" s="4" t="s">
        <v>1298</v>
      </c>
      <c r="C105" s="5" t="s">
        <v>743</v>
      </c>
      <c r="D105" s="4">
        <v>1</v>
      </c>
      <c r="E105" s="118">
        <f t="shared" si="4"/>
        <v>6.2411347517730498</v>
      </c>
      <c r="F105" s="282"/>
      <c r="G105" s="282"/>
      <c r="H105" s="282"/>
      <c r="I105" s="233">
        <f t="shared" si="5"/>
        <v>0</v>
      </c>
      <c r="J105" s="239"/>
    </row>
    <row r="106" spans="1:10" s="210" customFormat="1" ht="55.2">
      <c r="A106" s="83" t="s">
        <v>488</v>
      </c>
      <c r="B106" s="4" t="s">
        <v>1299</v>
      </c>
      <c r="C106" s="5" t="s">
        <v>744</v>
      </c>
      <c r="D106" s="4">
        <v>1</v>
      </c>
      <c r="E106" s="118">
        <f t="shared" si="4"/>
        <v>6.2411347517730498</v>
      </c>
      <c r="F106" s="282"/>
      <c r="G106" s="282"/>
      <c r="H106" s="282"/>
      <c r="I106" s="233">
        <f t="shared" si="5"/>
        <v>0</v>
      </c>
      <c r="J106" s="239"/>
    </row>
    <row r="107" spans="1:10" s="210" customFormat="1" ht="55.2">
      <c r="A107" s="83" t="s">
        <v>489</v>
      </c>
      <c r="B107" s="4" t="s">
        <v>1300</v>
      </c>
      <c r="C107" s="5" t="s">
        <v>688</v>
      </c>
      <c r="D107" s="4">
        <v>1</v>
      </c>
      <c r="E107" s="118">
        <f t="shared" si="4"/>
        <v>6.2411347517730498</v>
      </c>
      <c r="F107" s="282"/>
      <c r="G107" s="282"/>
      <c r="H107" s="282"/>
      <c r="I107" s="233">
        <f t="shared" si="5"/>
        <v>0</v>
      </c>
      <c r="J107" s="239"/>
    </row>
    <row r="108" spans="1:10" s="210" customFormat="1" ht="41.4">
      <c r="A108" s="83" t="s">
        <v>490</v>
      </c>
      <c r="B108" s="4" t="s">
        <v>1301</v>
      </c>
      <c r="C108" s="5" t="s">
        <v>745</v>
      </c>
      <c r="D108" s="4">
        <v>1</v>
      </c>
      <c r="E108" s="118">
        <f t="shared" si="4"/>
        <v>6.2411347517730498</v>
      </c>
      <c r="F108" s="282"/>
      <c r="G108" s="282"/>
      <c r="H108" s="282"/>
      <c r="I108" s="233">
        <f t="shared" si="5"/>
        <v>0</v>
      </c>
      <c r="J108" s="239"/>
    </row>
    <row r="109" spans="1:10" s="59" customFormat="1" ht="41.4">
      <c r="A109" s="83" t="s">
        <v>491</v>
      </c>
      <c r="B109" s="4" t="s">
        <v>1302</v>
      </c>
      <c r="C109" s="5" t="s">
        <v>746</v>
      </c>
      <c r="D109" s="4">
        <v>1</v>
      </c>
      <c r="E109" s="118">
        <f t="shared" si="4"/>
        <v>6.2411347517730498</v>
      </c>
      <c r="F109" s="282"/>
      <c r="G109" s="282"/>
      <c r="H109" s="282"/>
      <c r="I109" s="233">
        <f t="shared" si="5"/>
        <v>0</v>
      </c>
      <c r="J109" s="237"/>
    </row>
    <row r="110" spans="1:10" s="59" customFormat="1" ht="41.4">
      <c r="A110" s="83" t="s">
        <v>492</v>
      </c>
      <c r="B110" s="4" t="s">
        <v>1303</v>
      </c>
      <c r="C110" s="5" t="s">
        <v>1081</v>
      </c>
      <c r="D110" s="4">
        <v>1</v>
      </c>
      <c r="E110" s="118">
        <f t="shared" si="4"/>
        <v>6.2411347517730498</v>
      </c>
      <c r="F110" s="282"/>
      <c r="G110" s="282"/>
      <c r="H110" s="282"/>
      <c r="I110" s="233">
        <f t="shared" si="5"/>
        <v>0</v>
      </c>
      <c r="J110" s="237"/>
    </row>
    <row r="111" spans="1:10" s="59" customFormat="1" ht="27.6">
      <c r="A111" s="206" t="s">
        <v>543</v>
      </c>
      <c r="B111" s="207"/>
      <c r="C111" s="208" t="s">
        <v>704</v>
      </c>
      <c r="D111" s="208"/>
      <c r="E111" s="208"/>
      <c r="F111" s="289"/>
      <c r="G111" s="289"/>
      <c r="H111" s="289"/>
      <c r="I111" s="208"/>
      <c r="J111" s="237"/>
    </row>
    <row r="112" spans="1:10" s="59" customFormat="1" ht="55.2">
      <c r="A112" s="211" t="s">
        <v>825</v>
      </c>
      <c r="B112" s="212" t="s">
        <v>1304</v>
      </c>
      <c r="C112" s="212"/>
      <c r="D112" s="212"/>
      <c r="E112" s="212"/>
      <c r="F112" s="290"/>
      <c r="G112" s="290"/>
      <c r="H112" s="290"/>
      <c r="I112" s="212"/>
      <c r="J112" s="237"/>
    </row>
    <row r="113" spans="1:10" s="59" customFormat="1" ht="27.6">
      <c r="A113" s="209" t="s">
        <v>109</v>
      </c>
      <c r="B113" s="13"/>
      <c r="C113" s="14" t="s">
        <v>704</v>
      </c>
      <c r="D113" s="14"/>
      <c r="E113" s="14"/>
      <c r="F113" s="288"/>
      <c r="G113" s="288"/>
      <c r="H113" s="288"/>
      <c r="I113" s="14"/>
      <c r="J113" s="237"/>
    </row>
    <row r="114" spans="1:10" s="59" customFormat="1" ht="111" customHeight="1">
      <c r="A114" s="82" t="s">
        <v>493</v>
      </c>
      <c r="B114" s="4" t="s">
        <v>1305</v>
      </c>
      <c r="C114" s="5" t="s">
        <v>689</v>
      </c>
      <c r="D114" s="4">
        <v>1</v>
      </c>
      <c r="E114" s="118">
        <f t="shared" ref="E114:E131" si="6">$G$2/$D$5</f>
        <v>6.2411347517730498</v>
      </c>
      <c r="F114" s="282"/>
      <c r="G114" s="282"/>
      <c r="H114" s="282"/>
      <c r="I114" s="233">
        <f t="shared" ref="I114:I131" si="7">IF($F114="x",E114,IF($G114="x",E114*0.3,0))</f>
        <v>0</v>
      </c>
      <c r="J114" s="237"/>
    </row>
    <row r="115" spans="1:10" s="59" customFormat="1" ht="96.6">
      <c r="A115" s="82" t="s">
        <v>494</v>
      </c>
      <c r="B115" s="4" t="s">
        <v>1306</v>
      </c>
      <c r="C115" s="5" t="s">
        <v>690</v>
      </c>
      <c r="D115" s="4">
        <v>1</v>
      </c>
      <c r="E115" s="118">
        <f t="shared" si="6"/>
        <v>6.2411347517730498</v>
      </c>
      <c r="F115" s="282"/>
      <c r="G115" s="282"/>
      <c r="H115" s="282"/>
      <c r="I115" s="233">
        <f t="shared" si="7"/>
        <v>0</v>
      </c>
      <c r="J115" s="237"/>
    </row>
    <row r="116" spans="1:10" s="59" customFormat="1" ht="124.2">
      <c r="A116" s="82" t="s">
        <v>495</v>
      </c>
      <c r="B116" s="4" t="s">
        <v>1307</v>
      </c>
      <c r="C116" s="5" t="s">
        <v>961</v>
      </c>
      <c r="D116" s="4">
        <v>1</v>
      </c>
      <c r="E116" s="118">
        <f t="shared" si="6"/>
        <v>6.2411347517730498</v>
      </c>
      <c r="F116" s="282"/>
      <c r="G116" s="282"/>
      <c r="H116" s="282"/>
      <c r="I116" s="233">
        <f t="shared" si="7"/>
        <v>0</v>
      </c>
      <c r="J116" s="237"/>
    </row>
    <row r="117" spans="1:10" s="59" customFormat="1" ht="55.2">
      <c r="A117" s="82" t="s">
        <v>496</v>
      </c>
      <c r="B117" s="4" t="s">
        <v>1308</v>
      </c>
      <c r="C117" s="5" t="s">
        <v>747</v>
      </c>
      <c r="D117" s="4">
        <v>1</v>
      </c>
      <c r="E117" s="118">
        <f t="shared" si="6"/>
        <v>6.2411347517730498</v>
      </c>
      <c r="F117" s="282"/>
      <c r="G117" s="282"/>
      <c r="H117" s="282"/>
      <c r="I117" s="233">
        <f t="shared" si="7"/>
        <v>0</v>
      </c>
      <c r="J117" s="237"/>
    </row>
    <row r="118" spans="1:10" s="59" customFormat="1" ht="55.2">
      <c r="A118" s="82" t="s">
        <v>497</v>
      </c>
      <c r="B118" s="4" t="s">
        <v>1309</v>
      </c>
      <c r="C118" s="5" t="s">
        <v>691</v>
      </c>
      <c r="D118" s="4">
        <v>1</v>
      </c>
      <c r="E118" s="118">
        <f t="shared" si="6"/>
        <v>6.2411347517730498</v>
      </c>
      <c r="F118" s="282"/>
      <c r="G118" s="282"/>
      <c r="H118" s="282"/>
      <c r="I118" s="233">
        <f t="shared" si="7"/>
        <v>0</v>
      </c>
      <c r="J118" s="237"/>
    </row>
    <row r="119" spans="1:10" s="59" customFormat="1" ht="41.4">
      <c r="A119" s="82" t="s">
        <v>498</v>
      </c>
      <c r="B119" s="4" t="s">
        <v>1310</v>
      </c>
      <c r="C119" s="5" t="s">
        <v>692</v>
      </c>
      <c r="D119" s="4">
        <v>1</v>
      </c>
      <c r="E119" s="118">
        <f t="shared" si="6"/>
        <v>6.2411347517730498</v>
      </c>
      <c r="F119" s="282"/>
      <c r="G119" s="282"/>
      <c r="H119" s="282"/>
      <c r="I119" s="233">
        <f t="shared" si="7"/>
        <v>0</v>
      </c>
      <c r="J119" s="237"/>
    </row>
    <row r="120" spans="1:10" s="59" customFormat="1" ht="41.4">
      <c r="A120" s="82" t="s">
        <v>499</v>
      </c>
      <c r="B120" s="4" t="s">
        <v>1311</v>
      </c>
      <c r="C120" s="5" t="s">
        <v>693</v>
      </c>
      <c r="D120" s="4">
        <v>1</v>
      </c>
      <c r="E120" s="118">
        <f t="shared" si="6"/>
        <v>6.2411347517730498</v>
      </c>
      <c r="F120" s="282"/>
      <c r="G120" s="282"/>
      <c r="H120" s="282"/>
      <c r="I120" s="233">
        <f t="shared" si="7"/>
        <v>0</v>
      </c>
      <c r="J120" s="237"/>
    </row>
    <row r="121" spans="1:10" s="59" customFormat="1" ht="27.6">
      <c r="A121" s="209" t="s">
        <v>110</v>
      </c>
      <c r="B121" s="13"/>
      <c r="C121" s="14" t="s">
        <v>704</v>
      </c>
      <c r="D121" s="14"/>
      <c r="E121" s="14"/>
      <c r="F121" s="288"/>
      <c r="G121" s="288"/>
      <c r="H121" s="288"/>
      <c r="I121" s="14"/>
      <c r="J121" s="237"/>
    </row>
    <row r="122" spans="1:10" s="59" customFormat="1" ht="55.2">
      <c r="A122" s="82" t="s">
        <v>500</v>
      </c>
      <c r="B122" s="4" t="s">
        <v>1312</v>
      </c>
      <c r="C122" s="5" t="s">
        <v>1165</v>
      </c>
      <c r="D122" s="4">
        <v>1</v>
      </c>
      <c r="E122" s="118">
        <f t="shared" si="6"/>
        <v>6.2411347517730498</v>
      </c>
      <c r="F122" s="282"/>
      <c r="G122" s="282"/>
      <c r="H122" s="282"/>
      <c r="I122" s="233">
        <f t="shared" si="7"/>
        <v>0</v>
      </c>
      <c r="J122" s="237"/>
    </row>
    <row r="123" spans="1:10" s="59" customFormat="1" ht="55.2">
      <c r="A123" s="82" t="s">
        <v>501</v>
      </c>
      <c r="B123" s="4" t="s">
        <v>1313</v>
      </c>
      <c r="C123" s="5" t="s">
        <v>1166</v>
      </c>
      <c r="D123" s="4">
        <v>1</v>
      </c>
      <c r="E123" s="118">
        <f t="shared" si="6"/>
        <v>6.2411347517730498</v>
      </c>
      <c r="F123" s="282"/>
      <c r="G123" s="282"/>
      <c r="H123" s="282"/>
      <c r="I123" s="233">
        <f t="shared" si="7"/>
        <v>0</v>
      </c>
      <c r="J123" s="237"/>
    </row>
    <row r="124" spans="1:10" s="59" customFormat="1" ht="110.4">
      <c r="A124" s="82" t="s">
        <v>502</v>
      </c>
      <c r="B124" s="4" t="s">
        <v>1314</v>
      </c>
      <c r="C124" s="5" t="s">
        <v>962</v>
      </c>
      <c r="D124" s="4">
        <v>1</v>
      </c>
      <c r="E124" s="118">
        <f t="shared" si="6"/>
        <v>6.2411347517730498</v>
      </c>
      <c r="F124" s="282"/>
      <c r="G124" s="282"/>
      <c r="H124" s="282"/>
      <c r="I124" s="233">
        <f t="shared" si="7"/>
        <v>0</v>
      </c>
      <c r="J124" s="237"/>
    </row>
    <row r="125" spans="1:10" s="59" customFormat="1" ht="55.2">
      <c r="A125" s="82" t="s">
        <v>503</v>
      </c>
      <c r="B125" s="4" t="s">
        <v>1315</v>
      </c>
      <c r="C125" s="5" t="s">
        <v>694</v>
      </c>
      <c r="D125" s="4">
        <v>1</v>
      </c>
      <c r="E125" s="118">
        <f t="shared" si="6"/>
        <v>6.2411347517730498</v>
      </c>
      <c r="F125" s="282"/>
      <c r="G125" s="282"/>
      <c r="H125" s="282"/>
      <c r="I125" s="233">
        <f t="shared" si="7"/>
        <v>0</v>
      </c>
      <c r="J125" s="237"/>
    </row>
    <row r="126" spans="1:10" s="59" customFormat="1" ht="41.4">
      <c r="A126" s="82" t="s">
        <v>504</v>
      </c>
      <c r="B126" s="4" t="s">
        <v>1316</v>
      </c>
      <c r="C126" s="5" t="s">
        <v>11</v>
      </c>
      <c r="D126" s="4">
        <v>1</v>
      </c>
      <c r="E126" s="118">
        <f t="shared" si="6"/>
        <v>6.2411347517730498</v>
      </c>
      <c r="F126" s="282"/>
      <c r="G126" s="282"/>
      <c r="H126" s="282"/>
      <c r="I126" s="233">
        <f t="shared" si="7"/>
        <v>0</v>
      </c>
      <c r="J126" s="237"/>
    </row>
    <row r="127" spans="1:10" s="59" customFormat="1" ht="110.4">
      <c r="A127" s="82" t="s">
        <v>505</v>
      </c>
      <c r="B127" s="4" t="s">
        <v>1317</v>
      </c>
      <c r="C127" s="5" t="s">
        <v>963</v>
      </c>
      <c r="D127" s="4">
        <v>1</v>
      </c>
      <c r="E127" s="118">
        <f t="shared" si="6"/>
        <v>6.2411347517730498</v>
      </c>
      <c r="F127" s="282"/>
      <c r="G127" s="282"/>
      <c r="H127" s="282"/>
      <c r="I127" s="233">
        <f t="shared" si="7"/>
        <v>0</v>
      </c>
      <c r="J127" s="237"/>
    </row>
    <row r="128" spans="1:10" s="59" customFormat="1" ht="193.2">
      <c r="A128" s="82" t="s">
        <v>506</v>
      </c>
      <c r="B128" s="4" t="s">
        <v>1318</v>
      </c>
      <c r="C128" s="5" t="s">
        <v>964</v>
      </c>
      <c r="D128" s="4">
        <v>1</v>
      </c>
      <c r="E128" s="118">
        <f t="shared" si="6"/>
        <v>6.2411347517730498</v>
      </c>
      <c r="F128" s="282"/>
      <c r="G128" s="282"/>
      <c r="H128" s="282"/>
      <c r="I128" s="233">
        <f t="shared" si="7"/>
        <v>0</v>
      </c>
      <c r="J128" s="237"/>
    </row>
    <row r="129" spans="1:11" s="59" customFormat="1" ht="27.6">
      <c r="A129" s="209" t="s">
        <v>111</v>
      </c>
      <c r="B129" s="13"/>
      <c r="C129" s="14" t="s">
        <v>704</v>
      </c>
      <c r="D129" s="14"/>
      <c r="E129" s="14"/>
      <c r="F129" s="288"/>
      <c r="G129" s="288"/>
      <c r="H129" s="288"/>
      <c r="I129" s="14"/>
      <c r="J129" s="237"/>
    </row>
    <row r="130" spans="1:11" s="59" customFormat="1" ht="193.2">
      <c r="A130" s="82" t="s">
        <v>507</v>
      </c>
      <c r="B130" s="4" t="s">
        <v>1319</v>
      </c>
      <c r="C130" s="5" t="s">
        <v>996</v>
      </c>
      <c r="D130" s="4">
        <v>1</v>
      </c>
      <c r="E130" s="118">
        <f t="shared" si="6"/>
        <v>6.2411347517730498</v>
      </c>
      <c r="F130" s="282"/>
      <c r="G130" s="282"/>
      <c r="H130" s="282"/>
      <c r="I130" s="233">
        <f t="shared" si="7"/>
        <v>0</v>
      </c>
      <c r="J130" s="237"/>
    </row>
    <row r="131" spans="1:11" s="210" customFormat="1" ht="55.2">
      <c r="A131" s="82" t="s">
        <v>508</v>
      </c>
      <c r="B131" s="4" t="s">
        <v>1320</v>
      </c>
      <c r="C131" s="5" t="s">
        <v>695</v>
      </c>
      <c r="D131" s="4">
        <v>1</v>
      </c>
      <c r="E131" s="118">
        <f t="shared" si="6"/>
        <v>6.2411347517730498</v>
      </c>
      <c r="F131" s="282"/>
      <c r="G131" s="282"/>
      <c r="H131" s="282"/>
      <c r="I131" s="233">
        <f t="shared" si="7"/>
        <v>0</v>
      </c>
      <c r="J131" s="239"/>
    </row>
    <row r="132" spans="1:11" s="59" customFormat="1" ht="27.6">
      <c r="A132" s="74" t="s">
        <v>404</v>
      </c>
      <c r="B132" s="66"/>
      <c r="C132" s="62" t="s">
        <v>704</v>
      </c>
      <c r="D132" s="62"/>
      <c r="E132" s="121"/>
      <c r="F132" s="286"/>
      <c r="G132" s="287"/>
      <c r="H132" s="287"/>
      <c r="I132" s="62"/>
      <c r="J132" s="236"/>
      <c r="K132" s="72"/>
    </row>
    <row r="133" spans="1:11" s="67" customFormat="1" ht="27.6">
      <c r="A133" s="214" t="s">
        <v>12</v>
      </c>
      <c r="B133" s="215"/>
      <c r="C133" s="216" t="s">
        <v>704</v>
      </c>
      <c r="D133" s="216"/>
      <c r="E133" s="216"/>
      <c r="F133" s="291"/>
      <c r="G133" s="291"/>
      <c r="H133" s="291"/>
      <c r="I133" s="216"/>
      <c r="J133" s="238"/>
    </row>
    <row r="134" spans="1:11" s="67" customFormat="1" ht="96.6">
      <c r="A134" s="83" t="s">
        <v>509</v>
      </c>
      <c r="B134" s="217" t="s">
        <v>1321</v>
      </c>
      <c r="C134" s="218" t="s">
        <v>1322</v>
      </c>
      <c r="D134" s="4">
        <v>1</v>
      </c>
      <c r="E134" s="118">
        <f t="shared" ref="E134:E165" si="8">$G$2/$D$5</f>
        <v>6.2411347517730498</v>
      </c>
      <c r="F134" s="282"/>
      <c r="G134" s="282"/>
      <c r="H134" s="282"/>
      <c r="I134" s="233">
        <f t="shared" ref="I134:I165" si="9">IF($F134="x",E134,IF($G134="x",E134*0.3,0))</f>
        <v>0</v>
      </c>
      <c r="J134" s="238"/>
    </row>
    <row r="135" spans="1:11" s="67" customFormat="1" ht="186.6" customHeight="1">
      <c r="A135" s="83" t="s">
        <v>510</v>
      </c>
      <c r="B135" s="217" t="s">
        <v>1323</v>
      </c>
      <c r="C135" s="218" t="s">
        <v>1324</v>
      </c>
      <c r="D135" s="4">
        <v>1</v>
      </c>
      <c r="E135" s="118">
        <f t="shared" si="8"/>
        <v>6.2411347517730498</v>
      </c>
      <c r="F135" s="282"/>
      <c r="G135" s="282"/>
      <c r="H135" s="282"/>
      <c r="I135" s="233">
        <f t="shared" si="9"/>
        <v>0</v>
      </c>
      <c r="J135" s="238"/>
    </row>
    <row r="136" spans="1:11" s="67" customFormat="1" ht="85.2" customHeight="1">
      <c r="A136" s="83" t="s">
        <v>511</v>
      </c>
      <c r="B136" s="217" t="s">
        <v>1325</v>
      </c>
      <c r="C136" s="218" t="s">
        <v>1326</v>
      </c>
      <c r="D136" s="4">
        <v>1</v>
      </c>
      <c r="E136" s="118">
        <f t="shared" si="8"/>
        <v>6.2411347517730498</v>
      </c>
      <c r="F136" s="282"/>
      <c r="G136" s="282"/>
      <c r="H136" s="282"/>
      <c r="I136" s="233">
        <f t="shared" si="9"/>
        <v>0</v>
      </c>
      <c r="J136" s="238"/>
    </row>
    <row r="137" spans="1:11" s="67" customFormat="1" ht="82.8">
      <c r="A137" s="83" t="s">
        <v>512</v>
      </c>
      <c r="B137" s="217" t="s">
        <v>1327</v>
      </c>
      <c r="C137" s="218" t="s">
        <v>1328</v>
      </c>
      <c r="D137" s="4">
        <v>1</v>
      </c>
      <c r="E137" s="118">
        <f t="shared" si="8"/>
        <v>6.2411347517730498</v>
      </c>
      <c r="F137" s="282"/>
      <c r="G137" s="282"/>
      <c r="H137" s="282"/>
      <c r="I137" s="233">
        <f t="shared" si="9"/>
        <v>0</v>
      </c>
      <c r="J137" s="238"/>
    </row>
    <row r="138" spans="1:11" s="67" customFormat="1" ht="220.8">
      <c r="A138" s="83" t="s">
        <v>513</v>
      </c>
      <c r="B138" s="217" t="s">
        <v>1173</v>
      </c>
      <c r="C138" s="218" t="s">
        <v>1329</v>
      </c>
      <c r="D138" s="4">
        <v>1</v>
      </c>
      <c r="E138" s="118">
        <f t="shared" si="8"/>
        <v>6.2411347517730498</v>
      </c>
      <c r="F138" s="282"/>
      <c r="G138" s="282"/>
      <c r="H138" s="282"/>
      <c r="I138" s="233">
        <f t="shared" si="9"/>
        <v>0</v>
      </c>
      <c r="J138" s="238"/>
    </row>
    <row r="139" spans="1:11" s="67" customFormat="1" ht="372.6">
      <c r="A139" s="83" t="s">
        <v>514</v>
      </c>
      <c r="B139" s="4" t="s">
        <v>1330</v>
      </c>
      <c r="C139" s="24" t="s">
        <v>1331</v>
      </c>
      <c r="D139" s="4">
        <v>1</v>
      </c>
      <c r="E139" s="118">
        <f t="shared" si="8"/>
        <v>6.2411347517730498</v>
      </c>
      <c r="F139" s="282"/>
      <c r="G139" s="282"/>
      <c r="H139" s="282"/>
      <c r="I139" s="233">
        <f t="shared" si="9"/>
        <v>0</v>
      </c>
      <c r="J139" s="238"/>
    </row>
    <row r="140" spans="1:11" s="67" customFormat="1" ht="179.4">
      <c r="A140" s="83" t="s">
        <v>515</v>
      </c>
      <c r="B140" s="217" t="s">
        <v>1332</v>
      </c>
      <c r="C140" s="218" t="s">
        <v>1164</v>
      </c>
      <c r="D140" s="4">
        <v>1</v>
      </c>
      <c r="E140" s="118">
        <f t="shared" si="8"/>
        <v>6.2411347517730498</v>
      </c>
      <c r="F140" s="282"/>
      <c r="G140" s="282"/>
      <c r="H140" s="282"/>
      <c r="I140" s="233">
        <f t="shared" si="9"/>
        <v>0</v>
      </c>
      <c r="J140" s="238"/>
    </row>
    <row r="141" spans="1:11" s="59" customFormat="1" ht="55.2">
      <c r="A141" s="83" t="s">
        <v>516</v>
      </c>
      <c r="B141" s="4" t="s">
        <v>1333</v>
      </c>
      <c r="C141" s="5" t="s">
        <v>748</v>
      </c>
      <c r="D141" s="4">
        <v>1</v>
      </c>
      <c r="E141" s="118">
        <f t="shared" si="8"/>
        <v>6.2411347517730498</v>
      </c>
      <c r="F141" s="282"/>
      <c r="G141" s="282"/>
      <c r="H141" s="282"/>
      <c r="I141" s="233">
        <f t="shared" si="9"/>
        <v>0</v>
      </c>
      <c r="J141" s="237"/>
    </row>
    <row r="142" spans="1:11" s="67" customFormat="1" ht="27.6">
      <c r="A142" s="214" t="s">
        <v>13</v>
      </c>
      <c r="B142" s="215"/>
      <c r="C142" s="216" t="s">
        <v>704</v>
      </c>
      <c r="D142" s="216"/>
      <c r="E142" s="216"/>
      <c r="F142" s="291"/>
      <c r="G142" s="291"/>
      <c r="H142" s="291"/>
      <c r="I142" s="216"/>
      <c r="J142" s="238"/>
    </row>
    <row r="143" spans="1:11" s="67" customFormat="1" ht="372.6">
      <c r="A143" s="83" t="s">
        <v>517</v>
      </c>
      <c r="B143" s="4" t="s">
        <v>1334</v>
      </c>
      <c r="C143" s="24" t="s">
        <v>1139</v>
      </c>
      <c r="D143" s="4">
        <v>1</v>
      </c>
      <c r="E143" s="118">
        <f t="shared" si="8"/>
        <v>6.2411347517730498</v>
      </c>
      <c r="F143" s="282"/>
      <c r="G143" s="282"/>
      <c r="H143" s="282"/>
      <c r="I143" s="233">
        <f t="shared" si="9"/>
        <v>0</v>
      </c>
      <c r="J143" s="238"/>
    </row>
    <row r="144" spans="1:11" s="67" customFormat="1" ht="27.6">
      <c r="A144" s="214" t="s">
        <v>14</v>
      </c>
      <c r="B144" s="215"/>
      <c r="C144" s="216" t="s">
        <v>704</v>
      </c>
      <c r="D144" s="216"/>
      <c r="E144" s="216"/>
      <c r="F144" s="291"/>
      <c r="G144" s="291"/>
      <c r="H144" s="291"/>
      <c r="I144" s="216"/>
      <c r="J144" s="238"/>
    </row>
    <row r="145" spans="1:11" s="67" customFormat="1" ht="55.2">
      <c r="A145" s="83" t="s">
        <v>518</v>
      </c>
      <c r="B145" s="217" t="s">
        <v>1335</v>
      </c>
      <c r="C145" s="218" t="s">
        <v>749</v>
      </c>
      <c r="D145" s="4">
        <v>1</v>
      </c>
      <c r="E145" s="118">
        <f t="shared" si="8"/>
        <v>6.2411347517730498</v>
      </c>
      <c r="F145" s="282"/>
      <c r="G145" s="282"/>
      <c r="H145" s="282"/>
      <c r="I145" s="233">
        <f t="shared" si="9"/>
        <v>0</v>
      </c>
      <c r="J145" s="238"/>
    </row>
    <row r="146" spans="1:11" s="67" customFormat="1" ht="165.6">
      <c r="A146" s="83" t="s">
        <v>1151</v>
      </c>
      <c r="B146" s="217" t="s">
        <v>1336</v>
      </c>
      <c r="C146" s="218" t="s">
        <v>750</v>
      </c>
      <c r="D146" s="4">
        <v>1</v>
      </c>
      <c r="E146" s="118">
        <f t="shared" si="8"/>
        <v>6.2411347517730498</v>
      </c>
      <c r="F146" s="282"/>
      <c r="G146" s="282"/>
      <c r="H146" s="282"/>
      <c r="I146" s="233">
        <f t="shared" si="9"/>
        <v>0</v>
      </c>
      <c r="J146" s="238"/>
    </row>
    <row r="147" spans="1:11" s="59" customFormat="1" ht="27.6">
      <c r="A147" s="214" t="s">
        <v>112</v>
      </c>
      <c r="B147" s="219"/>
      <c r="C147" s="219" t="s">
        <v>704</v>
      </c>
      <c r="D147" s="219"/>
      <c r="E147" s="219"/>
      <c r="F147" s="292"/>
      <c r="G147" s="292"/>
      <c r="H147" s="292"/>
      <c r="I147" s="219"/>
      <c r="J147" s="237"/>
    </row>
    <row r="148" spans="1:11" s="59" customFormat="1" ht="220.8">
      <c r="A148" s="83" t="s">
        <v>1152</v>
      </c>
      <c r="B148" s="4" t="s">
        <v>1337</v>
      </c>
      <c r="C148" s="5" t="s">
        <v>1338</v>
      </c>
      <c r="D148" s="4">
        <v>1</v>
      </c>
      <c r="E148" s="118">
        <f t="shared" si="8"/>
        <v>6.2411347517730498</v>
      </c>
      <c r="F148" s="282"/>
      <c r="G148" s="282"/>
      <c r="H148" s="282"/>
      <c r="I148" s="233">
        <f t="shared" si="9"/>
        <v>0</v>
      </c>
      <c r="J148" s="237"/>
    </row>
    <row r="149" spans="1:11" s="59" customFormat="1" ht="96.6">
      <c r="A149" s="82" t="s">
        <v>1153</v>
      </c>
      <c r="B149" s="4" t="s">
        <v>1339</v>
      </c>
      <c r="C149" s="5" t="s">
        <v>1340</v>
      </c>
      <c r="D149" s="4">
        <v>1</v>
      </c>
      <c r="E149" s="118">
        <f t="shared" si="8"/>
        <v>6.2411347517730498</v>
      </c>
      <c r="F149" s="282"/>
      <c r="G149" s="282"/>
      <c r="H149" s="282"/>
      <c r="I149" s="233">
        <f t="shared" si="9"/>
        <v>0</v>
      </c>
      <c r="J149" s="237"/>
    </row>
    <row r="150" spans="1:11" s="59" customFormat="1" ht="27.6">
      <c r="A150" s="74" t="s">
        <v>405</v>
      </c>
      <c r="B150" s="66"/>
      <c r="C150" s="62" t="s">
        <v>704</v>
      </c>
      <c r="D150" s="62"/>
      <c r="E150" s="121"/>
      <c r="F150" s="286"/>
      <c r="G150" s="287"/>
      <c r="H150" s="287"/>
      <c r="I150" s="62"/>
      <c r="J150" s="236"/>
      <c r="K150" s="72"/>
    </row>
    <row r="151" spans="1:11" s="67" customFormat="1" ht="69">
      <c r="A151" s="83" t="s">
        <v>519</v>
      </c>
      <c r="B151" s="217" t="s">
        <v>1341</v>
      </c>
      <c r="C151" s="218" t="s">
        <v>751</v>
      </c>
      <c r="D151" s="22">
        <v>1</v>
      </c>
      <c r="E151" s="220">
        <f t="shared" si="8"/>
        <v>6.2411347517730498</v>
      </c>
      <c r="F151" s="282"/>
      <c r="G151" s="282"/>
      <c r="H151" s="282"/>
      <c r="I151" s="234">
        <f t="shared" si="9"/>
        <v>0</v>
      </c>
      <c r="J151" s="238"/>
    </row>
    <row r="152" spans="1:11" s="67" customFormat="1" ht="55.2">
      <c r="A152" s="83" t="s">
        <v>520</v>
      </c>
      <c r="B152" s="217" t="s">
        <v>1342</v>
      </c>
      <c r="C152" s="218" t="s">
        <v>752</v>
      </c>
      <c r="D152" s="4">
        <v>1</v>
      </c>
      <c r="E152" s="118">
        <f t="shared" si="8"/>
        <v>6.2411347517730498</v>
      </c>
      <c r="F152" s="282"/>
      <c r="G152" s="282"/>
      <c r="H152" s="282"/>
      <c r="I152" s="233">
        <f t="shared" si="9"/>
        <v>0</v>
      </c>
      <c r="J152" s="238"/>
    </row>
    <row r="153" spans="1:11" s="67" customFormat="1" ht="69">
      <c r="A153" s="83" t="s">
        <v>521</v>
      </c>
      <c r="B153" s="217" t="s">
        <v>1219</v>
      </c>
      <c r="C153" s="218" t="s">
        <v>674</v>
      </c>
      <c r="D153" s="4">
        <v>1</v>
      </c>
      <c r="E153" s="118">
        <f t="shared" si="8"/>
        <v>6.2411347517730498</v>
      </c>
      <c r="F153" s="282"/>
      <c r="G153" s="282"/>
      <c r="H153" s="282"/>
      <c r="I153" s="233">
        <f t="shared" si="9"/>
        <v>0</v>
      </c>
      <c r="J153" s="238"/>
    </row>
    <row r="154" spans="1:11" s="67" customFormat="1" ht="69">
      <c r="A154" s="83" t="s">
        <v>522</v>
      </c>
      <c r="B154" s="217" t="s">
        <v>1343</v>
      </c>
      <c r="C154" s="218" t="s">
        <v>753</v>
      </c>
      <c r="D154" s="4">
        <v>1</v>
      </c>
      <c r="E154" s="118">
        <f t="shared" si="8"/>
        <v>6.2411347517730498</v>
      </c>
      <c r="F154" s="282"/>
      <c r="G154" s="282"/>
      <c r="H154" s="282"/>
      <c r="I154" s="233">
        <f t="shared" si="9"/>
        <v>0</v>
      </c>
      <c r="J154" s="238"/>
    </row>
    <row r="155" spans="1:11" s="67" customFormat="1" ht="110.4">
      <c r="A155" s="83" t="s">
        <v>523</v>
      </c>
      <c r="B155" s="217" t="s">
        <v>1344</v>
      </c>
      <c r="C155" s="218" t="s">
        <v>967</v>
      </c>
      <c r="D155" s="4">
        <v>1</v>
      </c>
      <c r="E155" s="118">
        <f t="shared" si="8"/>
        <v>6.2411347517730498</v>
      </c>
      <c r="F155" s="282"/>
      <c r="G155" s="282"/>
      <c r="H155" s="282"/>
      <c r="I155" s="233">
        <f t="shared" si="9"/>
        <v>0</v>
      </c>
      <c r="J155" s="238"/>
    </row>
    <row r="156" spans="1:11" s="67" customFormat="1" ht="55.2">
      <c r="A156" s="83" t="s">
        <v>524</v>
      </c>
      <c r="B156" s="217" t="s">
        <v>1345</v>
      </c>
      <c r="C156" s="218" t="s">
        <v>754</v>
      </c>
      <c r="D156" s="4">
        <v>1</v>
      </c>
      <c r="E156" s="118">
        <f t="shared" si="8"/>
        <v>6.2411347517730498</v>
      </c>
      <c r="F156" s="282"/>
      <c r="G156" s="282"/>
      <c r="H156" s="282"/>
      <c r="I156" s="233">
        <f t="shared" si="9"/>
        <v>0</v>
      </c>
      <c r="J156" s="238"/>
    </row>
    <row r="157" spans="1:11" s="59" customFormat="1" ht="69">
      <c r="A157" s="83" t="s">
        <v>525</v>
      </c>
      <c r="B157" s="217" t="s">
        <v>1346</v>
      </c>
      <c r="C157" s="218" t="s">
        <v>1079</v>
      </c>
      <c r="D157" s="4">
        <v>1</v>
      </c>
      <c r="E157" s="118">
        <f t="shared" si="8"/>
        <v>6.2411347517730498</v>
      </c>
      <c r="F157" s="282"/>
      <c r="G157" s="282"/>
      <c r="H157" s="282"/>
      <c r="I157" s="233">
        <f t="shared" si="9"/>
        <v>0</v>
      </c>
      <c r="J157" s="237"/>
    </row>
    <row r="158" spans="1:11" s="59" customFormat="1" ht="55.2">
      <c r="A158" s="83" t="s">
        <v>526</v>
      </c>
      <c r="B158" s="217" t="s">
        <v>1347</v>
      </c>
      <c r="C158" s="218" t="s">
        <v>755</v>
      </c>
      <c r="D158" s="4">
        <v>1</v>
      </c>
      <c r="E158" s="118">
        <f t="shared" si="8"/>
        <v>6.2411347517730498</v>
      </c>
      <c r="F158" s="282"/>
      <c r="G158" s="282"/>
      <c r="H158" s="282"/>
      <c r="I158" s="233">
        <f t="shared" si="9"/>
        <v>0</v>
      </c>
      <c r="J158" s="237"/>
    </row>
    <row r="159" spans="1:11" s="59" customFormat="1" ht="55.2">
      <c r="A159" s="83" t="s">
        <v>527</v>
      </c>
      <c r="B159" s="217" t="s">
        <v>1348</v>
      </c>
      <c r="C159" s="218" t="s">
        <v>756</v>
      </c>
      <c r="D159" s="4">
        <v>1</v>
      </c>
      <c r="E159" s="118">
        <f t="shared" si="8"/>
        <v>6.2411347517730498</v>
      </c>
      <c r="F159" s="282"/>
      <c r="G159" s="282"/>
      <c r="H159" s="282"/>
      <c r="I159" s="233">
        <f t="shared" si="9"/>
        <v>0</v>
      </c>
      <c r="J159" s="237"/>
    </row>
    <row r="160" spans="1:11" s="59" customFormat="1" ht="69">
      <c r="A160" s="83" t="s">
        <v>528</v>
      </c>
      <c r="B160" s="217" t="s">
        <v>1349</v>
      </c>
      <c r="C160" s="218" t="s">
        <v>757</v>
      </c>
      <c r="D160" s="4">
        <v>1</v>
      </c>
      <c r="E160" s="118">
        <f t="shared" si="8"/>
        <v>6.2411347517730498</v>
      </c>
      <c r="F160" s="282"/>
      <c r="G160" s="282"/>
      <c r="H160" s="282"/>
      <c r="I160" s="233">
        <f t="shared" si="9"/>
        <v>0</v>
      </c>
      <c r="J160" s="237"/>
    </row>
    <row r="161" spans="1:11" s="59" customFormat="1" ht="96.6">
      <c r="A161" s="83" t="s">
        <v>529</v>
      </c>
      <c r="B161" s="217" t="s">
        <v>1264</v>
      </c>
      <c r="C161" s="218" t="s">
        <v>1080</v>
      </c>
      <c r="D161" s="4">
        <v>1</v>
      </c>
      <c r="E161" s="118">
        <f t="shared" si="8"/>
        <v>6.2411347517730498</v>
      </c>
      <c r="F161" s="282"/>
      <c r="G161" s="282"/>
      <c r="H161" s="282"/>
      <c r="I161" s="233">
        <f t="shared" si="9"/>
        <v>0</v>
      </c>
      <c r="J161" s="237"/>
    </row>
    <row r="162" spans="1:11" s="59" customFormat="1" ht="110.4">
      <c r="A162" s="83" t="s">
        <v>530</v>
      </c>
      <c r="B162" s="217" t="s">
        <v>1350</v>
      </c>
      <c r="C162" s="218" t="s">
        <v>758</v>
      </c>
      <c r="D162" s="4">
        <v>1</v>
      </c>
      <c r="E162" s="118">
        <f t="shared" si="8"/>
        <v>6.2411347517730498</v>
      </c>
      <c r="F162" s="282"/>
      <c r="G162" s="282"/>
      <c r="H162" s="282"/>
      <c r="I162" s="233">
        <f t="shared" si="9"/>
        <v>0</v>
      </c>
      <c r="J162" s="237"/>
    </row>
    <row r="163" spans="1:11" s="59" customFormat="1" ht="82.8">
      <c r="A163" s="83" t="s">
        <v>531</v>
      </c>
      <c r="B163" s="217" t="s">
        <v>1351</v>
      </c>
      <c r="C163" s="218" t="s">
        <v>759</v>
      </c>
      <c r="D163" s="4">
        <v>1</v>
      </c>
      <c r="E163" s="118">
        <f t="shared" si="8"/>
        <v>6.2411347517730498</v>
      </c>
      <c r="F163" s="282"/>
      <c r="G163" s="282"/>
      <c r="H163" s="282"/>
      <c r="I163" s="233">
        <f t="shared" si="9"/>
        <v>0</v>
      </c>
      <c r="J163" s="237"/>
    </row>
    <row r="164" spans="1:11" s="59" customFormat="1" ht="82.8">
      <c r="A164" s="83" t="s">
        <v>532</v>
      </c>
      <c r="B164" s="217" t="s">
        <v>1352</v>
      </c>
      <c r="C164" s="218" t="s">
        <v>760</v>
      </c>
      <c r="D164" s="4">
        <v>1</v>
      </c>
      <c r="E164" s="118">
        <f t="shared" si="8"/>
        <v>6.2411347517730498</v>
      </c>
      <c r="F164" s="282"/>
      <c r="G164" s="282"/>
      <c r="H164" s="282"/>
      <c r="I164" s="233">
        <f t="shared" si="9"/>
        <v>0</v>
      </c>
      <c r="J164" s="237"/>
    </row>
    <row r="165" spans="1:11" s="67" customFormat="1" ht="122.4" customHeight="1">
      <c r="A165" s="83" t="s">
        <v>533</v>
      </c>
      <c r="B165" s="217" t="s">
        <v>1353</v>
      </c>
      <c r="C165" s="218" t="s">
        <v>761</v>
      </c>
      <c r="D165" s="4">
        <v>1</v>
      </c>
      <c r="E165" s="118">
        <f t="shared" si="8"/>
        <v>6.2411347517730498</v>
      </c>
      <c r="F165" s="282"/>
      <c r="G165" s="282"/>
      <c r="H165" s="282"/>
      <c r="I165" s="233">
        <f t="shared" si="9"/>
        <v>0</v>
      </c>
      <c r="J165" s="238"/>
    </row>
    <row r="166" spans="1:11" s="67" customFormat="1" ht="27.6">
      <c r="A166" s="213" t="s">
        <v>406</v>
      </c>
      <c r="B166" s="221"/>
      <c r="C166" s="221" t="s">
        <v>704</v>
      </c>
      <c r="D166" s="221"/>
      <c r="E166" s="221"/>
      <c r="F166" s="293"/>
      <c r="G166" s="293"/>
      <c r="H166" s="293"/>
      <c r="I166" s="221"/>
      <c r="J166" s="238"/>
    </row>
    <row r="167" spans="1:11" s="67" customFormat="1" ht="82.8">
      <c r="A167" s="211" t="s">
        <v>825</v>
      </c>
      <c r="B167" s="222" t="s">
        <v>1354</v>
      </c>
      <c r="C167" s="222"/>
      <c r="D167" s="222"/>
      <c r="E167" s="222"/>
      <c r="F167" s="294"/>
      <c r="G167" s="294"/>
      <c r="H167" s="294"/>
      <c r="I167" s="222"/>
      <c r="J167" s="238"/>
    </row>
    <row r="168" spans="1:11" s="59" customFormat="1" ht="124.2">
      <c r="A168" s="83" t="s">
        <v>534</v>
      </c>
      <c r="B168" s="217" t="s">
        <v>1355</v>
      </c>
      <c r="C168" s="218" t="s">
        <v>1137</v>
      </c>
      <c r="D168" s="4">
        <v>1</v>
      </c>
      <c r="E168" s="118">
        <f t="shared" ref="E168:E178" si="10">$G$2/$D$5</f>
        <v>6.2411347517730498</v>
      </c>
      <c r="F168" s="282"/>
      <c r="G168" s="282"/>
      <c r="H168" s="282"/>
      <c r="I168" s="233">
        <f t="shared" ref="I168:I174" si="11">IF($F168="x",E168,IF($G168="x",E168*0.3,0))</f>
        <v>0</v>
      </c>
      <c r="J168" s="237"/>
    </row>
    <row r="169" spans="1:11" s="59" customFormat="1" ht="55.2">
      <c r="A169" s="83" t="s">
        <v>535</v>
      </c>
      <c r="B169" s="217" t="s">
        <v>1356</v>
      </c>
      <c r="C169" s="218" t="s">
        <v>762</v>
      </c>
      <c r="D169" s="4">
        <v>1</v>
      </c>
      <c r="E169" s="118">
        <f t="shared" si="10"/>
        <v>6.2411347517730498</v>
      </c>
      <c r="F169" s="282"/>
      <c r="G169" s="282"/>
      <c r="H169" s="282"/>
      <c r="I169" s="233">
        <f t="shared" si="11"/>
        <v>0</v>
      </c>
      <c r="J169" s="237"/>
    </row>
    <row r="170" spans="1:11" s="59" customFormat="1" ht="207">
      <c r="A170" s="83" t="s">
        <v>536</v>
      </c>
      <c r="B170" s="217" t="s">
        <v>1357</v>
      </c>
      <c r="C170" s="218" t="s">
        <v>1358</v>
      </c>
      <c r="D170" s="4">
        <v>1</v>
      </c>
      <c r="E170" s="118">
        <f t="shared" si="10"/>
        <v>6.2411347517730498</v>
      </c>
      <c r="F170" s="282"/>
      <c r="G170" s="282"/>
      <c r="H170" s="282"/>
      <c r="I170" s="233">
        <f t="shared" si="11"/>
        <v>0</v>
      </c>
      <c r="J170" s="237"/>
    </row>
    <row r="171" spans="1:11" s="59" customFormat="1" ht="55.2">
      <c r="A171" s="83" t="s">
        <v>537</v>
      </c>
      <c r="B171" s="217" t="s">
        <v>1359</v>
      </c>
      <c r="C171" s="218" t="s">
        <v>763</v>
      </c>
      <c r="D171" s="4">
        <v>1</v>
      </c>
      <c r="E171" s="118">
        <f t="shared" si="10"/>
        <v>6.2411347517730498</v>
      </c>
      <c r="F171" s="282"/>
      <c r="G171" s="282"/>
      <c r="H171" s="282"/>
      <c r="I171" s="233">
        <f t="shared" si="11"/>
        <v>0</v>
      </c>
      <c r="J171" s="237"/>
    </row>
    <row r="172" spans="1:11" s="59" customFormat="1" ht="55.2">
      <c r="A172" s="83" t="s">
        <v>538</v>
      </c>
      <c r="B172" s="217" t="s">
        <v>1360</v>
      </c>
      <c r="C172" s="218" t="s">
        <v>1134</v>
      </c>
      <c r="D172" s="4">
        <v>1</v>
      </c>
      <c r="E172" s="118">
        <f t="shared" si="10"/>
        <v>6.2411347517730498</v>
      </c>
      <c r="F172" s="282"/>
      <c r="G172" s="282"/>
      <c r="H172" s="282"/>
      <c r="I172" s="233">
        <f t="shared" si="11"/>
        <v>0</v>
      </c>
      <c r="J172" s="237"/>
    </row>
    <row r="173" spans="1:11" s="59" customFormat="1" ht="165.6">
      <c r="A173" s="83" t="s">
        <v>539</v>
      </c>
      <c r="B173" s="217" t="s">
        <v>1361</v>
      </c>
      <c r="C173" s="218" t="s">
        <v>1362</v>
      </c>
      <c r="D173" s="4">
        <v>1</v>
      </c>
      <c r="E173" s="118">
        <f t="shared" si="10"/>
        <v>6.2411347517730498</v>
      </c>
      <c r="F173" s="282"/>
      <c r="G173" s="282"/>
      <c r="H173" s="282"/>
      <c r="I173" s="233">
        <f t="shared" si="11"/>
        <v>0</v>
      </c>
      <c r="J173" s="237"/>
    </row>
    <row r="174" spans="1:11" s="59" customFormat="1" ht="55.2">
      <c r="A174" s="83" t="s">
        <v>540</v>
      </c>
      <c r="B174" s="217" t="s">
        <v>1363</v>
      </c>
      <c r="C174" s="218" t="s">
        <v>764</v>
      </c>
      <c r="D174" s="4">
        <v>1</v>
      </c>
      <c r="E174" s="118">
        <f t="shared" si="10"/>
        <v>6.2411347517730498</v>
      </c>
      <c r="F174" s="282"/>
      <c r="G174" s="282"/>
      <c r="H174" s="282"/>
      <c r="I174" s="233">
        <f t="shared" si="11"/>
        <v>0</v>
      </c>
      <c r="J174" s="237"/>
    </row>
    <row r="175" spans="1:11" s="59" customFormat="1" ht="96.6">
      <c r="A175" s="83" t="s">
        <v>1208</v>
      </c>
      <c r="B175" s="217" t="s">
        <v>1364</v>
      </c>
      <c r="C175" s="218" t="s">
        <v>1365</v>
      </c>
      <c r="D175" s="4">
        <v>1</v>
      </c>
      <c r="E175" s="118">
        <f t="shared" si="10"/>
        <v>6.2411347517730498</v>
      </c>
      <c r="F175" s="282"/>
      <c r="G175" s="282"/>
      <c r="H175" s="282"/>
      <c r="I175" s="233">
        <f t="shared" ref="I175" si="12">IF($F175="x",E175,IF($G175="x",E175*0.3,0))</f>
        <v>0</v>
      </c>
      <c r="J175" s="237"/>
    </row>
    <row r="176" spans="1:11" s="59" customFormat="1" ht="27.6">
      <c r="A176" s="74" t="s">
        <v>1174</v>
      </c>
      <c r="B176" s="66"/>
      <c r="C176" s="62" t="s">
        <v>704</v>
      </c>
      <c r="D176" s="62"/>
      <c r="E176" s="121"/>
      <c r="F176" s="286"/>
      <c r="G176" s="287"/>
      <c r="H176" s="287"/>
      <c r="I176" s="62"/>
      <c r="J176" s="236"/>
      <c r="K176" s="72"/>
    </row>
    <row r="177" spans="1:10" s="44" customFormat="1" ht="110.4">
      <c r="A177" s="46" t="s">
        <v>997</v>
      </c>
      <c r="B177" s="48" t="s">
        <v>1366</v>
      </c>
      <c r="C177" s="48" t="s">
        <v>1000</v>
      </c>
      <c r="D177" s="4">
        <v>1</v>
      </c>
      <c r="E177" s="118">
        <f t="shared" si="10"/>
        <v>6.2411347517730498</v>
      </c>
      <c r="F177" s="282"/>
      <c r="G177" s="282"/>
      <c r="H177" s="282"/>
      <c r="I177" s="233">
        <f t="shared" ref="I177:I178" si="13">IF($F177="x",E177,IF($G177="x",E177*0.3,0))</f>
        <v>0</v>
      </c>
      <c r="J177" s="240"/>
    </row>
    <row r="178" spans="1:10" s="44" customFormat="1" ht="82.8">
      <c r="A178" s="46" t="s">
        <v>998</v>
      </c>
      <c r="B178" s="48" t="s">
        <v>1367</v>
      </c>
      <c r="C178" s="48" t="s">
        <v>1001</v>
      </c>
      <c r="D178" s="4">
        <v>1</v>
      </c>
      <c r="E178" s="118">
        <f t="shared" si="10"/>
        <v>6.2411347517730498</v>
      </c>
      <c r="F178" s="282"/>
      <c r="G178" s="282"/>
      <c r="H178" s="282"/>
      <c r="I178" s="233">
        <f t="shared" si="13"/>
        <v>0</v>
      </c>
      <c r="J178" s="240"/>
    </row>
  </sheetData>
  <sheetProtection algorithmName="SHA-512" hashValue="lGVBZWR6kWAb7NT3af1qWy0TUqk4+PmSgLNNlZjOENVn6IS3ZCr56oSy+bnpvwL0nQAGTJbszdOrVKlThYSN7A==" saltValue="Su2Cgle2odV4HvO4JUGqLw==" spinCount="100000" sheet="1" objects="1" scenarios="1"/>
  <phoneticPr fontId="39" type="noConversion"/>
  <conditionalFormatting sqref="F7:H178">
    <cfRule type="expression" dxfId="39" priority="1">
      <formula>COUNTA($F7:$H7)&gt;1</formula>
    </cfRule>
  </conditionalFormatting>
  <printOptions gridLines="1"/>
  <pageMargins left="0.7" right="0.7" top="0.78740157500000008" bottom="0.78740157500000008" header="0.3" footer="0.3"/>
  <pageSetup paperSize="9" scale="2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CC3C-7B1B-441A-B34F-8BA770FF27B7}">
  <sheetPr codeName="Tabelle2">
    <tabColor rgb="FF92D050"/>
    <pageSetUpPr fitToPage="1"/>
  </sheetPr>
  <dimension ref="A1:R67"/>
  <sheetViews>
    <sheetView zoomScale="55" zoomScaleNormal="55" workbookViewId="0">
      <pane ySplit="5" topLeftCell="A6" activePane="bottomLeft" state="frozen"/>
      <selection activeCell="F7" sqref="F7"/>
      <selection pane="bottomLeft" activeCell="G7" sqref="G7"/>
    </sheetView>
  </sheetViews>
  <sheetFormatPr baseColWidth="10" defaultColWidth="11.44140625" defaultRowHeight="14.4"/>
  <cols>
    <col min="1" max="1" width="13.44140625" style="1" bestFit="1" customWidth="1"/>
    <col min="2" max="2" width="80.77734375" style="60" customWidth="1"/>
    <col min="3" max="3" width="100.77734375" style="60" customWidth="1"/>
    <col min="4" max="4" width="50.77734375" style="2" customWidth="1"/>
    <col min="5" max="5" width="19.33203125" style="2" customWidth="1"/>
    <col min="6" max="6" width="19.88671875" style="2" customWidth="1"/>
    <col min="7" max="9" width="20.77734375" customWidth="1"/>
    <col min="10" max="10" width="15" customWidth="1"/>
  </cols>
  <sheetData>
    <row r="1" spans="1:12" ht="27.6">
      <c r="A1" s="9" t="s">
        <v>103</v>
      </c>
      <c r="G1" s="93" t="s">
        <v>876</v>
      </c>
      <c r="H1" s="124">
        <f>J5</f>
        <v>0</v>
      </c>
      <c r="I1" s="230">
        <f>H1/H2</f>
        <v>0</v>
      </c>
      <c r="J1" s="123" t="s">
        <v>1839</v>
      </c>
    </row>
    <row r="2" spans="1:12" ht="27.6">
      <c r="A2" s="2"/>
      <c r="G2" s="93" t="s">
        <v>877</v>
      </c>
      <c r="H2" s="125">
        <f>Gesamtbewertungsmatrix!F19</f>
        <v>240</v>
      </c>
    </row>
    <row r="3" spans="1:12" s="8" customFormat="1" ht="15" customHeight="1">
      <c r="A3" s="6"/>
      <c r="B3" s="61"/>
      <c r="C3" s="61"/>
      <c r="D3" s="7"/>
      <c r="E3" s="7"/>
      <c r="F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"Personalauswahl und Einstellung"</v>
      </c>
      <c r="B5" s="78"/>
      <c r="C5" s="76"/>
      <c r="D5" s="77"/>
      <c r="E5" s="77">
        <f>SUM(E7:E67)</f>
        <v>38</v>
      </c>
      <c r="F5" s="77">
        <f>SUM(F7:F67)</f>
        <v>240.00000000000011</v>
      </c>
      <c r="G5" s="77"/>
      <c r="H5" s="77"/>
      <c r="I5" s="77"/>
      <c r="J5" s="77">
        <f>SUM(J7:J67)</f>
        <v>0</v>
      </c>
      <c r="K5" s="235"/>
      <c r="L5"/>
    </row>
    <row r="6" spans="1:12" s="59" customFormat="1">
      <c r="A6" s="74" t="s">
        <v>137</v>
      </c>
      <c r="B6" s="66"/>
      <c r="C6" s="62"/>
      <c r="D6" s="62"/>
      <c r="E6" s="121"/>
      <c r="F6" s="121"/>
      <c r="G6" s="62"/>
      <c r="H6" s="62"/>
      <c r="I6" s="62"/>
      <c r="J6" s="250"/>
      <c r="K6" s="236"/>
    </row>
    <row r="7" spans="1:12" s="59" customFormat="1" ht="110.4">
      <c r="A7" s="83" t="s">
        <v>145</v>
      </c>
      <c r="B7" s="22" t="s">
        <v>1492</v>
      </c>
      <c r="C7" s="23" t="s">
        <v>1368</v>
      </c>
      <c r="D7" s="23"/>
      <c r="E7" s="22">
        <v>1</v>
      </c>
      <c r="F7" s="220">
        <f>$H$2/$E$5*E7</f>
        <v>6.3157894736842106</v>
      </c>
      <c r="G7" s="282"/>
      <c r="H7" s="282"/>
      <c r="I7" s="282"/>
      <c r="J7" s="233">
        <f>IF($G7="x",F7,IF($H7="x",F7*0.3,0))</f>
        <v>0</v>
      </c>
      <c r="K7" s="237"/>
    </row>
    <row r="8" spans="1:12" s="59" customFormat="1" ht="83.4" customHeight="1">
      <c r="A8" s="83" t="s">
        <v>158</v>
      </c>
      <c r="B8" s="22" t="s">
        <v>1493</v>
      </c>
      <c r="C8" s="23"/>
      <c r="D8" s="23" t="s">
        <v>1809</v>
      </c>
      <c r="E8" s="22"/>
      <c r="F8" s="220">
        <f t="shared" ref="F8:F67" si="0">$H$2/$E$5*E8</f>
        <v>0</v>
      </c>
      <c r="G8" s="282"/>
      <c r="H8" s="282"/>
      <c r="I8" s="282"/>
      <c r="J8" s="233">
        <f t="shared" ref="J8:J67" si="1">IF($G8="x",F8,IF($H8="x",F8*0.3,0))</f>
        <v>0</v>
      </c>
      <c r="K8" s="237"/>
    </row>
    <row r="9" spans="1:12" s="59" customFormat="1" ht="69">
      <c r="A9" s="83" t="s">
        <v>152</v>
      </c>
      <c r="B9" s="22" t="s">
        <v>1494</v>
      </c>
      <c r="C9" s="23" t="s">
        <v>1369</v>
      </c>
      <c r="D9" s="23"/>
      <c r="E9" s="22">
        <v>1</v>
      </c>
      <c r="F9" s="220">
        <f t="shared" si="0"/>
        <v>6.3157894736842106</v>
      </c>
      <c r="G9" s="282"/>
      <c r="H9" s="282"/>
      <c r="I9" s="282"/>
      <c r="J9" s="233">
        <f t="shared" si="1"/>
        <v>0</v>
      </c>
      <c r="K9" s="237"/>
    </row>
    <row r="10" spans="1:12" s="59" customFormat="1" ht="69">
      <c r="A10" s="83" t="s">
        <v>658</v>
      </c>
      <c r="B10" s="22" t="s">
        <v>1495</v>
      </c>
      <c r="C10" s="23" t="s">
        <v>1370</v>
      </c>
      <c r="D10" s="23"/>
      <c r="E10" s="22">
        <v>1</v>
      </c>
      <c r="F10" s="220">
        <f t="shared" si="0"/>
        <v>6.3157894736842106</v>
      </c>
      <c r="G10" s="282"/>
      <c r="H10" s="282"/>
      <c r="I10" s="282"/>
      <c r="J10" s="233">
        <f t="shared" si="1"/>
        <v>0</v>
      </c>
      <c r="K10" s="237"/>
    </row>
    <row r="11" spans="1:12" s="59" customFormat="1" ht="25.8">
      <c r="A11" s="74" t="s">
        <v>138</v>
      </c>
      <c r="B11" s="66"/>
      <c r="C11" s="62"/>
      <c r="D11" s="62"/>
      <c r="E11" s="121"/>
      <c r="F11" s="121"/>
      <c r="G11" s="287"/>
      <c r="H11" s="287"/>
      <c r="I11" s="287"/>
      <c r="J11" s="250"/>
      <c r="K11" s="236"/>
    </row>
    <row r="12" spans="1:12" s="59" customFormat="1" ht="55.2">
      <c r="A12" s="83" t="s">
        <v>146</v>
      </c>
      <c r="B12" s="22" t="s">
        <v>1496</v>
      </c>
      <c r="C12" s="23" t="s">
        <v>1371</v>
      </c>
      <c r="D12" s="23"/>
      <c r="E12" s="22">
        <v>1</v>
      </c>
      <c r="F12" s="220">
        <f t="shared" si="0"/>
        <v>6.3157894736842106</v>
      </c>
      <c r="G12" s="282"/>
      <c r="H12" s="282"/>
      <c r="I12" s="282"/>
      <c r="J12" s="233">
        <f t="shared" si="1"/>
        <v>0</v>
      </c>
      <c r="K12" s="237"/>
    </row>
    <row r="13" spans="1:12" s="59" customFormat="1" ht="41.4">
      <c r="A13" s="83" t="s">
        <v>159</v>
      </c>
      <c r="B13" s="4" t="s">
        <v>1497</v>
      </c>
      <c r="C13" s="23"/>
      <c r="D13" s="23" t="s">
        <v>1008</v>
      </c>
      <c r="E13" s="22"/>
      <c r="F13" s="220">
        <f t="shared" si="0"/>
        <v>0</v>
      </c>
      <c r="G13" s="282"/>
      <c r="H13" s="282"/>
      <c r="I13" s="282"/>
      <c r="J13" s="233">
        <f t="shared" si="1"/>
        <v>0</v>
      </c>
      <c r="K13" s="237"/>
    </row>
    <row r="14" spans="1:12" s="59" customFormat="1" ht="55.2">
      <c r="A14" s="83" t="s">
        <v>153</v>
      </c>
      <c r="B14" s="4" t="s">
        <v>1498</v>
      </c>
      <c r="C14" s="23" t="s">
        <v>1013</v>
      </c>
      <c r="D14" s="23"/>
      <c r="E14" s="22">
        <v>1</v>
      </c>
      <c r="F14" s="220">
        <f t="shared" si="0"/>
        <v>6.3157894736842106</v>
      </c>
      <c r="G14" s="282"/>
      <c r="H14" s="282"/>
      <c r="I14" s="282"/>
      <c r="J14" s="233">
        <f t="shared" si="1"/>
        <v>0</v>
      </c>
      <c r="K14" s="237"/>
    </row>
    <row r="15" spans="1:12" s="59" customFormat="1" ht="25.8">
      <c r="A15" s="74" t="s">
        <v>139</v>
      </c>
      <c r="B15" s="66"/>
      <c r="C15" s="62"/>
      <c r="D15" s="62"/>
      <c r="E15" s="121"/>
      <c r="F15" s="121"/>
      <c r="G15" s="287"/>
      <c r="H15" s="287"/>
      <c r="I15" s="287"/>
      <c r="J15" s="250"/>
      <c r="K15" s="236"/>
    </row>
    <row r="16" spans="1:12" s="59" customFormat="1" ht="69">
      <c r="A16" s="83" t="s">
        <v>147</v>
      </c>
      <c r="B16" s="4" t="s">
        <v>1499</v>
      </c>
      <c r="C16" s="24" t="s">
        <v>1167</v>
      </c>
      <c r="D16" s="223"/>
      <c r="E16" s="22">
        <v>1</v>
      </c>
      <c r="F16" s="220">
        <f t="shared" si="0"/>
        <v>6.3157894736842106</v>
      </c>
      <c r="G16" s="282"/>
      <c r="H16" s="282"/>
      <c r="I16" s="282"/>
      <c r="J16" s="233">
        <f t="shared" si="1"/>
        <v>0</v>
      </c>
      <c r="K16" s="237"/>
    </row>
    <row r="17" spans="1:11" s="59" customFormat="1" ht="41.4">
      <c r="A17" s="83" t="s">
        <v>160</v>
      </c>
      <c r="B17" s="4" t="s">
        <v>1500</v>
      </c>
      <c r="C17" s="24" t="s">
        <v>765</v>
      </c>
      <c r="D17" s="223"/>
      <c r="E17" s="22">
        <v>1</v>
      </c>
      <c r="F17" s="220">
        <f t="shared" si="0"/>
        <v>6.3157894736842106</v>
      </c>
      <c r="G17" s="282"/>
      <c r="H17" s="282"/>
      <c r="I17" s="282"/>
      <c r="J17" s="233">
        <f t="shared" si="1"/>
        <v>0</v>
      </c>
      <c r="K17" s="237"/>
    </row>
    <row r="18" spans="1:11" s="59" customFormat="1" ht="69">
      <c r="A18" s="83" t="s">
        <v>154</v>
      </c>
      <c r="B18" s="4" t="s">
        <v>1501</v>
      </c>
      <c r="C18" s="24" t="s">
        <v>766</v>
      </c>
      <c r="D18" s="223"/>
      <c r="E18" s="22">
        <v>1</v>
      </c>
      <c r="F18" s="220">
        <f t="shared" si="0"/>
        <v>6.3157894736842106</v>
      </c>
      <c r="G18" s="282"/>
      <c r="H18" s="282"/>
      <c r="I18" s="282"/>
      <c r="J18" s="233">
        <f t="shared" si="1"/>
        <v>0</v>
      </c>
      <c r="K18" s="237"/>
    </row>
    <row r="19" spans="1:11" s="59" customFormat="1" ht="69">
      <c r="A19" s="83" t="s">
        <v>169</v>
      </c>
      <c r="B19" s="4" t="s">
        <v>1502</v>
      </c>
      <c r="C19" s="24" t="s">
        <v>753</v>
      </c>
      <c r="D19" s="223"/>
      <c r="E19" s="22">
        <v>1</v>
      </c>
      <c r="F19" s="220">
        <f t="shared" si="0"/>
        <v>6.3157894736842106</v>
      </c>
      <c r="G19" s="282"/>
      <c r="H19" s="282"/>
      <c r="I19" s="282"/>
      <c r="J19" s="233">
        <f t="shared" si="1"/>
        <v>0</v>
      </c>
      <c r="K19" s="237"/>
    </row>
    <row r="20" spans="1:11" s="59" customFormat="1" ht="55.2">
      <c r="A20" s="83" t="s">
        <v>166</v>
      </c>
      <c r="B20" s="4" t="s">
        <v>1503</v>
      </c>
      <c r="C20" s="24" t="s">
        <v>767</v>
      </c>
      <c r="D20" s="223"/>
      <c r="E20" s="22">
        <v>1</v>
      </c>
      <c r="F20" s="220">
        <f t="shared" si="0"/>
        <v>6.3157894736842106</v>
      </c>
      <c r="G20" s="282"/>
      <c r="H20" s="282"/>
      <c r="I20" s="282"/>
      <c r="J20" s="233">
        <f t="shared" si="1"/>
        <v>0</v>
      </c>
      <c r="K20" s="237"/>
    </row>
    <row r="21" spans="1:11" s="59" customFormat="1" ht="110.4">
      <c r="A21" s="83" t="s">
        <v>170</v>
      </c>
      <c r="B21" s="4" t="s">
        <v>1504</v>
      </c>
      <c r="C21" s="24" t="s">
        <v>1168</v>
      </c>
      <c r="D21" s="223"/>
      <c r="E21" s="22">
        <v>1</v>
      </c>
      <c r="F21" s="220">
        <f t="shared" si="0"/>
        <v>6.3157894736842106</v>
      </c>
      <c r="G21" s="282"/>
      <c r="H21" s="282"/>
      <c r="I21" s="282"/>
      <c r="J21" s="233">
        <f t="shared" si="1"/>
        <v>0</v>
      </c>
      <c r="K21" s="237"/>
    </row>
    <row r="22" spans="1:11" s="59" customFormat="1" ht="55.2">
      <c r="A22" s="83" t="s">
        <v>171</v>
      </c>
      <c r="B22" s="4" t="s">
        <v>1505</v>
      </c>
      <c r="C22" s="24" t="s">
        <v>1169</v>
      </c>
      <c r="D22" s="223"/>
      <c r="E22" s="22">
        <v>1</v>
      </c>
      <c r="F22" s="220">
        <f t="shared" si="0"/>
        <v>6.3157894736842106</v>
      </c>
      <c r="G22" s="282"/>
      <c r="H22" s="282"/>
      <c r="I22" s="282"/>
      <c r="J22" s="233">
        <f t="shared" si="1"/>
        <v>0</v>
      </c>
      <c r="K22" s="237"/>
    </row>
    <row r="23" spans="1:11" s="59" customFormat="1" ht="55.2">
      <c r="A23" s="83" t="s">
        <v>172</v>
      </c>
      <c r="B23" s="4" t="s">
        <v>1506</v>
      </c>
      <c r="C23" s="24" t="s">
        <v>768</v>
      </c>
      <c r="D23" s="223"/>
      <c r="E23" s="22">
        <v>1</v>
      </c>
      <c r="F23" s="220">
        <f t="shared" si="0"/>
        <v>6.3157894736842106</v>
      </c>
      <c r="G23" s="282"/>
      <c r="H23" s="282"/>
      <c r="I23" s="282"/>
      <c r="J23" s="233">
        <f t="shared" si="1"/>
        <v>0</v>
      </c>
      <c r="K23" s="237"/>
    </row>
    <row r="24" spans="1:11" s="59" customFormat="1" ht="55.2">
      <c r="A24" s="83" t="s">
        <v>173</v>
      </c>
      <c r="B24" s="4" t="s">
        <v>1507</v>
      </c>
      <c r="C24" s="24" t="s">
        <v>1170</v>
      </c>
      <c r="D24" s="223"/>
      <c r="E24" s="22">
        <v>1</v>
      </c>
      <c r="F24" s="220">
        <f t="shared" si="0"/>
        <v>6.3157894736842106</v>
      </c>
      <c r="G24" s="282"/>
      <c r="H24" s="282"/>
      <c r="I24" s="282"/>
      <c r="J24" s="233">
        <f t="shared" si="1"/>
        <v>0</v>
      </c>
      <c r="K24" s="237"/>
    </row>
    <row r="25" spans="1:11" s="59" customFormat="1" ht="220.8">
      <c r="A25" s="83" t="s">
        <v>174</v>
      </c>
      <c r="B25" s="4" t="s">
        <v>1508</v>
      </c>
      <c r="C25" s="24" t="s">
        <v>769</v>
      </c>
      <c r="D25" s="223"/>
      <c r="E25" s="22">
        <v>1</v>
      </c>
      <c r="F25" s="220">
        <f t="shared" si="0"/>
        <v>6.3157894736842106</v>
      </c>
      <c r="G25" s="282"/>
      <c r="H25" s="282"/>
      <c r="I25" s="282"/>
      <c r="J25" s="233">
        <f t="shared" si="1"/>
        <v>0</v>
      </c>
      <c r="K25" s="237"/>
    </row>
    <row r="26" spans="1:11" s="59" customFormat="1" ht="41.4">
      <c r="A26" s="83" t="s">
        <v>175</v>
      </c>
      <c r="B26" s="4" t="s">
        <v>1509</v>
      </c>
      <c r="C26" s="24" t="s">
        <v>770</v>
      </c>
      <c r="D26" s="223"/>
      <c r="E26" s="22">
        <v>1</v>
      </c>
      <c r="F26" s="220">
        <f t="shared" si="0"/>
        <v>6.3157894736842106</v>
      </c>
      <c r="G26" s="282"/>
      <c r="H26" s="282"/>
      <c r="I26" s="282"/>
      <c r="J26" s="233">
        <f t="shared" si="1"/>
        <v>0</v>
      </c>
      <c r="K26" s="237"/>
    </row>
    <row r="27" spans="1:11" s="59" customFormat="1" ht="41.4">
      <c r="A27" s="83" t="s">
        <v>176</v>
      </c>
      <c r="B27" s="4" t="s">
        <v>1510</v>
      </c>
      <c r="C27" s="24" t="s">
        <v>771</v>
      </c>
      <c r="D27" s="223"/>
      <c r="E27" s="22">
        <v>1</v>
      </c>
      <c r="F27" s="220">
        <f t="shared" si="0"/>
        <v>6.3157894736842106</v>
      </c>
      <c r="G27" s="282"/>
      <c r="H27" s="282"/>
      <c r="I27" s="282"/>
      <c r="J27" s="233">
        <f t="shared" si="1"/>
        <v>0</v>
      </c>
      <c r="K27" s="237"/>
    </row>
    <row r="28" spans="1:11" s="59" customFormat="1" ht="41.4">
      <c r="A28" s="83" t="s">
        <v>177</v>
      </c>
      <c r="B28" s="4" t="s">
        <v>1511</v>
      </c>
      <c r="C28" s="24" t="s">
        <v>772</v>
      </c>
      <c r="D28" s="223"/>
      <c r="E28" s="22">
        <v>1</v>
      </c>
      <c r="F28" s="220">
        <f t="shared" si="0"/>
        <v>6.3157894736842106</v>
      </c>
      <c r="G28" s="282"/>
      <c r="H28" s="282"/>
      <c r="I28" s="282"/>
      <c r="J28" s="233">
        <f t="shared" si="1"/>
        <v>0</v>
      </c>
      <c r="K28" s="237"/>
    </row>
    <row r="29" spans="1:11" s="59" customFormat="1" ht="41.4">
      <c r="A29" s="83" t="s">
        <v>178</v>
      </c>
      <c r="B29" s="4" t="s">
        <v>1512</v>
      </c>
      <c r="C29" s="24" t="s">
        <v>773</v>
      </c>
      <c r="D29" s="223"/>
      <c r="E29" s="22">
        <v>1</v>
      </c>
      <c r="F29" s="220">
        <f t="shared" si="0"/>
        <v>6.3157894736842106</v>
      </c>
      <c r="G29" s="282"/>
      <c r="H29" s="282"/>
      <c r="I29" s="282"/>
      <c r="J29" s="233">
        <f t="shared" si="1"/>
        <v>0</v>
      </c>
      <c r="K29" s="237"/>
    </row>
    <row r="30" spans="1:11" s="59" customFormat="1" ht="94.8" customHeight="1">
      <c r="A30" s="83" t="s">
        <v>179</v>
      </c>
      <c r="B30" s="4" t="s">
        <v>1513</v>
      </c>
      <c r="C30" s="24" t="s">
        <v>774</v>
      </c>
      <c r="D30" s="223"/>
      <c r="E30" s="22">
        <v>1</v>
      </c>
      <c r="F30" s="220">
        <f t="shared" si="0"/>
        <v>6.3157894736842106</v>
      </c>
      <c r="G30" s="282"/>
      <c r="H30" s="282"/>
      <c r="I30" s="282"/>
      <c r="J30" s="233">
        <f t="shared" si="1"/>
        <v>0</v>
      </c>
      <c r="K30" s="237"/>
    </row>
    <row r="31" spans="1:11" s="59" customFormat="1" ht="25.8">
      <c r="A31" s="74" t="s">
        <v>140</v>
      </c>
      <c r="B31" s="66"/>
      <c r="C31" s="62"/>
      <c r="D31" s="62"/>
      <c r="E31" s="121"/>
      <c r="F31" s="121"/>
      <c r="G31" s="287"/>
      <c r="H31" s="287"/>
      <c r="I31" s="287"/>
      <c r="J31" s="250"/>
      <c r="K31" s="236"/>
    </row>
    <row r="32" spans="1:11" s="59" customFormat="1" ht="39.6" customHeight="1">
      <c r="A32" s="83" t="s">
        <v>148</v>
      </c>
      <c r="B32" s="22" t="s">
        <v>1514</v>
      </c>
      <c r="C32" s="23"/>
      <c r="D32" s="23" t="s">
        <v>1810</v>
      </c>
      <c r="E32" s="22"/>
      <c r="F32" s="220">
        <f t="shared" si="0"/>
        <v>0</v>
      </c>
      <c r="G32" s="282"/>
      <c r="H32" s="282"/>
      <c r="I32" s="282"/>
      <c r="J32" s="233">
        <f t="shared" si="1"/>
        <v>0</v>
      </c>
      <c r="K32" s="237"/>
    </row>
    <row r="33" spans="1:11" s="59" customFormat="1" ht="82.8">
      <c r="A33" s="83" t="s">
        <v>161</v>
      </c>
      <c r="B33" s="22" t="s">
        <v>1515</v>
      </c>
      <c r="C33" s="23" t="s">
        <v>775</v>
      </c>
      <c r="D33" s="23"/>
      <c r="E33" s="22">
        <v>1</v>
      </c>
      <c r="F33" s="220">
        <f t="shared" si="0"/>
        <v>6.3157894736842106</v>
      </c>
      <c r="G33" s="282"/>
      <c r="H33" s="282"/>
      <c r="I33" s="282"/>
      <c r="J33" s="233">
        <f t="shared" si="1"/>
        <v>0</v>
      </c>
      <c r="K33" s="237"/>
    </row>
    <row r="34" spans="1:11" s="59" customFormat="1" ht="55.2">
      <c r="A34" s="83" t="s">
        <v>155</v>
      </c>
      <c r="B34" s="217" t="s">
        <v>1516</v>
      </c>
      <c r="C34" s="23" t="s">
        <v>1104</v>
      </c>
      <c r="D34" s="23"/>
      <c r="E34" s="22">
        <v>1</v>
      </c>
      <c r="F34" s="220">
        <f t="shared" si="0"/>
        <v>6.3157894736842106</v>
      </c>
      <c r="G34" s="282"/>
      <c r="H34" s="282"/>
      <c r="I34" s="282"/>
      <c r="J34" s="233">
        <f t="shared" si="1"/>
        <v>0</v>
      </c>
      <c r="K34" s="237"/>
    </row>
    <row r="35" spans="1:11" s="59" customFormat="1" ht="55.2">
      <c r="A35" s="83" t="s">
        <v>180</v>
      </c>
      <c r="B35" s="22" t="s">
        <v>1517</v>
      </c>
      <c r="C35" s="23"/>
      <c r="D35" s="23" t="s">
        <v>1811</v>
      </c>
      <c r="E35" s="22"/>
      <c r="F35" s="220">
        <f t="shared" si="0"/>
        <v>0</v>
      </c>
      <c r="G35" s="282"/>
      <c r="H35" s="282"/>
      <c r="I35" s="282"/>
      <c r="J35" s="233">
        <f t="shared" si="1"/>
        <v>0</v>
      </c>
      <c r="K35" s="237"/>
    </row>
    <row r="36" spans="1:11" s="59" customFormat="1" ht="68.400000000000006" customHeight="1">
      <c r="A36" s="83" t="s">
        <v>167</v>
      </c>
      <c r="B36" s="4" t="s">
        <v>1518</v>
      </c>
      <c r="C36" s="24" t="s">
        <v>1102</v>
      </c>
      <c r="D36" s="223"/>
      <c r="E36" s="22">
        <v>1</v>
      </c>
      <c r="F36" s="220">
        <f t="shared" si="0"/>
        <v>6.3157894736842106</v>
      </c>
      <c r="G36" s="282"/>
      <c r="H36" s="282"/>
      <c r="I36" s="282"/>
      <c r="J36" s="233">
        <f t="shared" si="1"/>
        <v>0</v>
      </c>
      <c r="K36" s="237"/>
    </row>
    <row r="37" spans="1:11" s="59" customFormat="1" ht="69">
      <c r="A37" s="83" t="s">
        <v>181</v>
      </c>
      <c r="B37" s="22" t="s">
        <v>1519</v>
      </c>
      <c r="C37" s="23" t="s">
        <v>1103</v>
      </c>
      <c r="D37" s="23"/>
      <c r="E37" s="22">
        <v>1</v>
      </c>
      <c r="F37" s="220">
        <f t="shared" si="0"/>
        <v>6.3157894736842106</v>
      </c>
      <c r="G37" s="282"/>
      <c r="H37" s="282"/>
      <c r="I37" s="282"/>
      <c r="J37" s="233">
        <f t="shared" si="1"/>
        <v>0</v>
      </c>
      <c r="K37" s="237"/>
    </row>
    <row r="38" spans="1:11" s="59" customFormat="1" ht="52.2" customHeight="1">
      <c r="A38" s="83" t="s">
        <v>182</v>
      </c>
      <c r="B38" s="22" t="s">
        <v>1520</v>
      </c>
      <c r="C38" s="23"/>
      <c r="D38" s="23" t="s">
        <v>1812</v>
      </c>
      <c r="E38" s="22"/>
      <c r="F38" s="220">
        <f t="shared" si="0"/>
        <v>0</v>
      </c>
      <c r="G38" s="282"/>
      <c r="H38" s="282"/>
      <c r="I38" s="282"/>
      <c r="J38" s="233">
        <f t="shared" si="1"/>
        <v>0</v>
      </c>
      <c r="K38" s="237"/>
    </row>
    <row r="39" spans="1:11" s="59" customFormat="1" ht="43.8" customHeight="1">
      <c r="A39" s="83" t="s">
        <v>183</v>
      </c>
      <c r="B39" s="4" t="s">
        <v>1497</v>
      </c>
      <c r="C39" s="23"/>
      <c r="D39" s="23" t="s">
        <v>1008</v>
      </c>
      <c r="E39" s="22"/>
      <c r="F39" s="220">
        <f t="shared" si="0"/>
        <v>0</v>
      </c>
      <c r="G39" s="282"/>
      <c r="H39" s="282"/>
      <c r="I39" s="282"/>
      <c r="J39" s="233">
        <f t="shared" si="1"/>
        <v>0</v>
      </c>
      <c r="K39" s="237"/>
    </row>
    <row r="40" spans="1:11" s="59" customFormat="1" ht="41.4">
      <c r="A40" s="83" t="s">
        <v>184</v>
      </c>
      <c r="B40" s="22" t="s">
        <v>1521</v>
      </c>
      <c r="C40" s="23"/>
      <c r="D40" s="23" t="s">
        <v>1009</v>
      </c>
      <c r="E40" s="22"/>
      <c r="F40" s="220">
        <f t="shared" si="0"/>
        <v>0</v>
      </c>
      <c r="G40" s="282"/>
      <c r="H40" s="282"/>
      <c r="I40" s="282"/>
      <c r="J40" s="233">
        <f t="shared" si="1"/>
        <v>0</v>
      </c>
      <c r="K40" s="237"/>
    </row>
    <row r="41" spans="1:11" s="59" customFormat="1" ht="69">
      <c r="A41" s="83" t="s">
        <v>185</v>
      </c>
      <c r="B41" s="22" t="s">
        <v>1522</v>
      </c>
      <c r="C41" s="23" t="s">
        <v>696</v>
      </c>
      <c r="D41" s="23"/>
      <c r="E41" s="22">
        <v>1</v>
      </c>
      <c r="F41" s="220">
        <f t="shared" si="0"/>
        <v>6.3157894736842106</v>
      </c>
      <c r="G41" s="282"/>
      <c r="H41" s="282"/>
      <c r="I41" s="282"/>
      <c r="J41" s="233">
        <f t="shared" si="1"/>
        <v>0</v>
      </c>
      <c r="K41" s="237"/>
    </row>
    <row r="42" spans="1:11" s="59" customFormat="1" ht="25.8">
      <c r="A42" s="74" t="s">
        <v>141</v>
      </c>
      <c r="B42" s="66"/>
      <c r="C42" s="62"/>
      <c r="D42" s="62"/>
      <c r="E42" s="121"/>
      <c r="F42" s="121"/>
      <c r="G42" s="287"/>
      <c r="H42" s="287"/>
      <c r="I42" s="287"/>
      <c r="J42" s="250"/>
      <c r="K42" s="236"/>
    </row>
    <row r="43" spans="1:11" s="59" customFormat="1" ht="54.6" customHeight="1">
      <c r="A43" s="82" t="s">
        <v>149</v>
      </c>
      <c r="B43" s="4" t="s">
        <v>1523</v>
      </c>
      <c r="C43" s="5"/>
      <c r="D43" s="5" t="s">
        <v>1813</v>
      </c>
      <c r="E43" s="22"/>
      <c r="F43" s="220">
        <f t="shared" si="0"/>
        <v>0</v>
      </c>
      <c r="G43" s="282"/>
      <c r="H43" s="282"/>
      <c r="I43" s="282"/>
      <c r="J43" s="233">
        <f t="shared" si="1"/>
        <v>0</v>
      </c>
      <c r="K43" s="237"/>
    </row>
    <row r="44" spans="1:11" s="59" customFormat="1" ht="52.2" customHeight="1">
      <c r="A44" s="82" t="s">
        <v>162</v>
      </c>
      <c r="B44" s="4" t="s">
        <v>1330</v>
      </c>
      <c r="C44" s="5"/>
      <c r="D44" s="5" t="s">
        <v>1813</v>
      </c>
      <c r="E44" s="22"/>
      <c r="F44" s="220">
        <f t="shared" si="0"/>
        <v>0</v>
      </c>
      <c r="G44" s="282"/>
      <c r="H44" s="282"/>
      <c r="I44" s="282"/>
      <c r="J44" s="233">
        <f t="shared" si="1"/>
        <v>0</v>
      </c>
      <c r="K44" s="237"/>
    </row>
    <row r="45" spans="1:11" s="59" customFormat="1" ht="53.4" customHeight="1">
      <c r="A45" s="82" t="s">
        <v>156</v>
      </c>
      <c r="B45" s="4" t="s">
        <v>1524</v>
      </c>
      <c r="C45" s="5"/>
      <c r="D45" s="5" t="s">
        <v>1814</v>
      </c>
      <c r="E45" s="22"/>
      <c r="F45" s="220">
        <f t="shared" si="0"/>
        <v>0</v>
      </c>
      <c r="G45" s="282"/>
      <c r="H45" s="282"/>
      <c r="I45" s="282"/>
      <c r="J45" s="233">
        <f t="shared" si="1"/>
        <v>0</v>
      </c>
      <c r="K45" s="237"/>
    </row>
    <row r="46" spans="1:11" s="59" customFormat="1" ht="55.2">
      <c r="A46" s="82" t="s">
        <v>186</v>
      </c>
      <c r="B46" s="4" t="s">
        <v>1525</v>
      </c>
      <c r="C46" s="24" t="s">
        <v>776</v>
      </c>
      <c r="D46" s="223"/>
      <c r="E46" s="22">
        <v>1</v>
      </c>
      <c r="F46" s="220">
        <f t="shared" si="0"/>
        <v>6.3157894736842106</v>
      </c>
      <c r="G46" s="282"/>
      <c r="H46" s="282"/>
      <c r="I46" s="282"/>
      <c r="J46" s="233">
        <f t="shared" si="1"/>
        <v>0</v>
      </c>
      <c r="K46" s="237"/>
    </row>
    <row r="47" spans="1:11" s="59" customFormat="1" ht="67.2" customHeight="1">
      <c r="A47" s="82" t="s">
        <v>168</v>
      </c>
      <c r="B47" s="4" t="s">
        <v>1526</v>
      </c>
      <c r="C47" s="5" t="s">
        <v>777</v>
      </c>
      <c r="D47" s="5"/>
      <c r="E47" s="22">
        <v>1</v>
      </c>
      <c r="F47" s="220">
        <f t="shared" si="0"/>
        <v>6.3157894736842106</v>
      </c>
      <c r="G47" s="282"/>
      <c r="H47" s="282"/>
      <c r="I47" s="282"/>
      <c r="J47" s="233">
        <f t="shared" si="1"/>
        <v>0</v>
      </c>
      <c r="K47" s="237"/>
    </row>
    <row r="48" spans="1:11" s="59" customFormat="1" ht="55.2">
      <c r="A48" s="82" t="s">
        <v>187</v>
      </c>
      <c r="B48" s="4" t="s">
        <v>1527</v>
      </c>
      <c r="C48" s="5" t="s">
        <v>1372</v>
      </c>
      <c r="D48" s="5" t="s">
        <v>1815</v>
      </c>
      <c r="E48" s="22">
        <v>1</v>
      </c>
      <c r="F48" s="220">
        <f t="shared" si="0"/>
        <v>6.3157894736842106</v>
      </c>
      <c r="G48" s="282"/>
      <c r="H48" s="282"/>
      <c r="I48" s="282"/>
      <c r="J48" s="233">
        <f t="shared" si="1"/>
        <v>0</v>
      </c>
      <c r="K48" s="237"/>
    </row>
    <row r="49" spans="1:11" s="59" customFormat="1" ht="55.2">
      <c r="A49" s="82" t="s">
        <v>188</v>
      </c>
      <c r="B49" s="4" t="s">
        <v>1528</v>
      </c>
      <c r="C49" s="5" t="s">
        <v>1085</v>
      </c>
      <c r="D49" s="5"/>
      <c r="E49" s="22">
        <v>1</v>
      </c>
      <c r="F49" s="220">
        <f t="shared" si="0"/>
        <v>6.3157894736842106</v>
      </c>
      <c r="G49" s="282"/>
      <c r="H49" s="282"/>
      <c r="I49" s="282"/>
      <c r="J49" s="233">
        <f t="shared" si="1"/>
        <v>0</v>
      </c>
      <c r="K49" s="237"/>
    </row>
    <row r="50" spans="1:11" s="59" customFormat="1" ht="45" customHeight="1">
      <c r="A50" s="82" t="s">
        <v>189</v>
      </c>
      <c r="B50" s="4" t="s">
        <v>1529</v>
      </c>
      <c r="C50" s="5"/>
      <c r="D50" s="5" t="s">
        <v>1009</v>
      </c>
      <c r="E50" s="22"/>
      <c r="F50" s="220">
        <f t="shared" si="0"/>
        <v>0</v>
      </c>
      <c r="G50" s="282"/>
      <c r="H50" s="282"/>
      <c r="I50" s="282"/>
      <c r="J50" s="233">
        <f t="shared" si="1"/>
        <v>0</v>
      </c>
      <c r="K50" s="237"/>
    </row>
    <row r="51" spans="1:11" s="59" customFormat="1" ht="69">
      <c r="A51" s="82" t="s">
        <v>190</v>
      </c>
      <c r="B51" s="4" t="s">
        <v>1530</v>
      </c>
      <c r="C51" s="5" t="s">
        <v>778</v>
      </c>
      <c r="D51" s="5"/>
      <c r="E51" s="22">
        <v>1</v>
      </c>
      <c r="F51" s="220">
        <f t="shared" si="0"/>
        <v>6.3157894736842106</v>
      </c>
      <c r="G51" s="282"/>
      <c r="H51" s="282"/>
      <c r="I51" s="282"/>
      <c r="J51" s="233">
        <f t="shared" si="1"/>
        <v>0</v>
      </c>
      <c r="K51" s="237"/>
    </row>
    <row r="52" spans="1:11" s="59" customFormat="1" ht="67.2" customHeight="1">
      <c r="A52" s="82" t="s">
        <v>191</v>
      </c>
      <c r="B52" s="4" t="s">
        <v>1531</v>
      </c>
      <c r="C52" s="5" t="s">
        <v>965</v>
      </c>
      <c r="D52" s="5"/>
      <c r="E52" s="22">
        <v>1</v>
      </c>
      <c r="F52" s="220">
        <f t="shared" si="0"/>
        <v>6.3157894736842106</v>
      </c>
      <c r="G52" s="282"/>
      <c r="H52" s="282"/>
      <c r="I52" s="282"/>
      <c r="J52" s="233">
        <f t="shared" si="1"/>
        <v>0</v>
      </c>
      <c r="K52" s="237"/>
    </row>
    <row r="53" spans="1:11" s="59" customFormat="1" ht="55.2">
      <c r="A53" s="82" t="s">
        <v>192</v>
      </c>
      <c r="B53" s="4" t="s">
        <v>1532</v>
      </c>
      <c r="C53" s="5"/>
      <c r="D53" s="5" t="s">
        <v>1010</v>
      </c>
      <c r="E53" s="22"/>
      <c r="F53" s="220">
        <f t="shared" si="0"/>
        <v>0</v>
      </c>
      <c r="G53" s="282"/>
      <c r="H53" s="282"/>
      <c r="I53" s="282"/>
      <c r="J53" s="233">
        <f t="shared" si="1"/>
        <v>0</v>
      </c>
      <c r="K53" s="237"/>
    </row>
    <row r="54" spans="1:11" s="59" customFormat="1" ht="41.4">
      <c r="A54" s="82" t="s">
        <v>193</v>
      </c>
      <c r="B54" s="4" t="s">
        <v>1497</v>
      </c>
      <c r="C54" s="5"/>
      <c r="D54" s="5" t="s">
        <v>1008</v>
      </c>
      <c r="E54" s="22"/>
      <c r="F54" s="220">
        <f t="shared" si="0"/>
        <v>0</v>
      </c>
      <c r="G54" s="282"/>
      <c r="H54" s="282"/>
      <c r="I54" s="282"/>
      <c r="J54" s="233">
        <f t="shared" si="1"/>
        <v>0</v>
      </c>
      <c r="K54" s="237"/>
    </row>
    <row r="55" spans="1:11" s="59" customFormat="1" ht="179.4">
      <c r="A55" s="82" t="s">
        <v>194</v>
      </c>
      <c r="B55" s="4" t="s">
        <v>1533</v>
      </c>
      <c r="C55" s="5" t="s">
        <v>1138</v>
      </c>
      <c r="D55" s="5"/>
      <c r="E55" s="22">
        <v>1</v>
      </c>
      <c r="F55" s="220">
        <f t="shared" si="0"/>
        <v>6.3157894736842106</v>
      </c>
      <c r="G55" s="282"/>
      <c r="H55" s="282"/>
      <c r="I55" s="282"/>
      <c r="J55" s="233">
        <f t="shared" si="1"/>
        <v>0</v>
      </c>
      <c r="K55" s="237"/>
    </row>
    <row r="56" spans="1:11" s="59" customFormat="1" ht="51" customHeight="1">
      <c r="A56" s="82" t="s">
        <v>195</v>
      </c>
      <c r="B56" s="4" t="s">
        <v>1534</v>
      </c>
      <c r="C56" s="5"/>
      <c r="D56" s="5" t="s">
        <v>1816</v>
      </c>
      <c r="E56" s="22"/>
      <c r="F56" s="220">
        <f t="shared" si="0"/>
        <v>0</v>
      </c>
      <c r="G56" s="282"/>
      <c r="H56" s="282"/>
      <c r="I56" s="282"/>
      <c r="J56" s="233">
        <f t="shared" si="1"/>
        <v>0</v>
      </c>
      <c r="K56" s="237"/>
    </row>
    <row r="57" spans="1:11" s="59" customFormat="1" ht="55.2">
      <c r="A57" s="82" t="s">
        <v>196</v>
      </c>
      <c r="B57" s="4" t="s">
        <v>1535</v>
      </c>
      <c r="C57" s="5"/>
      <c r="D57" s="5" t="s">
        <v>1009</v>
      </c>
      <c r="E57" s="22"/>
      <c r="F57" s="220">
        <f t="shared" si="0"/>
        <v>0</v>
      </c>
      <c r="G57" s="282"/>
      <c r="H57" s="282"/>
      <c r="I57" s="282"/>
      <c r="J57" s="233">
        <f t="shared" si="1"/>
        <v>0</v>
      </c>
      <c r="K57" s="237"/>
    </row>
    <row r="58" spans="1:11" s="59" customFormat="1" ht="55.2">
      <c r="A58" s="82" t="s">
        <v>197</v>
      </c>
      <c r="B58" s="4" t="s">
        <v>1536</v>
      </c>
      <c r="C58" s="5"/>
      <c r="D58" s="5" t="s">
        <v>1817</v>
      </c>
      <c r="E58" s="22"/>
      <c r="F58" s="220">
        <f t="shared" si="0"/>
        <v>0</v>
      </c>
      <c r="G58" s="282"/>
      <c r="H58" s="282"/>
      <c r="I58" s="282"/>
      <c r="J58" s="233">
        <f t="shared" si="1"/>
        <v>0</v>
      </c>
      <c r="K58" s="237"/>
    </row>
    <row r="59" spans="1:11" s="59" customFormat="1" ht="25.8">
      <c r="A59" s="74" t="s">
        <v>142</v>
      </c>
      <c r="B59" s="66"/>
      <c r="C59" s="62"/>
      <c r="D59" s="62"/>
      <c r="E59" s="121"/>
      <c r="F59" s="121"/>
      <c r="G59" s="287"/>
      <c r="H59" s="287"/>
      <c r="I59" s="287"/>
      <c r="J59" s="250"/>
      <c r="K59" s="236"/>
    </row>
    <row r="60" spans="1:11" s="59" customFormat="1" ht="207">
      <c r="A60" s="83" t="s">
        <v>163</v>
      </c>
      <c r="B60" s="22" t="s">
        <v>1537</v>
      </c>
      <c r="C60" s="23" t="s">
        <v>1086</v>
      </c>
      <c r="D60" s="23"/>
      <c r="E60" s="22">
        <v>1</v>
      </c>
      <c r="F60" s="220">
        <f t="shared" si="0"/>
        <v>6.3157894736842106</v>
      </c>
      <c r="G60" s="282"/>
      <c r="H60" s="282"/>
      <c r="I60" s="282"/>
      <c r="J60" s="233">
        <f t="shared" si="1"/>
        <v>0</v>
      </c>
      <c r="K60" s="237"/>
    </row>
    <row r="61" spans="1:11" s="59" customFormat="1" ht="41.4">
      <c r="A61" s="83" t="s">
        <v>157</v>
      </c>
      <c r="B61" s="22" t="s">
        <v>1538</v>
      </c>
      <c r="C61" s="23" t="s">
        <v>1373</v>
      </c>
      <c r="D61" s="23"/>
      <c r="E61" s="22">
        <v>1</v>
      </c>
      <c r="F61" s="220">
        <f t="shared" si="0"/>
        <v>6.3157894736842106</v>
      </c>
      <c r="G61" s="282"/>
      <c r="H61" s="282"/>
      <c r="I61" s="282"/>
      <c r="J61" s="233">
        <f t="shared" si="1"/>
        <v>0</v>
      </c>
      <c r="K61" s="237"/>
    </row>
    <row r="62" spans="1:11" s="59" customFormat="1" ht="25.8">
      <c r="A62" s="74" t="s">
        <v>143</v>
      </c>
      <c r="B62" s="66"/>
      <c r="C62" s="62"/>
      <c r="D62" s="62"/>
      <c r="E62" s="121"/>
      <c r="F62" s="121"/>
      <c r="G62" s="287"/>
      <c r="H62" s="287"/>
      <c r="I62" s="287"/>
      <c r="J62" s="250"/>
      <c r="K62" s="236"/>
    </row>
    <row r="63" spans="1:11" s="59" customFormat="1" ht="55.2">
      <c r="A63" s="83" t="s">
        <v>150</v>
      </c>
      <c r="B63" s="22" t="s">
        <v>1539</v>
      </c>
      <c r="C63" s="23" t="s">
        <v>1374</v>
      </c>
      <c r="D63" s="23"/>
      <c r="E63" s="22">
        <v>1</v>
      </c>
      <c r="F63" s="220">
        <f t="shared" si="0"/>
        <v>6.3157894736842106</v>
      </c>
      <c r="G63" s="282"/>
      <c r="H63" s="282"/>
      <c r="I63" s="282"/>
      <c r="J63" s="233">
        <f t="shared" si="1"/>
        <v>0</v>
      </c>
      <c r="K63" s="237"/>
    </row>
    <row r="64" spans="1:11" s="59" customFormat="1" ht="55.2">
      <c r="A64" s="83" t="s">
        <v>164</v>
      </c>
      <c r="B64" s="22" t="s">
        <v>1540</v>
      </c>
      <c r="C64" s="23" t="s">
        <v>992</v>
      </c>
      <c r="D64" s="23"/>
      <c r="E64" s="22">
        <v>1</v>
      </c>
      <c r="F64" s="220">
        <f t="shared" si="0"/>
        <v>6.3157894736842106</v>
      </c>
      <c r="G64" s="282"/>
      <c r="H64" s="282"/>
      <c r="I64" s="282"/>
      <c r="J64" s="233">
        <f t="shared" si="1"/>
        <v>0</v>
      </c>
      <c r="K64" s="237"/>
    </row>
    <row r="65" spans="1:18" s="59" customFormat="1" ht="25.8">
      <c r="A65" s="74" t="s">
        <v>144</v>
      </c>
      <c r="B65" s="66"/>
      <c r="C65" s="62"/>
      <c r="D65" s="62"/>
      <c r="E65" s="121"/>
      <c r="F65" s="121"/>
      <c r="G65" s="287"/>
      <c r="H65" s="287"/>
      <c r="I65" s="287"/>
      <c r="J65" s="250"/>
      <c r="K65" s="236"/>
    </row>
    <row r="66" spans="1:18" s="59" customFormat="1" ht="50.4" customHeight="1">
      <c r="A66" s="83" t="s">
        <v>151</v>
      </c>
      <c r="B66" s="22" t="s">
        <v>1541</v>
      </c>
      <c r="C66" s="23" t="s">
        <v>779</v>
      </c>
      <c r="D66" s="23"/>
      <c r="E66" s="22">
        <v>1</v>
      </c>
      <c r="F66" s="220">
        <f t="shared" si="0"/>
        <v>6.3157894736842106</v>
      </c>
      <c r="G66" s="282"/>
      <c r="H66" s="282"/>
      <c r="I66" s="282"/>
      <c r="J66" s="233">
        <f t="shared" si="1"/>
        <v>0</v>
      </c>
      <c r="K66" s="237"/>
    </row>
    <row r="67" spans="1:18" ht="58.2" customHeight="1">
      <c r="A67" s="83" t="s">
        <v>165</v>
      </c>
      <c r="B67" s="22" t="s">
        <v>1542</v>
      </c>
      <c r="C67" s="23" t="s">
        <v>1375</v>
      </c>
      <c r="D67" s="23"/>
      <c r="E67" s="22">
        <v>1</v>
      </c>
      <c r="F67" s="220">
        <f t="shared" si="0"/>
        <v>6.3157894736842106</v>
      </c>
      <c r="G67" s="282"/>
      <c r="H67" s="282"/>
      <c r="I67" s="282"/>
      <c r="J67" s="233">
        <f t="shared" si="1"/>
        <v>0</v>
      </c>
      <c r="K67" s="237"/>
      <c r="L67" s="59"/>
      <c r="M67" s="59"/>
      <c r="N67" s="59"/>
      <c r="O67" s="59"/>
      <c r="P67" s="59"/>
      <c r="Q67" s="59"/>
      <c r="R67" s="59"/>
    </row>
  </sheetData>
  <sheetProtection algorithmName="SHA-512" hashValue="7OFjqCJZHpiSMlh8egVsfW/FVXBLMBqFLLWIdi/V3AxxJscyLFKZy5rL37oPkrdtERj34vahdS+SPqpTSvP+tw==" saltValue="Nnv9SX6totr1w/t8dvkrFg==" spinCount="100000" sheet="1" objects="1" scenarios="1"/>
  <phoneticPr fontId="39" type="noConversion"/>
  <conditionalFormatting sqref="G7:I67">
    <cfRule type="expression" dxfId="38" priority="1">
      <formula>COUNTA($G7:$I7)&gt;1</formula>
    </cfRule>
  </conditionalFormatting>
  <printOptions gridLines="1"/>
  <pageMargins left="0.7" right="0.7" top="0.78740157500000008" bottom="0.78740157500000008" header="0.3" footer="0.3"/>
  <pageSetup paperSize="9" scale="2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203E1-1AE4-4E7D-BD27-31716D22B8BC}">
  <sheetPr codeName="Tabelle3">
    <tabColor rgb="FF92D050"/>
    <pageSetUpPr fitToPage="1"/>
  </sheetPr>
  <dimension ref="A1:L51"/>
  <sheetViews>
    <sheetView zoomScale="55" zoomScaleNormal="55" workbookViewId="0">
      <pane ySplit="5" topLeftCell="A6" activePane="bottomLeft" state="frozen"/>
      <selection activeCell="F7" sqref="F7"/>
      <selection pane="bottomLeft" activeCell="I9" sqref="I9"/>
    </sheetView>
  </sheetViews>
  <sheetFormatPr baseColWidth="10" defaultColWidth="11.44140625" defaultRowHeight="14.4"/>
  <cols>
    <col min="1" max="1" width="13.44140625" style="225" bestFit="1" customWidth="1"/>
    <col min="2" max="2" width="80.77734375" style="60" customWidth="1"/>
    <col min="3" max="3" width="100.77734375" style="60" customWidth="1"/>
    <col min="4" max="4" width="50.77734375" style="2" customWidth="1"/>
    <col min="5" max="5" width="12.5546875" style="2" customWidth="1"/>
    <col min="6" max="6" width="17" style="2" customWidth="1"/>
    <col min="7" max="9" width="20.77734375" customWidth="1"/>
    <col min="10" max="10" width="15" customWidth="1"/>
  </cols>
  <sheetData>
    <row r="1" spans="1:12" ht="27.6">
      <c r="A1" s="9" t="s">
        <v>106</v>
      </c>
      <c r="G1" s="93" t="s">
        <v>876</v>
      </c>
      <c r="H1" s="124">
        <f>J5</f>
        <v>0</v>
      </c>
      <c r="I1" s="230">
        <f>H1/H2</f>
        <v>0</v>
      </c>
      <c r="J1" s="123" t="s">
        <v>1839</v>
      </c>
    </row>
    <row r="2" spans="1:12" ht="27.6">
      <c r="A2" s="123"/>
      <c r="G2" s="93" t="s">
        <v>877</v>
      </c>
      <c r="H2" s="125">
        <f>Gesamtbewertungsmatrix!F28</f>
        <v>100</v>
      </c>
    </row>
    <row r="3" spans="1:12" s="8" customFormat="1" ht="15" customHeight="1">
      <c r="A3" s="224"/>
      <c r="B3" s="61"/>
      <c r="C3" s="61"/>
      <c r="D3" s="7"/>
      <c r="E3" s="7"/>
      <c r="F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"Personalbetreuung"</v>
      </c>
      <c r="B5" s="78"/>
      <c r="C5" s="76"/>
      <c r="D5" s="77"/>
      <c r="E5" s="77">
        <f>SUM(E7:E51)</f>
        <v>20</v>
      </c>
      <c r="F5" s="77">
        <f>SUM(F7:F51)</f>
        <v>100</v>
      </c>
      <c r="G5" s="77"/>
      <c r="H5" s="77"/>
      <c r="I5" s="77"/>
      <c r="J5" s="77">
        <f>SUM(J7:J51)</f>
        <v>0</v>
      </c>
      <c r="K5" s="235"/>
      <c r="L5"/>
    </row>
    <row r="6" spans="1:12" s="59" customFormat="1">
      <c r="A6" s="74" t="s">
        <v>987</v>
      </c>
      <c r="B6" s="66"/>
      <c r="C6" s="62"/>
      <c r="D6" s="62"/>
      <c r="E6" s="121"/>
      <c r="F6" s="121"/>
      <c r="G6" s="62"/>
      <c r="H6" s="62"/>
      <c r="I6" s="62"/>
      <c r="J6" s="250"/>
      <c r="K6" s="236"/>
    </row>
    <row r="7" spans="1:12" s="67" customFormat="1" ht="148.19999999999999" customHeight="1">
      <c r="A7" s="83" t="s">
        <v>989</v>
      </c>
      <c r="B7" s="4" t="s">
        <v>1543</v>
      </c>
      <c r="C7" s="23" t="s">
        <v>1376</v>
      </c>
      <c r="D7" s="23"/>
      <c r="E7" s="22">
        <v>1</v>
      </c>
      <c r="F7" s="220">
        <f>$H$2/$E$5*E7</f>
        <v>5</v>
      </c>
      <c r="G7" s="295"/>
      <c r="H7" s="295"/>
      <c r="I7" s="295"/>
      <c r="J7" s="233">
        <f>IF($G7="x",F7,IF($H7="x",F7*0.3,0))</f>
        <v>0</v>
      </c>
      <c r="K7" s="238"/>
    </row>
    <row r="8" spans="1:12" s="67" customFormat="1" ht="41.4">
      <c r="A8" s="83" t="s">
        <v>198</v>
      </c>
      <c r="B8" s="4" t="s">
        <v>1544</v>
      </c>
      <c r="C8" s="23"/>
      <c r="D8" s="23" t="s">
        <v>1008</v>
      </c>
      <c r="E8" s="22"/>
      <c r="F8" s="220">
        <f t="shared" ref="F8:F42" si="0">$H$2/$E$5*E8</f>
        <v>0</v>
      </c>
      <c r="G8" s="295"/>
      <c r="H8" s="295"/>
      <c r="I8" s="295"/>
      <c r="J8" s="233">
        <f>IF($G8="x",F8,IF($H8="x",F8*0.3,0))</f>
        <v>0</v>
      </c>
      <c r="K8" s="238"/>
    </row>
    <row r="9" spans="1:12" s="67" customFormat="1" ht="207">
      <c r="A9" s="83" t="s">
        <v>199</v>
      </c>
      <c r="B9" s="22" t="s">
        <v>1545</v>
      </c>
      <c r="C9" s="23" t="s">
        <v>1215</v>
      </c>
      <c r="D9" s="23"/>
      <c r="E9" s="22">
        <v>1</v>
      </c>
      <c r="F9" s="220">
        <f t="shared" si="0"/>
        <v>5</v>
      </c>
      <c r="G9" s="295"/>
      <c r="H9" s="295"/>
      <c r="I9" s="295"/>
      <c r="J9" s="233">
        <f t="shared" ref="J9:J42" si="1">IF($G9="x",F9,IF($H9="x",F9*0.3,0))</f>
        <v>0</v>
      </c>
      <c r="K9" s="238"/>
    </row>
    <row r="10" spans="1:12" s="67" customFormat="1" ht="69">
      <c r="A10" s="83" t="s">
        <v>1017</v>
      </c>
      <c r="B10" s="4" t="s">
        <v>1546</v>
      </c>
      <c r="C10" s="5" t="s">
        <v>1087</v>
      </c>
      <c r="D10" s="5"/>
      <c r="E10" s="22">
        <v>1</v>
      </c>
      <c r="F10" s="220">
        <f t="shared" si="0"/>
        <v>5</v>
      </c>
      <c r="G10" s="296"/>
      <c r="H10" s="296"/>
      <c r="I10" s="296"/>
      <c r="J10" s="233">
        <f t="shared" si="1"/>
        <v>0</v>
      </c>
      <c r="K10" s="238"/>
    </row>
    <row r="11" spans="1:12" s="59" customFormat="1" ht="25.8">
      <c r="A11" s="74" t="s">
        <v>986</v>
      </c>
      <c r="B11" s="66"/>
      <c r="C11" s="62"/>
      <c r="D11" s="62"/>
      <c r="E11" s="121"/>
      <c r="F11" s="121"/>
      <c r="G11" s="287"/>
      <c r="H11" s="287"/>
      <c r="I11" s="287"/>
      <c r="J11" s="250"/>
      <c r="K11" s="236"/>
    </row>
    <row r="12" spans="1:12" s="67" customFormat="1" ht="248.4">
      <c r="A12" s="83" t="s">
        <v>200</v>
      </c>
      <c r="B12" s="22" t="s">
        <v>1547</v>
      </c>
      <c r="C12" s="23" t="s">
        <v>1377</v>
      </c>
      <c r="D12" s="23"/>
      <c r="E12" s="22">
        <v>1</v>
      </c>
      <c r="F12" s="220">
        <f t="shared" si="0"/>
        <v>5</v>
      </c>
      <c r="G12" s="282"/>
      <c r="H12" s="282"/>
      <c r="I12" s="282"/>
      <c r="J12" s="233">
        <f t="shared" si="1"/>
        <v>0</v>
      </c>
      <c r="K12" s="238"/>
    </row>
    <row r="13" spans="1:12" s="67" customFormat="1" ht="55.2">
      <c r="A13" s="83" t="s">
        <v>201</v>
      </c>
      <c r="B13" s="22" t="s">
        <v>1548</v>
      </c>
      <c r="C13" s="23"/>
      <c r="D13" s="23" t="s">
        <v>1818</v>
      </c>
      <c r="E13" s="22"/>
      <c r="F13" s="220">
        <f t="shared" si="0"/>
        <v>0</v>
      </c>
      <c r="G13" s="282"/>
      <c r="H13" s="282"/>
      <c r="I13" s="282"/>
      <c r="J13" s="233">
        <f t="shared" si="1"/>
        <v>0</v>
      </c>
      <c r="K13" s="238"/>
    </row>
    <row r="14" spans="1:12" s="67" customFormat="1" ht="55.2">
      <c r="A14" s="83" t="s">
        <v>202</v>
      </c>
      <c r="B14" s="22" t="s">
        <v>1549</v>
      </c>
      <c r="C14" s="23"/>
      <c r="D14" s="23" t="s">
        <v>544</v>
      </c>
      <c r="E14" s="22"/>
      <c r="F14" s="220">
        <f t="shared" si="0"/>
        <v>0</v>
      </c>
      <c r="G14" s="282"/>
      <c r="H14" s="282"/>
      <c r="I14" s="282"/>
      <c r="J14" s="233">
        <f t="shared" si="1"/>
        <v>0</v>
      </c>
      <c r="K14" s="238"/>
    </row>
    <row r="15" spans="1:12" s="67" customFormat="1" ht="41.4">
      <c r="A15" s="83" t="s">
        <v>203</v>
      </c>
      <c r="B15" s="4" t="s">
        <v>1544</v>
      </c>
      <c r="C15" s="23"/>
      <c r="D15" s="23" t="s">
        <v>1008</v>
      </c>
      <c r="E15" s="22"/>
      <c r="F15" s="220">
        <f t="shared" si="0"/>
        <v>0</v>
      </c>
      <c r="G15" s="282"/>
      <c r="H15" s="282"/>
      <c r="I15" s="282"/>
      <c r="J15" s="233">
        <f t="shared" si="1"/>
        <v>0</v>
      </c>
      <c r="K15" s="238"/>
    </row>
    <row r="16" spans="1:12" s="67" customFormat="1" ht="55.2">
      <c r="A16" s="83" t="s">
        <v>971</v>
      </c>
      <c r="B16" s="4" t="s">
        <v>1550</v>
      </c>
      <c r="C16" s="5"/>
      <c r="D16" s="5" t="s">
        <v>545</v>
      </c>
      <c r="E16" s="22"/>
      <c r="F16" s="220">
        <f t="shared" si="0"/>
        <v>0</v>
      </c>
      <c r="G16" s="282"/>
      <c r="H16" s="282"/>
      <c r="I16" s="282"/>
      <c r="J16" s="233">
        <f t="shared" si="1"/>
        <v>0</v>
      </c>
      <c r="K16" s="238"/>
    </row>
    <row r="17" spans="1:11" s="67" customFormat="1" ht="69">
      <c r="A17" s="83" t="s">
        <v>972</v>
      </c>
      <c r="B17" s="4" t="s">
        <v>1546</v>
      </c>
      <c r="C17" s="5" t="s">
        <v>1087</v>
      </c>
      <c r="D17" s="5"/>
      <c r="E17" s="22">
        <v>1</v>
      </c>
      <c r="F17" s="220">
        <f t="shared" si="0"/>
        <v>5</v>
      </c>
      <c r="G17" s="282"/>
      <c r="H17" s="282"/>
      <c r="I17" s="282"/>
      <c r="J17" s="233">
        <f t="shared" si="1"/>
        <v>0</v>
      </c>
      <c r="K17" s="238"/>
    </row>
    <row r="18" spans="1:11" s="59" customFormat="1" ht="25.8">
      <c r="A18" s="74" t="s">
        <v>973</v>
      </c>
      <c r="B18" s="66"/>
      <c r="C18" s="62"/>
      <c r="D18" s="62"/>
      <c r="E18" s="121"/>
      <c r="F18" s="121"/>
      <c r="G18" s="287"/>
      <c r="H18" s="287"/>
      <c r="I18" s="287"/>
      <c r="J18" s="250"/>
      <c r="K18" s="236"/>
    </row>
    <row r="19" spans="1:11" s="59" customFormat="1" ht="55.2">
      <c r="A19" s="84" t="s">
        <v>204</v>
      </c>
      <c r="B19" s="4" t="s">
        <v>1551</v>
      </c>
      <c r="C19" s="5"/>
      <c r="D19" s="5" t="s">
        <v>1819</v>
      </c>
      <c r="E19" s="22"/>
      <c r="F19" s="220">
        <f t="shared" si="0"/>
        <v>0</v>
      </c>
      <c r="G19" s="282"/>
      <c r="H19" s="282"/>
      <c r="I19" s="282"/>
      <c r="J19" s="233">
        <f t="shared" si="1"/>
        <v>0</v>
      </c>
      <c r="K19" s="237"/>
    </row>
    <row r="20" spans="1:11" s="59" customFormat="1" ht="69">
      <c r="A20" s="84" t="s">
        <v>205</v>
      </c>
      <c r="B20" s="4" t="s">
        <v>1552</v>
      </c>
      <c r="C20" s="5" t="s">
        <v>1378</v>
      </c>
      <c r="D20" s="5"/>
      <c r="E20" s="22">
        <v>1</v>
      </c>
      <c r="F20" s="220">
        <f t="shared" si="0"/>
        <v>5</v>
      </c>
      <c r="G20" s="282"/>
      <c r="H20" s="282"/>
      <c r="I20" s="282"/>
      <c r="J20" s="233">
        <f t="shared" si="1"/>
        <v>0</v>
      </c>
      <c r="K20" s="237"/>
    </row>
    <row r="21" spans="1:11" s="59" customFormat="1" ht="55.2">
      <c r="A21" s="84" t="s">
        <v>206</v>
      </c>
      <c r="B21" s="4" t="s">
        <v>1553</v>
      </c>
      <c r="C21" s="5" t="s">
        <v>1379</v>
      </c>
      <c r="D21" s="5"/>
      <c r="E21" s="22">
        <v>1</v>
      </c>
      <c r="F21" s="220">
        <f t="shared" si="0"/>
        <v>5</v>
      </c>
      <c r="G21" s="282"/>
      <c r="H21" s="282"/>
      <c r="I21" s="282"/>
      <c r="J21" s="233">
        <f t="shared" si="1"/>
        <v>0</v>
      </c>
      <c r="K21" s="237"/>
    </row>
    <row r="22" spans="1:11" s="59" customFormat="1" ht="55.2">
      <c r="A22" s="84" t="s">
        <v>207</v>
      </c>
      <c r="B22" s="4" t="s">
        <v>1554</v>
      </c>
      <c r="C22" s="5"/>
      <c r="D22" s="5" t="s">
        <v>1010</v>
      </c>
      <c r="E22" s="22"/>
      <c r="F22" s="220">
        <f t="shared" si="0"/>
        <v>0</v>
      </c>
      <c r="G22" s="282"/>
      <c r="H22" s="282"/>
      <c r="I22" s="282"/>
      <c r="J22" s="233">
        <f t="shared" si="1"/>
        <v>0</v>
      </c>
      <c r="K22" s="237"/>
    </row>
    <row r="23" spans="1:11" s="59" customFormat="1" ht="25.8">
      <c r="A23" s="74" t="s">
        <v>974</v>
      </c>
      <c r="B23" s="66"/>
      <c r="C23" s="62"/>
      <c r="D23" s="62"/>
      <c r="E23" s="121"/>
      <c r="F23" s="121"/>
      <c r="G23" s="287"/>
      <c r="H23" s="287"/>
      <c r="I23" s="287"/>
      <c r="J23" s="250"/>
      <c r="K23" s="236"/>
    </row>
    <row r="24" spans="1:11" s="59" customFormat="1" ht="55.2">
      <c r="A24" s="84" t="s">
        <v>208</v>
      </c>
      <c r="B24" s="4" t="s">
        <v>1555</v>
      </c>
      <c r="C24" s="5"/>
      <c r="D24" s="5" t="s">
        <v>1010</v>
      </c>
      <c r="E24" s="22"/>
      <c r="F24" s="220">
        <f t="shared" si="0"/>
        <v>0</v>
      </c>
      <c r="G24" s="282"/>
      <c r="H24" s="282"/>
      <c r="I24" s="282"/>
      <c r="J24" s="233">
        <f t="shared" si="1"/>
        <v>0</v>
      </c>
      <c r="K24" s="237"/>
    </row>
    <row r="25" spans="1:11" s="59" customFormat="1" ht="55.2">
      <c r="A25" s="84" t="s">
        <v>209</v>
      </c>
      <c r="B25" s="4" t="s">
        <v>1556</v>
      </c>
      <c r="C25" s="5" t="s">
        <v>1380</v>
      </c>
      <c r="D25" s="5"/>
      <c r="E25" s="22">
        <v>1</v>
      </c>
      <c r="F25" s="220">
        <f t="shared" si="0"/>
        <v>5</v>
      </c>
      <c r="G25" s="282"/>
      <c r="H25" s="282"/>
      <c r="I25" s="282"/>
      <c r="J25" s="233">
        <f t="shared" si="1"/>
        <v>0</v>
      </c>
      <c r="K25" s="237"/>
    </row>
    <row r="26" spans="1:11" s="59" customFormat="1" ht="41.4">
      <c r="A26" s="84" t="s">
        <v>210</v>
      </c>
      <c r="B26" s="4" t="s">
        <v>1557</v>
      </c>
      <c r="C26" s="5" t="s">
        <v>1381</v>
      </c>
      <c r="D26" s="5"/>
      <c r="E26" s="22">
        <v>1</v>
      </c>
      <c r="F26" s="220">
        <f t="shared" si="0"/>
        <v>5</v>
      </c>
      <c r="G26" s="282"/>
      <c r="H26" s="282"/>
      <c r="I26" s="282"/>
      <c r="J26" s="233">
        <f t="shared" si="1"/>
        <v>0</v>
      </c>
      <c r="K26" s="237"/>
    </row>
    <row r="27" spans="1:11" s="59" customFormat="1" ht="55.2">
      <c r="A27" s="84" t="s">
        <v>211</v>
      </c>
      <c r="B27" s="4" t="s">
        <v>1558</v>
      </c>
      <c r="C27" s="5" t="s">
        <v>1382</v>
      </c>
      <c r="D27" s="5"/>
      <c r="E27" s="22">
        <v>1</v>
      </c>
      <c r="F27" s="220">
        <f t="shared" si="0"/>
        <v>5</v>
      </c>
      <c r="G27" s="282"/>
      <c r="H27" s="282"/>
      <c r="I27" s="282"/>
      <c r="J27" s="233">
        <f t="shared" si="1"/>
        <v>0</v>
      </c>
      <c r="K27" s="237"/>
    </row>
    <row r="28" spans="1:11" s="59" customFormat="1" ht="69">
      <c r="A28" s="84" t="s">
        <v>212</v>
      </c>
      <c r="B28" s="4" t="s">
        <v>1559</v>
      </c>
      <c r="C28" s="5"/>
      <c r="D28" s="5" t="s">
        <v>1817</v>
      </c>
      <c r="E28" s="22"/>
      <c r="F28" s="220">
        <f t="shared" si="0"/>
        <v>0</v>
      </c>
      <c r="G28" s="282"/>
      <c r="H28" s="282"/>
      <c r="I28" s="282"/>
      <c r="J28" s="233">
        <f t="shared" si="1"/>
        <v>0</v>
      </c>
      <c r="K28" s="237"/>
    </row>
    <row r="29" spans="1:11" s="59" customFormat="1" ht="25.8">
      <c r="A29" s="74" t="s">
        <v>975</v>
      </c>
      <c r="B29" s="66"/>
      <c r="C29" s="62"/>
      <c r="D29" s="62"/>
      <c r="E29" s="121"/>
      <c r="F29" s="121"/>
      <c r="G29" s="287"/>
      <c r="H29" s="287"/>
      <c r="I29" s="287"/>
      <c r="J29" s="250"/>
      <c r="K29" s="236"/>
    </row>
    <row r="30" spans="1:11" s="59" customFormat="1" ht="69">
      <c r="A30" s="82" t="s">
        <v>213</v>
      </c>
      <c r="B30" s="4" t="s">
        <v>1560</v>
      </c>
      <c r="C30" s="5" t="s">
        <v>1383</v>
      </c>
      <c r="D30" s="5"/>
      <c r="E30" s="22">
        <v>1</v>
      </c>
      <c r="F30" s="220">
        <f t="shared" si="0"/>
        <v>5</v>
      </c>
      <c r="G30" s="282"/>
      <c r="H30" s="282"/>
      <c r="I30" s="282"/>
      <c r="J30" s="233">
        <f t="shared" si="1"/>
        <v>0</v>
      </c>
      <c r="K30" s="237"/>
    </row>
    <row r="31" spans="1:11" s="59" customFormat="1" ht="69">
      <c r="A31" s="82" t="s">
        <v>569</v>
      </c>
      <c r="B31" s="4" t="s">
        <v>1561</v>
      </c>
      <c r="C31" s="5" t="s">
        <v>1384</v>
      </c>
      <c r="D31" s="23" t="s">
        <v>1820</v>
      </c>
      <c r="E31" s="22">
        <v>1</v>
      </c>
      <c r="F31" s="220">
        <f t="shared" si="0"/>
        <v>5</v>
      </c>
      <c r="G31" s="282"/>
      <c r="H31" s="282"/>
      <c r="I31" s="282"/>
      <c r="J31" s="233">
        <f t="shared" si="1"/>
        <v>0</v>
      </c>
      <c r="K31" s="237"/>
    </row>
    <row r="32" spans="1:11" s="59" customFormat="1" ht="41.4">
      <c r="A32" s="82" t="s">
        <v>570</v>
      </c>
      <c r="B32" s="4" t="s">
        <v>1347</v>
      </c>
      <c r="C32" s="5"/>
      <c r="D32" s="5" t="s">
        <v>548</v>
      </c>
      <c r="E32" s="22"/>
      <c r="F32" s="220">
        <f t="shared" si="0"/>
        <v>0</v>
      </c>
      <c r="G32" s="282"/>
      <c r="H32" s="282"/>
      <c r="I32" s="282"/>
      <c r="J32" s="233">
        <f t="shared" si="1"/>
        <v>0</v>
      </c>
      <c r="K32" s="237"/>
    </row>
    <row r="33" spans="1:11" s="59" customFormat="1" ht="151.80000000000001">
      <c r="A33" s="82" t="s">
        <v>976</v>
      </c>
      <c r="B33" s="4" t="s">
        <v>1562</v>
      </c>
      <c r="C33" s="5" t="s">
        <v>1176</v>
      </c>
      <c r="D33" s="5"/>
      <c r="E33" s="22">
        <v>1</v>
      </c>
      <c r="F33" s="220">
        <f t="shared" si="0"/>
        <v>5</v>
      </c>
      <c r="G33" s="282"/>
      <c r="H33" s="282"/>
      <c r="I33" s="282"/>
      <c r="J33" s="233">
        <f t="shared" si="1"/>
        <v>0</v>
      </c>
      <c r="K33" s="237"/>
    </row>
    <row r="34" spans="1:11" s="59" customFormat="1" ht="69">
      <c r="A34" s="82" t="s">
        <v>977</v>
      </c>
      <c r="B34" s="4" t="s">
        <v>1563</v>
      </c>
      <c r="C34" s="5"/>
      <c r="D34" s="5" t="s">
        <v>549</v>
      </c>
      <c r="E34" s="22"/>
      <c r="F34" s="220">
        <f t="shared" si="0"/>
        <v>0</v>
      </c>
      <c r="G34" s="282"/>
      <c r="H34" s="282"/>
      <c r="I34" s="282"/>
      <c r="J34" s="233">
        <f t="shared" si="1"/>
        <v>0</v>
      </c>
      <c r="K34" s="237"/>
    </row>
    <row r="35" spans="1:11" s="59" customFormat="1" ht="55.2">
      <c r="A35" s="82" t="s">
        <v>978</v>
      </c>
      <c r="B35" s="4" t="s">
        <v>1564</v>
      </c>
      <c r="C35" s="5" t="s">
        <v>1385</v>
      </c>
      <c r="D35" s="5"/>
      <c r="E35" s="22">
        <v>1</v>
      </c>
      <c r="F35" s="220">
        <f t="shared" si="0"/>
        <v>5</v>
      </c>
      <c r="G35" s="282"/>
      <c r="H35" s="282"/>
      <c r="I35" s="282"/>
      <c r="J35" s="233">
        <f t="shared" si="1"/>
        <v>0</v>
      </c>
      <c r="K35" s="237"/>
    </row>
    <row r="36" spans="1:11" s="59" customFormat="1" ht="55.2">
      <c r="A36" s="82" t="s">
        <v>979</v>
      </c>
      <c r="B36" s="4" t="s">
        <v>1565</v>
      </c>
      <c r="C36" s="5"/>
      <c r="D36" s="5" t="s">
        <v>1819</v>
      </c>
      <c r="E36" s="22"/>
      <c r="F36" s="220">
        <f t="shared" si="0"/>
        <v>0</v>
      </c>
      <c r="G36" s="282"/>
      <c r="H36" s="282"/>
      <c r="I36" s="282"/>
      <c r="J36" s="233">
        <f t="shared" si="1"/>
        <v>0</v>
      </c>
      <c r="K36" s="237"/>
    </row>
    <row r="37" spans="1:11" s="59" customFormat="1" ht="55.2">
      <c r="A37" s="82" t="s">
        <v>980</v>
      </c>
      <c r="B37" s="4" t="s">
        <v>1566</v>
      </c>
      <c r="C37" s="5"/>
      <c r="D37" s="5" t="s">
        <v>1821</v>
      </c>
      <c r="E37" s="22"/>
      <c r="F37" s="220">
        <f t="shared" si="0"/>
        <v>0</v>
      </c>
      <c r="G37" s="282"/>
      <c r="H37" s="282"/>
      <c r="I37" s="282"/>
      <c r="J37" s="233">
        <f t="shared" si="1"/>
        <v>0</v>
      </c>
      <c r="K37" s="237"/>
    </row>
    <row r="38" spans="1:11" s="59" customFormat="1" ht="41.4">
      <c r="A38" s="82" t="s">
        <v>981</v>
      </c>
      <c r="B38" s="4" t="s">
        <v>1567</v>
      </c>
      <c r="C38" s="5"/>
      <c r="D38" s="5" t="s">
        <v>1822</v>
      </c>
      <c r="E38" s="22"/>
      <c r="F38" s="220">
        <f t="shared" si="0"/>
        <v>0</v>
      </c>
      <c r="G38" s="282"/>
      <c r="H38" s="282"/>
      <c r="I38" s="282"/>
      <c r="J38" s="233">
        <f t="shared" si="1"/>
        <v>0</v>
      </c>
      <c r="K38" s="237"/>
    </row>
    <row r="39" spans="1:11" s="59" customFormat="1" ht="25.8">
      <c r="A39" s="74" t="s">
        <v>982</v>
      </c>
      <c r="B39" s="66"/>
      <c r="C39" s="62"/>
      <c r="D39" s="62"/>
      <c r="E39" s="121"/>
      <c r="F39" s="121"/>
      <c r="G39" s="287"/>
      <c r="H39" s="287"/>
      <c r="I39" s="287"/>
      <c r="J39" s="250"/>
      <c r="K39" s="236"/>
    </row>
    <row r="40" spans="1:11" s="59" customFormat="1" ht="55.2">
      <c r="A40" s="84" t="s">
        <v>983</v>
      </c>
      <c r="B40" s="4" t="s">
        <v>1568</v>
      </c>
      <c r="C40" s="5" t="s">
        <v>1386</v>
      </c>
      <c r="D40" s="5"/>
      <c r="E40" s="22">
        <v>1</v>
      </c>
      <c r="F40" s="220">
        <f t="shared" si="0"/>
        <v>5</v>
      </c>
      <c r="G40" s="282"/>
      <c r="H40" s="282"/>
      <c r="I40" s="282"/>
      <c r="J40" s="233">
        <f t="shared" si="1"/>
        <v>0</v>
      </c>
      <c r="K40" s="237"/>
    </row>
    <row r="41" spans="1:11" s="59" customFormat="1" ht="41.4">
      <c r="A41" s="84" t="s">
        <v>984</v>
      </c>
      <c r="B41" s="4" t="s">
        <v>1497</v>
      </c>
      <c r="C41" s="5"/>
      <c r="D41" s="5" t="s">
        <v>1823</v>
      </c>
      <c r="E41" s="22"/>
      <c r="F41" s="220">
        <f t="shared" si="0"/>
        <v>0</v>
      </c>
      <c r="G41" s="282"/>
      <c r="H41" s="282"/>
      <c r="I41" s="282"/>
      <c r="J41" s="233">
        <f t="shared" si="1"/>
        <v>0</v>
      </c>
      <c r="K41" s="237"/>
    </row>
    <row r="42" spans="1:11" s="59" customFormat="1" ht="55.2">
      <c r="A42" s="84" t="s">
        <v>985</v>
      </c>
      <c r="B42" s="4" t="s">
        <v>1280</v>
      </c>
      <c r="C42" s="5"/>
      <c r="D42" s="5" t="s">
        <v>1010</v>
      </c>
      <c r="E42" s="22"/>
      <c r="F42" s="220">
        <f t="shared" si="0"/>
        <v>0</v>
      </c>
      <c r="G42" s="282"/>
      <c r="H42" s="282"/>
      <c r="I42" s="282"/>
      <c r="J42" s="233">
        <f t="shared" si="1"/>
        <v>0</v>
      </c>
      <c r="K42" s="237"/>
    </row>
    <row r="43" spans="1:11" s="59" customFormat="1" ht="25.8">
      <c r="A43" s="74" t="s">
        <v>1149</v>
      </c>
      <c r="B43" s="66"/>
      <c r="C43" s="62"/>
      <c r="D43" s="62"/>
      <c r="E43" s="121"/>
      <c r="F43" s="121"/>
      <c r="G43" s="287"/>
      <c r="H43" s="287"/>
      <c r="I43" s="287"/>
      <c r="J43" s="250"/>
      <c r="K43" s="236"/>
    </row>
    <row r="44" spans="1:11" s="59" customFormat="1" ht="82.8">
      <c r="A44" s="84" t="s">
        <v>1142</v>
      </c>
      <c r="B44" s="4" t="s">
        <v>1569</v>
      </c>
      <c r="C44" s="5" t="s">
        <v>1387</v>
      </c>
      <c r="D44" s="5"/>
      <c r="E44" s="22">
        <v>1</v>
      </c>
      <c r="F44" s="220">
        <f t="shared" ref="F44:F51" si="2">$H$2/$E$5*E44</f>
        <v>5</v>
      </c>
      <c r="G44" s="282"/>
      <c r="H44" s="282"/>
      <c r="I44" s="282"/>
      <c r="J44" s="233">
        <f t="shared" ref="J44:J51" si="3">IF($G44="x",F44,IF($H44="x",F44*0.3,0))</f>
        <v>0</v>
      </c>
      <c r="K44" s="237"/>
    </row>
    <row r="45" spans="1:11" s="59" customFormat="1" ht="55.2">
      <c r="A45" s="84" t="s">
        <v>1143</v>
      </c>
      <c r="B45" s="4" t="s">
        <v>1570</v>
      </c>
      <c r="C45" s="5" t="s">
        <v>1388</v>
      </c>
      <c r="D45" s="5"/>
      <c r="E45" s="22">
        <v>1</v>
      </c>
      <c r="F45" s="220">
        <f t="shared" si="2"/>
        <v>5</v>
      </c>
      <c r="G45" s="282"/>
      <c r="H45" s="282"/>
      <c r="I45" s="282"/>
      <c r="J45" s="233">
        <f t="shared" si="3"/>
        <v>0</v>
      </c>
      <c r="K45" s="237"/>
    </row>
    <row r="46" spans="1:11" s="59" customFormat="1" ht="55.2">
      <c r="A46" s="84" t="s">
        <v>1144</v>
      </c>
      <c r="B46" s="4" t="s">
        <v>1571</v>
      </c>
      <c r="C46" s="5" t="s">
        <v>1389</v>
      </c>
      <c r="D46" s="5"/>
      <c r="E46" s="22">
        <v>1</v>
      </c>
      <c r="F46" s="220">
        <f t="shared" si="2"/>
        <v>5</v>
      </c>
      <c r="G46" s="282"/>
      <c r="H46" s="282"/>
      <c r="I46" s="282"/>
      <c r="J46" s="233">
        <f t="shared" si="3"/>
        <v>0</v>
      </c>
      <c r="K46" s="237"/>
    </row>
    <row r="47" spans="1:11" s="59" customFormat="1" ht="55.2">
      <c r="A47" s="84" t="s">
        <v>1145</v>
      </c>
      <c r="B47" s="4" t="s">
        <v>1572</v>
      </c>
      <c r="C47" s="5" t="s">
        <v>1390</v>
      </c>
      <c r="D47" s="5"/>
      <c r="E47" s="22">
        <v>1</v>
      </c>
      <c r="F47" s="220">
        <f t="shared" si="2"/>
        <v>5</v>
      </c>
      <c r="G47" s="282"/>
      <c r="H47" s="282"/>
      <c r="I47" s="282"/>
      <c r="J47" s="233">
        <f t="shared" si="3"/>
        <v>0</v>
      </c>
      <c r="K47" s="237"/>
    </row>
    <row r="48" spans="1:11" s="59" customFormat="1" ht="55.2">
      <c r="A48" s="84" t="s">
        <v>1146</v>
      </c>
      <c r="B48" s="4" t="s">
        <v>1573</v>
      </c>
      <c r="C48" s="5" t="s">
        <v>1391</v>
      </c>
      <c r="D48" s="5"/>
      <c r="E48" s="22">
        <v>1</v>
      </c>
      <c r="F48" s="220">
        <f t="shared" si="2"/>
        <v>5</v>
      </c>
      <c r="G48" s="282"/>
      <c r="H48" s="282"/>
      <c r="I48" s="282"/>
      <c r="J48" s="233">
        <f t="shared" si="3"/>
        <v>0</v>
      </c>
      <c r="K48" s="237"/>
    </row>
    <row r="49" spans="1:11" s="59" customFormat="1" ht="41.4">
      <c r="A49" s="84" t="s">
        <v>1147</v>
      </c>
      <c r="B49" s="4" t="s">
        <v>1497</v>
      </c>
      <c r="C49" s="5"/>
      <c r="D49" s="5" t="s">
        <v>1823</v>
      </c>
      <c r="E49" s="22"/>
      <c r="F49" s="220">
        <f t="shared" si="2"/>
        <v>0</v>
      </c>
      <c r="G49" s="282"/>
      <c r="H49" s="282"/>
      <c r="I49" s="282"/>
      <c r="J49" s="233">
        <f t="shared" si="3"/>
        <v>0</v>
      </c>
      <c r="K49" s="237"/>
    </row>
    <row r="50" spans="1:11" s="59" customFormat="1" ht="55.2">
      <c r="A50" s="84" t="s">
        <v>1148</v>
      </c>
      <c r="B50" s="4" t="s">
        <v>1574</v>
      </c>
      <c r="C50" s="5"/>
      <c r="D50" s="5" t="s">
        <v>1819</v>
      </c>
      <c r="E50" s="22"/>
      <c r="F50" s="220">
        <f t="shared" si="2"/>
        <v>0</v>
      </c>
      <c r="G50" s="282"/>
      <c r="H50" s="282"/>
      <c r="I50" s="282"/>
      <c r="J50" s="233">
        <f t="shared" si="3"/>
        <v>0</v>
      </c>
      <c r="K50" s="237"/>
    </row>
    <row r="51" spans="1:11" s="59" customFormat="1" ht="55.2">
      <c r="A51" s="84" t="s">
        <v>1150</v>
      </c>
      <c r="B51" s="4" t="s">
        <v>1280</v>
      </c>
      <c r="C51" s="5"/>
      <c r="D51" s="5" t="s">
        <v>1010</v>
      </c>
      <c r="E51" s="22"/>
      <c r="F51" s="220">
        <f t="shared" si="2"/>
        <v>0</v>
      </c>
      <c r="G51" s="282"/>
      <c r="H51" s="282"/>
      <c r="I51" s="282"/>
      <c r="J51" s="233">
        <f t="shared" si="3"/>
        <v>0</v>
      </c>
      <c r="K51" s="237"/>
    </row>
  </sheetData>
  <sheetProtection algorithmName="SHA-512" hashValue="rup9/onCTFDVtIcrdYy8RFNK/2Hia+V5CcDaxmwK5fMkQPTcgrbL5dt+jCdKGL14Uy03e4aJibH9ox3Er9XEkQ==" saltValue="ewTDAXOi5piojPT8C08z4Q==" spinCount="100000" sheet="1" objects="1" scenarios="1"/>
  <phoneticPr fontId="32" type="noConversion"/>
  <conditionalFormatting sqref="G7:I51">
    <cfRule type="expression" dxfId="37" priority="1">
      <formula>COUNTA($G7:$I7)&gt;1</formula>
    </cfRule>
  </conditionalFormatting>
  <printOptions gridLines="1"/>
  <pageMargins left="0.7" right="0.7" top="0.78740157500000008" bottom="0.78740157500000008" header="0.3" footer="0.3"/>
  <pageSetup paperSize="9" scale="2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ECE6-BBC6-4466-8DA2-B44C22D448F7}">
  <sheetPr codeName="Tabelle12">
    <tabColor rgb="FF92D050"/>
    <pageSetUpPr fitToPage="1"/>
  </sheetPr>
  <dimension ref="A1:L22"/>
  <sheetViews>
    <sheetView zoomScale="55" zoomScaleNormal="55" workbookViewId="0">
      <pane ySplit="5" topLeftCell="A6" activePane="bottomLeft" state="frozen"/>
      <selection activeCell="F7" sqref="F7"/>
      <selection pane="bottomLeft" activeCell="G12" sqref="G12:I12"/>
    </sheetView>
  </sheetViews>
  <sheetFormatPr baseColWidth="10" defaultColWidth="11.44140625" defaultRowHeight="14.4"/>
  <cols>
    <col min="1" max="1" width="13.44140625" style="225" bestFit="1" customWidth="1"/>
    <col min="2" max="2" width="80.77734375" style="60" customWidth="1"/>
    <col min="3" max="3" width="100.77734375" style="60" customWidth="1"/>
    <col min="4" max="4" width="50.77734375" style="2" customWidth="1"/>
    <col min="5" max="5" width="17.6640625" style="2" customWidth="1"/>
    <col min="6" max="6" width="16" style="2" customWidth="1"/>
    <col min="7" max="9" width="20.77734375" style="2" customWidth="1"/>
    <col min="10" max="10" width="15" style="2" customWidth="1"/>
  </cols>
  <sheetData>
    <row r="1" spans="1:12" ht="27.6">
      <c r="A1" s="9" t="s">
        <v>552</v>
      </c>
      <c r="G1" s="93" t="s">
        <v>876</v>
      </c>
      <c r="H1" s="122">
        <f>J5</f>
        <v>0</v>
      </c>
      <c r="I1" s="230">
        <f>H1/H2</f>
        <v>0</v>
      </c>
      <c r="J1" s="123" t="s">
        <v>1839</v>
      </c>
    </row>
    <row r="2" spans="1:12" ht="27.6">
      <c r="A2" s="9"/>
      <c r="G2" s="93" t="s">
        <v>877</v>
      </c>
      <c r="H2" s="123">
        <f>Gesamtbewertungsmatrix!F36</f>
        <v>50</v>
      </c>
    </row>
    <row r="3" spans="1:12" s="8" customFormat="1" ht="15" customHeight="1">
      <c r="A3" s="224"/>
      <c r="B3" s="61"/>
      <c r="C3" s="61"/>
      <c r="D3" s="7"/>
      <c r="E3" s="7"/>
      <c r="F3" s="7"/>
      <c r="G3" s="7"/>
      <c r="H3" s="7"/>
      <c r="I3" s="7"/>
      <c r="J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"Personalentwicklung"</v>
      </c>
      <c r="B5" s="78"/>
      <c r="C5" s="76"/>
      <c r="D5" s="77"/>
      <c r="E5" s="77">
        <f>SUM(E7:E22)</f>
        <v>9</v>
      </c>
      <c r="F5" s="77">
        <f>SUM(F7:F22)</f>
        <v>50.000000000000007</v>
      </c>
      <c r="G5" s="77"/>
      <c r="H5" s="77"/>
      <c r="I5" s="77"/>
      <c r="J5" s="77">
        <f>SUM(J7:J22)</f>
        <v>0</v>
      </c>
      <c r="K5" s="235"/>
      <c r="L5"/>
    </row>
    <row r="6" spans="1:12" s="59" customFormat="1">
      <c r="A6" s="74" t="s">
        <v>553</v>
      </c>
      <c r="B6" s="66"/>
      <c r="C6" s="62"/>
      <c r="D6" s="62"/>
      <c r="E6" s="121"/>
      <c r="F6" s="121"/>
      <c r="G6" s="62"/>
      <c r="H6" s="62"/>
      <c r="I6" s="62"/>
      <c r="J6" s="250"/>
      <c r="K6" s="236"/>
    </row>
    <row r="7" spans="1:12" s="59" customFormat="1" ht="55.2">
      <c r="A7" s="82" t="s">
        <v>554</v>
      </c>
      <c r="B7" s="4" t="s">
        <v>1177</v>
      </c>
      <c r="C7" s="5" t="s">
        <v>1392</v>
      </c>
      <c r="D7" s="5"/>
      <c r="E7" s="4">
        <v>1</v>
      </c>
      <c r="F7" s="118">
        <f>$H$2/$E$5*E7</f>
        <v>5.5555555555555554</v>
      </c>
      <c r="G7" s="282"/>
      <c r="H7" s="282"/>
      <c r="I7" s="282"/>
      <c r="J7" s="233">
        <f>IF($G7="x",F7,IF($H7="x",F7*0.3,0))</f>
        <v>0</v>
      </c>
      <c r="K7" s="237"/>
    </row>
    <row r="8" spans="1:12" s="59" customFormat="1" ht="55.2">
      <c r="A8" s="82" t="s">
        <v>555</v>
      </c>
      <c r="B8" s="4" t="s">
        <v>1575</v>
      </c>
      <c r="C8" s="26"/>
      <c r="D8" s="5" t="s">
        <v>1011</v>
      </c>
      <c r="E8" s="4"/>
      <c r="F8" s="118">
        <f t="shared" ref="F8:F10" si="0">$H$2/$E$5*E8</f>
        <v>0</v>
      </c>
      <c r="G8" s="282"/>
      <c r="H8" s="282"/>
      <c r="I8" s="282"/>
      <c r="J8" s="233">
        <f t="shared" ref="J8:J10" si="1">IF($G8="x",F8,IF($H8="x",F8*0.3,0))</f>
        <v>0</v>
      </c>
      <c r="K8" s="237"/>
    </row>
    <row r="9" spans="1:12" s="59" customFormat="1" ht="41.4">
      <c r="A9" s="82" t="s">
        <v>556</v>
      </c>
      <c r="B9" s="4" t="s">
        <v>1576</v>
      </c>
      <c r="C9" s="26"/>
      <c r="D9" s="5" t="s">
        <v>551</v>
      </c>
      <c r="E9" s="4"/>
      <c r="F9" s="118">
        <f t="shared" si="0"/>
        <v>0</v>
      </c>
      <c r="G9" s="282"/>
      <c r="H9" s="282"/>
      <c r="I9" s="282"/>
      <c r="J9" s="233">
        <f t="shared" si="1"/>
        <v>0</v>
      </c>
      <c r="K9" s="237"/>
    </row>
    <row r="10" spans="1:12" s="59" customFormat="1" ht="55.2">
      <c r="A10" s="82" t="s">
        <v>557</v>
      </c>
      <c r="B10" s="4" t="s">
        <v>1577</v>
      </c>
      <c r="C10" s="5" t="s">
        <v>1393</v>
      </c>
      <c r="D10" s="5"/>
      <c r="E10" s="4">
        <v>1</v>
      </c>
      <c r="F10" s="118">
        <f t="shared" si="0"/>
        <v>5.5555555555555554</v>
      </c>
      <c r="G10" s="282"/>
      <c r="H10" s="282"/>
      <c r="I10" s="282"/>
      <c r="J10" s="233">
        <f t="shared" si="1"/>
        <v>0</v>
      </c>
      <c r="K10" s="237"/>
    </row>
    <row r="11" spans="1:12" s="59" customFormat="1" ht="25.8">
      <c r="A11" s="74" t="s">
        <v>558</v>
      </c>
      <c r="B11" s="66"/>
      <c r="C11" s="62"/>
      <c r="D11" s="62"/>
      <c r="E11" s="121"/>
      <c r="F11" s="121"/>
      <c r="G11" s="287"/>
      <c r="H11" s="287"/>
      <c r="I11" s="287"/>
      <c r="J11" s="250"/>
      <c r="K11" s="236"/>
    </row>
    <row r="12" spans="1:12" s="59" customFormat="1" ht="69">
      <c r="A12" s="82" t="s">
        <v>559</v>
      </c>
      <c r="B12" s="4" t="s">
        <v>1578</v>
      </c>
      <c r="C12" s="5" t="s">
        <v>1394</v>
      </c>
      <c r="D12" s="5"/>
      <c r="E12" s="4">
        <v>1</v>
      </c>
      <c r="F12" s="118">
        <f t="shared" ref="F12:F17" si="2">$H$2/$E$5*E12</f>
        <v>5.5555555555555554</v>
      </c>
      <c r="G12" s="282"/>
      <c r="H12" s="282"/>
      <c r="I12" s="282"/>
      <c r="J12" s="233">
        <f t="shared" ref="J12:J17" si="3">IF($G12="x",F12,IF($H12="x",F12*0.3,0))</f>
        <v>0</v>
      </c>
      <c r="K12" s="237"/>
    </row>
    <row r="13" spans="1:12" s="59" customFormat="1" ht="69">
      <c r="A13" s="82" t="s">
        <v>560</v>
      </c>
      <c r="B13" s="4" t="s">
        <v>1579</v>
      </c>
      <c r="C13" s="5" t="s">
        <v>780</v>
      </c>
      <c r="D13" s="5"/>
      <c r="E13" s="4">
        <v>1</v>
      </c>
      <c r="F13" s="118">
        <f t="shared" si="2"/>
        <v>5.5555555555555554</v>
      </c>
      <c r="G13" s="282"/>
      <c r="H13" s="282"/>
      <c r="I13" s="282"/>
      <c r="J13" s="233">
        <f t="shared" si="3"/>
        <v>0</v>
      </c>
      <c r="K13" s="237"/>
    </row>
    <row r="14" spans="1:12" s="59" customFormat="1" ht="55.2">
      <c r="A14" s="82" t="s">
        <v>561</v>
      </c>
      <c r="B14" s="4" t="s">
        <v>1580</v>
      </c>
      <c r="C14" s="5" t="s">
        <v>1395</v>
      </c>
      <c r="D14" s="5"/>
      <c r="E14" s="4">
        <v>1</v>
      </c>
      <c r="F14" s="118">
        <f t="shared" si="2"/>
        <v>5.5555555555555554</v>
      </c>
      <c r="G14" s="282"/>
      <c r="H14" s="282"/>
      <c r="I14" s="282"/>
      <c r="J14" s="233">
        <f t="shared" si="3"/>
        <v>0</v>
      </c>
      <c r="K14" s="237"/>
    </row>
    <row r="15" spans="1:12" s="59" customFormat="1" ht="96.6">
      <c r="A15" s="82" t="s">
        <v>562</v>
      </c>
      <c r="B15" s="4" t="s">
        <v>1178</v>
      </c>
      <c r="C15" s="5" t="s">
        <v>1396</v>
      </c>
      <c r="D15" s="5"/>
      <c r="E15" s="4">
        <v>1</v>
      </c>
      <c r="F15" s="118">
        <f t="shared" si="2"/>
        <v>5.5555555555555554</v>
      </c>
      <c r="G15" s="282"/>
      <c r="H15" s="282"/>
      <c r="I15" s="282"/>
      <c r="J15" s="233">
        <f t="shared" si="3"/>
        <v>0</v>
      </c>
      <c r="K15" s="237"/>
    </row>
    <row r="16" spans="1:12" s="59" customFormat="1" ht="55.2">
      <c r="A16" s="82" t="s">
        <v>563</v>
      </c>
      <c r="B16" s="4" t="s">
        <v>1581</v>
      </c>
      <c r="C16" s="5"/>
      <c r="D16" s="5" t="s">
        <v>1010</v>
      </c>
      <c r="E16" s="4"/>
      <c r="F16" s="118">
        <f t="shared" si="2"/>
        <v>0</v>
      </c>
      <c r="G16" s="282"/>
      <c r="H16" s="282"/>
      <c r="I16" s="282"/>
      <c r="J16" s="233">
        <f t="shared" si="3"/>
        <v>0</v>
      </c>
      <c r="K16" s="237"/>
    </row>
    <row r="17" spans="1:11" s="59" customFormat="1" ht="55.2">
      <c r="A17" s="82" t="s">
        <v>564</v>
      </c>
      <c r="B17" s="4" t="s">
        <v>1280</v>
      </c>
      <c r="C17" s="5"/>
      <c r="D17" s="5" t="s">
        <v>1010</v>
      </c>
      <c r="E17" s="4"/>
      <c r="F17" s="118">
        <f t="shared" si="2"/>
        <v>0</v>
      </c>
      <c r="G17" s="282"/>
      <c r="H17" s="282"/>
      <c r="I17" s="282"/>
      <c r="J17" s="233">
        <f t="shared" si="3"/>
        <v>0</v>
      </c>
      <c r="K17" s="237"/>
    </row>
    <row r="18" spans="1:11" s="59" customFormat="1" ht="15" customHeight="1">
      <c r="A18" s="213" t="s">
        <v>565</v>
      </c>
      <c r="B18" s="226"/>
      <c r="C18" s="226"/>
      <c r="D18" s="226"/>
      <c r="E18" s="226"/>
      <c r="F18" s="226"/>
      <c r="G18" s="293"/>
      <c r="H18" s="293"/>
      <c r="I18" s="293"/>
      <c r="J18" s="226"/>
      <c r="K18" s="237"/>
    </row>
    <row r="19" spans="1:11" s="59" customFormat="1" ht="78" customHeight="1">
      <c r="A19" s="227" t="s">
        <v>824</v>
      </c>
      <c r="B19" s="222" t="s">
        <v>1582</v>
      </c>
      <c r="C19" s="222"/>
      <c r="D19" s="222"/>
      <c r="E19" s="222"/>
      <c r="F19" s="222"/>
      <c r="G19" s="294"/>
      <c r="H19" s="294"/>
      <c r="I19" s="294"/>
      <c r="J19" s="222"/>
      <c r="K19" s="237"/>
    </row>
    <row r="20" spans="1:11" s="59" customFormat="1" ht="69">
      <c r="A20" s="82" t="s">
        <v>566</v>
      </c>
      <c r="B20" s="4" t="s">
        <v>1179</v>
      </c>
      <c r="C20" s="5" t="s">
        <v>1397</v>
      </c>
      <c r="D20" s="5"/>
      <c r="E20" s="4">
        <v>1</v>
      </c>
      <c r="F20" s="118">
        <f t="shared" ref="F20:F22" si="4">$H$2/$E$5*E20</f>
        <v>5.5555555555555554</v>
      </c>
      <c r="G20" s="282"/>
      <c r="H20" s="282"/>
      <c r="I20" s="282"/>
      <c r="J20" s="233">
        <f t="shared" ref="J20:J22" si="5">IF($G20="x",F20,IF($H20="x",F20*0.3,0))</f>
        <v>0</v>
      </c>
      <c r="K20" s="237"/>
    </row>
    <row r="21" spans="1:11" s="59" customFormat="1" ht="55.2">
      <c r="A21" s="82" t="s">
        <v>567</v>
      </c>
      <c r="B21" s="4" t="s">
        <v>1180</v>
      </c>
      <c r="C21" s="5" t="s">
        <v>1398</v>
      </c>
      <c r="D21" s="5"/>
      <c r="E21" s="4">
        <v>1</v>
      </c>
      <c r="F21" s="118">
        <f t="shared" si="4"/>
        <v>5.5555555555555554</v>
      </c>
      <c r="G21" s="282"/>
      <c r="H21" s="282"/>
      <c r="I21" s="282"/>
      <c r="J21" s="233">
        <f t="shared" si="5"/>
        <v>0</v>
      </c>
      <c r="K21" s="237"/>
    </row>
    <row r="22" spans="1:11" s="59" customFormat="1" ht="55.2">
      <c r="A22" s="82" t="s">
        <v>568</v>
      </c>
      <c r="B22" s="4" t="s">
        <v>1583</v>
      </c>
      <c r="C22" s="5" t="s">
        <v>1399</v>
      </c>
      <c r="D22" s="5"/>
      <c r="E22" s="4">
        <v>1</v>
      </c>
      <c r="F22" s="118">
        <f t="shared" si="4"/>
        <v>5.5555555555555554</v>
      </c>
      <c r="G22" s="282"/>
      <c r="H22" s="282"/>
      <c r="I22" s="282"/>
      <c r="J22" s="233">
        <f t="shared" si="5"/>
        <v>0</v>
      </c>
      <c r="K22" s="237"/>
    </row>
  </sheetData>
  <sheetProtection algorithmName="SHA-512" hashValue="B+eHsjplU9HGCYAov7EQhaT3Knm5DkOtyw/af7+aF7RtTNElgEuYDSJQwWOWpXp0WzsKAwP3zd+vZ9iF6OE3Pg==" saltValue="unYR06hGh2cyZARuwPHYGQ==" spinCount="100000" sheet="1" objects="1" scenarios="1"/>
  <conditionalFormatting sqref="G7:I22">
    <cfRule type="expression" dxfId="36" priority="1">
      <formula>COUNTA($G7:$I7)&gt;1</formula>
    </cfRule>
  </conditionalFormatting>
  <printOptions gridLines="1"/>
  <pageMargins left="0.7" right="0.7" top="0.78740157500000008" bottom="0.78740157500000008" header="0.3" footer="0.3"/>
  <pageSetup paperSize="9" scale="2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B95D-784B-46DF-ABDD-1BD54254E957}">
  <sheetPr codeName="Tabelle6">
    <tabColor rgb="FF92D050"/>
    <pageSetUpPr fitToPage="1"/>
  </sheetPr>
  <dimension ref="A1:L48"/>
  <sheetViews>
    <sheetView zoomScale="55" zoomScaleNormal="55" workbookViewId="0">
      <pane ySplit="5" topLeftCell="A6" activePane="bottomLeft" state="frozen"/>
      <selection activeCell="F7" sqref="F7"/>
      <selection pane="bottomLeft" activeCell="G11" sqref="G11"/>
    </sheetView>
  </sheetViews>
  <sheetFormatPr baseColWidth="10" defaultColWidth="11.44140625" defaultRowHeight="14.4"/>
  <cols>
    <col min="1" max="1" width="14.88671875" style="1" customWidth="1"/>
    <col min="2" max="2" width="80.77734375" style="60" customWidth="1"/>
    <col min="3" max="3" width="100.77734375" style="60" customWidth="1"/>
    <col min="4" max="4" width="50.77734375" style="2" customWidth="1"/>
    <col min="5" max="5" width="16.88671875" style="2" customWidth="1"/>
    <col min="6" max="6" width="17.109375" style="2" customWidth="1"/>
    <col min="7" max="9" width="20.77734375" customWidth="1"/>
    <col min="10" max="10" width="15" customWidth="1"/>
  </cols>
  <sheetData>
    <row r="1" spans="1:12" ht="27.6">
      <c r="A1" s="9" t="s">
        <v>607</v>
      </c>
      <c r="G1" s="93" t="s">
        <v>876</v>
      </c>
      <c r="H1" s="124">
        <f>J5</f>
        <v>0</v>
      </c>
      <c r="I1" s="230">
        <f>H1/H2</f>
        <v>0</v>
      </c>
      <c r="J1" s="123" t="s">
        <v>1839</v>
      </c>
    </row>
    <row r="2" spans="1:12" ht="27.6">
      <c r="A2" s="9"/>
      <c r="G2" s="93" t="s">
        <v>877</v>
      </c>
      <c r="H2" s="125">
        <f>Gesamtbewertungsmatrix!F40</f>
        <v>90</v>
      </c>
    </row>
    <row r="3" spans="1:12" s="8" customFormat="1" ht="15" customHeight="1">
      <c r="A3" s="6"/>
      <c r="B3" s="61"/>
      <c r="C3" s="61"/>
      <c r="D3" s="7"/>
      <c r="E3" s="7"/>
      <c r="F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"An- und Abwesenheiten"</v>
      </c>
      <c r="B5" s="78"/>
      <c r="C5" s="76"/>
      <c r="D5" s="77"/>
      <c r="E5" s="77">
        <f>SUM(E7:E48)</f>
        <v>14</v>
      </c>
      <c r="F5" s="77">
        <f>SUM(F7:F48)</f>
        <v>90.000000000000014</v>
      </c>
      <c r="G5" s="77"/>
      <c r="H5" s="77"/>
      <c r="I5" s="77"/>
      <c r="J5" s="77">
        <f>SUM(J7:J48)</f>
        <v>0</v>
      </c>
      <c r="K5" s="235"/>
      <c r="L5"/>
    </row>
    <row r="6" spans="1:12" s="59" customFormat="1">
      <c r="A6" s="74" t="s">
        <v>608</v>
      </c>
      <c r="B6" s="66"/>
      <c r="C6" s="62"/>
      <c r="D6" s="62"/>
      <c r="E6" s="121"/>
      <c r="F6" s="121"/>
      <c r="G6" s="62"/>
      <c r="H6" s="62"/>
      <c r="I6" s="62"/>
      <c r="J6" s="250"/>
      <c r="K6" s="236"/>
    </row>
    <row r="7" spans="1:12" s="59" customFormat="1" ht="55.2">
      <c r="A7" s="82" t="s">
        <v>279</v>
      </c>
      <c r="B7" s="4" t="s">
        <v>1584</v>
      </c>
      <c r="C7" s="5" t="s">
        <v>1400</v>
      </c>
      <c r="D7" s="5"/>
      <c r="E7" s="4">
        <v>1</v>
      </c>
      <c r="F7" s="118">
        <f>$H$2/$E$5*E7</f>
        <v>6.4285714285714288</v>
      </c>
      <c r="G7" s="282"/>
      <c r="H7" s="282"/>
      <c r="I7" s="282"/>
      <c r="J7" s="233">
        <f t="shared" ref="J7:J48" si="0">IF($G7="x",F7,IF($H7="x",F7*0.3,0))</f>
        <v>0</v>
      </c>
      <c r="K7" s="237"/>
    </row>
    <row r="8" spans="1:12" s="59" customFormat="1" ht="41.4">
      <c r="A8" s="82" t="s">
        <v>609</v>
      </c>
      <c r="B8" s="4" t="s">
        <v>1585</v>
      </c>
      <c r="C8" s="5" t="s">
        <v>1401</v>
      </c>
      <c r="D8" s="5" t="s">
        <v>548</v>
      </c>
      <c r="E8" s="4">
        <v>1</v>
      </c>
      <c r="F8" s="118">
        <f t="shared" ref="F8:F11" si="1">$H$2/$E$5*E8</f>
        <v>6.4285714285714288</v>
      </c>
      <c r="G8" s="282"/>
      <c r="H8" s="282"/>
      <c r="I8" s="282"/>
      <c r="J8" s="233">
        <f t="shared" si="0"/>
        <v>0</v>
      </c>
      <c r="K8" s="237"/>
    </row>
    <row r="9" spans="1:12" s="59" customFormat="1" ht="55.2">
      <c r="A9" s="82" t="s">
        <v>610</v>
      </c>
      <c r="B9" s="4" t="s">
        <v>1355</v>
      </c>
      <c r="C9" s="5"/>
      <c r="D9" s="5" t="s">
        <v>1824</v>
      </c>
      <c r="E9" s="4"/>
      <c r="F9" s="118">
        <f t="shared" si="1"/>
        <v>0</v>
      </c>
      <c r="G9" s="282"/>
      <c r="H9" s="282"/>
      <c r="I9" s="282"/>
      <c r="J9" s="233">
        <f t="shared" si="0"/>
        <v>0</v>
      </c>
      <c r="K9" s="237"/>
    </row>
    <row r="10" spans="1:12" s="59" customFormat="1" ht="41.4">
      <c r="A10" s="82" t="s">
        <v>611</v>
      </c>
      <c r="B10" s="4" t="s">
        <v>1586</v>
      </c>
      <c r="C10" s="25"/>
      <c r="D10" s="5" t="s">
        <v>1819</v>
      </c>
      <c r="E10" s="4"/>
      <c r="F10" s="118">
        <f t="shared" si="1"/>
        <v>0</v>
      </c>
      <c r="G10" s="282"/>
      <c r="H10" s="282"/>
      <c r="I10" s="282"/>
      <c r="J10" s="233">
        <f t="shared" si="0"/>
        <v>0</v>
      </c>
      <c r="K10" s="237"/>
    </row>
    <row r="11" spans="1:12" s="59" customFormat="1" ht="55.2">
      <c r="A11" s="82" t="s">
        <v>612</v>
      </c>
      <c r="B11" s="4" t="s">
        <v>1567</v>
      </c>
      <c r="C11" s="25"/>
      <c r="D11" s="5" t="s">
        <v>546</v>
      </c>
      <c r="E11" s="4"/>
      <c r="F11" s="118">
        <f t="shared" si="1"/>
        <v>0</v>
      </c>
      <c r="G11" s="282"/>
      <c r="H11" s="282"/>
      <c r="I11" s="282"/>
      <c r="J11" s="233">
        <f t="shared" si="0"/>
        <v>0</v>
      </c>
      <c r="K11" s="237"/>
    </row>
    <row r="12" spans="1:12" s="59" customFormat="1" ht="25.8">
      <c r="A12" s="74" t="s">
        <v>613</v>
      </c>
      <c r="B12" s="66"/>
      <c r="C12" s="62"/>
      <c r="D12" s="62"/>
      <c r="E12" s="121"/>
      <c r="F12" s="121"/>
      <c r="G12" s="287"/>
      <c r="H12" s="287"/>
      <c r="I12" s="287"/>
      <c r="J12" s="250"/>
      <c r="K12" s="236"/>
    </row>
    <row r="13" spans="1:12" s="59" customFormat="1" ht="55.2">
      <c r="A13" s="83" t="s">
        <v>280</v>
      </c>
      <c r="B13" s="22" t="s">
        <v>1587</v>
      </c>
      <c r="C13" s="23"/>
      <c r="D13" s="5" t="s">
        <v>1819</v>
      </c>
      <c r="E13" s="4"/>
      <c r="F13" s="118">
        <f>$H$2/$E$5*E13</f>
        <v>0</v>
      </c>
      <c r="G13" s="282"/>
      <c r="H13" s="282"/>
      <c r="I13" s="282"/>
      <c r="J13" s="233">
        <f t="shared" si="0"/>
        <v>0</v>
      </c>
      <c r="K13" s="237"/>
    </row>
    <row r="14" spans="1:12" s="59" customFormat="1" ht="25.8">
      <c r="A14" s="74" t="s">
        <v>281</v>
      </c>
      <c r="B14" s="66"/>
      <c r="C14" s="62"/>
      <c r="D14" s="62"/>
      <c r="E14" s="121"/>
      <c r="F14" s="121"/>
      <c r="G14" s="287"/>
      <c r="H14" s="287"/>
      <c r="I14" s="287"/>
      <c r="J14" s="250"/>
      <c r="K14" s="236"/>
    </row>
    <row r="15" spans="1:12" s="59" customFormat="1" ht="69">
      <c r="A15" s="82" t="s">
        <v>282</v>
      </c>
      <c r="B15" s="4" t="s">
        <v>1588</v>
      </c>
      <c r="C15" s="5" t="s">
        <v>1402</v>
      </c>
      <c r="D15" s="5"/>
      <c r="E15" s="4">
        <v>1</v>
      </c>
      <c r="F15" s="118">
        <f t="shared" ref="F15:F22" si="2">$H$2/$E$5*E15</f>
        <v>6.4285714285714288</v>
      </c>
      <c r="G15" s="282"/>
      <c r="H15" s="282"/>
      <c r="I15" s="282"/>
      <c r="J15" s="233">
        <f t="shared" si="0"/>
        <v>0</v>
      </c>
      <c r="K15" s="237"/>
    </row>
    <row r="16" spans="1:12" s="59" customFormat="1" ht="55.2">
      <c r="A16" s="82" t="s">
        <v>283</v>
      </c>
      <c r="B16" s="4" t="s">
        <v>1589</v>
      </c>
      <c r="C16" s="5" t="s">
        <v>1403</v>
      </c>
      <c r="D16" s="5"/>
      <c r="E16" s="4">
        <v>1</v>
      </c>
      <c r="F16" s="118">
        <f t="shared" si="2"/>
        <v>6.4285714285714288</v>
      </c>
      <c r="G16" s="282"/>
      <c r="H16" s="282"/>
      <c r="I16" s="282"/>
      <c r="J16" s="233">
        <f t="shared" si="0"/>
        <v>0</v>
      </c>
      <c r="K16" s="237"/>
    </row>
    <row r="17" spans="1:11" s="59" customFormat="1" ht="55.2">
      <c r="A17" s="82" t="s">
        <v>284</v>
      </c>
      <c r="B17" s="4" t="s">
        <v>1590</v>
      </c>
      <c r="C17" s="5"/>
      <c r="D17" s="5" t="s">
        <v>551</v>
      </c>
      <c r="E17" s="4"/>
      <c r="F17" s="118">
        <f t="shared" si="2"/>
        <v>0</v>
      </c>
      <c r="G17" s="282"/>
      <c r="H17" s="282"/>
      <c r="I17" s="282"/>
      <c r="J17" s="233">
        <f t="shared" si="0"/>
        <v>0</v>
      </c>
      <c r="K17" s="237"/>
    </row>
    <row r="18" spans="1:11" s="59" customFormat="1" ht="55.2">
      <c r="A18" s="82" t="s">
        <v>285</v>
      </c>
      <c r="B18" s="4" t="s">
        <v>1591</v>
      </c>
      <c r="C18" s="5"/>
      <c r="D18" s="5" t="s">
        <v>551</v>
      </c>
      <c r="E18" s="4"/>
      <c r="F18" s="118">
        <f t="shared" si="2"/>
        <v>0</v>
      </c>
      <c r="G18" s="282"/>
      <c r="H18" s="282"/>
      <c r="I18" s="282"/>
      <c r="J18" s="233">
        <f t="shared" si="0"/>
        <v>0</v>
      </c>
      <c r="K18" s="237"/>
    </row>
    <row r="19" spans="1:11" s="59" customFormat="1" ht="41.4">
      <c r="A19" s="82" t="s">
        <v>286</v>
      </c>
      <c r="B19" s="4" t="s">
        <v>1592</v>
      </c>
      <c r="C19" s="5"/>
      <c r="D19" s="5" t="s">
        <v>1819</v>
      </c>
      <c r="E19" s="4"/>
      <c r="F19" s="118">
        <f t="shared" si="2"/>
        <v>0</v>
      </c>
      <c r="G19" s="282"/>
      <c r="H19" s="282"/>
      <c r="I19" s="282"/>
      <c r="J19" s="233">
        <f t="shared" si="0"/>
        <v>0</v>
      </c>
      <c r="K19" s="237"/>
    </row>
    <row r="20" spans="1:11" s="59" customFormat="1" ht="55.2">
      <c r="A20" s="82" t="s">
        <v>287</v>
      </c>
      <c r="B20" s="4" t="s">
        <v>1593</v>
      </c>
      <c r="C20" s="5" t="s">
        <v>1404</v>
      </c>
      <c r="D20" s="5"/>
      <c r="E20" s="4">
        <v>1</v>
      </c>
      <c r="F20" s="118">
        <f t="shared" si="2"/>
        <v>6.4285714285714288</v>
      </c>
      <c r="G20" s="282"/>
      <c r="H20" s="282"/>
      <c r="I20" s="282"/>
      <c r="J20" s="233">
        <f t="shared" si="0"/>
        <v>0</v>
      </c>
      <c r="K20" s="237"/>
    </row>
    <row r="21" spans="1:11" s="59" customFormat="1" ht="41.4">
      <c r="A21" s="82" t="s">
        <v>288</v>
      </c>
      <c r="B21" s="4" t="s">
        <v>1594</v>
      </c>
      <c r="C21" s="5"/>
      <c r="D21" s="5" t="s">
        <v>548</v>
      </c>
      <c r="E21" s="4"/>
      <c r="F21" s="118">
        <f t="shared" si="2"/>
        <v>0</v>
      </c>
      <c r="G21" s="282"/>
      <c r="H21" s="282"/>
      <c r="I21" s="282"/>
      <c r="J21" s="233">
        <f t="shared" si="0"/>
        <v>0</v>
      </c>
      <c r="K21" s="237"/>
    </row>
    <row r="22" spans="1:11" s="59" customFormat="1" ht="55.2">
      <c r="A22" s="82" t="s">
        <v>289</v>
      </c>
      <c r="B22" s="4" t="s">
        <v>1546</v>
      </c>
      <c r="C22" s="5"/>
      <c r="D22" s="5" t="s">
        <v>1825</v>
      </c>
      <c r="E22" s="4"/>
      <c r="F22" s="118">
        <f t="shared" si="2"/>
        <v>0</v>
      </c>
      <c r="G22" s="282"/>
      <c r="H22" s="282"/>
      <c r="I22" s="282"/>
      <c r="J22" s="233">
        <f t="shared" si="0"/>
        <v>0</v>
      </c>
      <c r="K22" s="237"/>
    </row>
    <row r="23" spans="1:11" s="59" customFormat="1" ht="25.8">
      <c r="A23" s="74" t="s">
        <v>290</v>
      </c>
      <c r="B23" s="66"/>
      <c r="C23" s="62"/>
      <c r="D23" s="62"/>
      <c r="E23" s="121"/>
      <c r="F23" s="121"/>
      <c r="G23" s="287"/>
      <c r="H23" s="287"/>
      <c r="I23" s="287"/>
      <c r="J23" s="250"/>
      <c r="K23" s="236"/>
    </row>
    <row r="24" spans="1:11" s="59" customFormat="1" ht="69">
      <c r="A24" s="82" t="s">
        <v>291</v>
      </c>
      <c r="B24" s="4" t="s">
        <v>1595</v>
      </c>
      <c r="C24" s="5" t="s">
        <v>1405</v>
      </c>
      <c r="D24" s="5"/>
      <c r="E24" s="4">
        <v>1</v>
      </c>
      <c r="F24" s="118">
        <f t="shared" ref="F24:F28" si="3">$H$2/$E$5*E24</f>
        <v>6.4285714285714288</v>
      </c>
      <c r="G24" s="282"/>
      <c r="H24" s="282"/>
      <c r="I24" s="282"/>
      <c r="J24" s="233">
        <f t="shared" si="0"/>
        <v>0</v>
      </c>
      <c r="K24" s="237"/>
    </row>
    <row r="25" spans="1:11" s="59" customFormat="1" ht="41.4">
      <c r="A25" s="82" t="s">
        <v>292</v>
      </c>
      <c r="B25" s="4" t="s">
        <v>1596</v>
      </c>
      <c r="C25" s="5"/>
      <c r="D25" s="5" t="s">
        <v>1819</v>
      </c>
      <c r="E25" s="4"/>
      <c r="F25" s="118">
        <f t="shared" si="3"/>
        <v>0</v>
      </c>
      <c r="G25" s="282"/>
      <c r="H25" s="282"/>
      <c r="I25" s="282"/>
      <c r="J25" s="233">
        <f t="shared" si="0"/>
        <v>0</v>
      </c>
      <c r="K25" s="237"/>
    </row>
    <row r="26" spans="1:11" s="59" customFormat="1" ht="55.2">
      <c r="A26" s="82" t="s">
        <v>293</v>
      </c>
      <c r="B26" s="4" t="s">
        <v>1597</v>
      </c>
      <c r="C26" s="5" t="s">
        <v>1406</v>
      </c>
      <c r="D26" s="5"/>
      <c r="E26" s="4">
        <v>1</v>
      </c>
      <c r="F26" s="118">
        <f t="shared" si="3"/>
        <v>6.4285714285714288</v>
      </c>
      <c r="G26" s="282"/>
      <c r="H26" s="282"/>
      <c r="I26" s="282"/>
      <c r="J26" s="233">
        <f t="shared" si="0"/>
        <v>0</v>
      </c>
      <c r="K26" s="237"/>
    </row>
    <row r="27" spans="1:11" s="59" customFormat="1" ht="41.4">
      <c r="A27" s="82" t="s">
        <v>294</v>
      </c>
      <c r="B27" s="4" t="s">
        <v>1594</v>
      </c>
      <c r="C27" s="5"/>
      <c r="D27" s="5" t="s">
        <v>548</v>
      </c>
      <c r="E27" s="4"/>
      <c r="F27" s="118">
        <f t="shared" si="3"/>
        <v>0</v>
      </c>
      <c r="G27" s="282"/>
      <c r="H27" s="282"/>
      <c r="I27" s="282"/>
      <c r="J27" s="233">
        <f t="shared" si="0"/>
        <v>0</v>
      </c>
      <c r="K27" s="237"/>
    </row>
    <row r="28" spans="1:11" s="59" customFormat="1" ht="55.2">
      <c r="A28" s="82" t="s">
        <v>295</v>
      </c>
      <c r="B28" s="4" t="s">
        <v>1546</v>
      </c>
      <c r="C28" s="5"/>
      <c r="D28" s="5" t="s">
        <v>1825</v>
      </c>
      <c r="E28" s="4"/>
      <c r="F28" s="118">
        <f t="shared" si="3"/>
        <v>0</v>
      </c>
      <c r="G28" s="282"/>
      <c r="H28" s="282"/>
      <c r="I28" s="282"/>
      <c r="J28" s="233">
        <f t="shared" si="0"/>
        <v>0</v>
      </c>
      <c r="K28" s="237"/>
    </row>
    <row r="29" spans="1:11" s="59" customFormat="1" ht="25.8">
      <c r="A29" s="74" t="s">
        <v>296</v>
      </c>
      <c r="B29" s="66"/>
      <c r="C29" s="62"/>
      <c r="D29" s="62"/>
      <c r="E29" s="121"/>
      <c r="F29" s="121"/>
      <c r="G29" s="287"/>
      <c r="H29" s="287"/>
      <c r="I29" s="287"/>
      <c r="J29" s="250"/>
      <c r="K29" s="236"/>
    </row>
    <row r="30" spans="1:11" s="59" customFormat="1" ht="69">
      <c r="A30" s="82" t="s">
        <v>297</v>
      </c>
      <c r="B30" s="4" t="s">
        <v>1598</v>
      </c>
      <c r="C30" s="5" t="s">
        <v>1407</v>
      </c>
      <c r="D30" s="5"/>
      <c r="E30" s="4">
        <v>1</v>
      </c>
      <c r="F30" s="118">
        <f t="shared" ref="F30:F36" si="4">$H$2/$E$5*E30</f>
        <v>6.4285714285714288</v>
      </c>
      <c r="G30" s="282"/>
      <c r="H30" s="282"/>
      <c r="I30" s="282"/>
      <c r="J30" s="233">
        <f t="shared" si="0"/>
        <v>0</v>
      </c>
      <c r="K30" s="237"/>
    </row>
    <row r="31" spans="1:11" s="59" customFormat="1" ht="69">
      <c r="A31" s="82" t="s">
        <v>298</v>
      </c>
      <c r="B31" s="4" t="s">
        <v>1599</v>
      </c>
      <c r="C31" s="5" t="s">
        <v>1408</v>
      </c>
      <c r="D31" s="5"/>
      <c r="E31" s="4">
        <v>1</v>
      </c>
      <c r="F31" s="118">
        <f t="shared" si="4"/>
        <v>6.4285714285714288</v>
      </c>
      <c r="G31" s="282"/>
      <c r="H31" s="282"/>
      <c r="I31" s="282"/>
      <c r="J31" s="233">
        <f t="shared" si="0"/>
        <v>0</v>
      </c>
      <c r="K31" s="237"/>
    </row>
    <row r="32" spans="1:11" s="59" customFormat="1" ht="41.4">
      <c r="A32" s="82" t="s">
        <v>299</v>
      </c>
      <c r="B32" s="4" t="s">
        <v>1600</v>
      </c>
      <c r="C32" s="5"/>
      <c r="D32" s="5" t="s">
        <v>548</v>
      </c>
      <c r="E32" s="4"/>
      <c r="F32" s="118">
        <f t="shared" si="4"/>
        <v>0</v>
      </c>
      <c r="G32" s="282"/>
      <c r="H32" s="282"/>
      <c r="I32" s="282"/>
      <c r="J32" s="233">
        <f t="shared" si="0"/>
        <v>0</v>
      </c>
      <c r="K32" s="237"/>
    </row>
    <row r="33" spans="1:11" s="59" customFormat="1" ht="82.8">
      <c r="A33" s="82" t="s">
        <v>300</v>
      </c>
      <c r="B33" s="4" t="s">
        <v>1601</v>
      </c>
      <c r="C33" s="5" t="s">
        <v>1409</v>
      </c>
      <c r="D33" s="5"/>
      <c r="E33" s="4">
        <v>1</v>
      </c>
      <c r="F33" s="118">
        <f t="shared" si="4"/>
        <v>6.4285714285714288</v>
      </c>
      <c r="G33" s="282"/>
      <c r="H33" s="282"/>
      <c r="I33" s="282"/>
      <c r="J33" s="233">
        <f t="shared" si="0"/>
        <v>0</v>
      </c>
      <c r="K33" s="237"/>
    </row>
    <row r="34" spans="1:11" s="59" customFormat="1" ht="55.2">
      <c r="A34" s="82" t="s">
        <v>301</v>
      </c>
      <c r="B34" s="4" t="s">
        <v>1602</v>
      </c>
      <c r="C34" s="5"/>
      <c r="D34" s="5" t="s">
        <v>1819</v>
      </c>
      <c r="E34" s="4"/>
      <c r="F34" s="118">
        <f t="shared" si="4"/>
        <v>0</v>
      </c>
      <c r="G34" s="282"/>
      <c r="H34" s="282"/>
      <c r="I34" s="282"/>
      <c r="J34" s="233">
        <f t="shared" si="0"/>
        <v>0</v>
      </c>
      <c r="K34" s="237"/>
    </row>
    <row r="35" spans="1:11" s="59" customFormat="1" ht="55.2">
      <c r="A35" s="82" t="s">
        <v>302</v>
      </c>
      <c r="B35" s="4" t="s">
        <v>1594</v>
      </c>
      <c r="C35" s="5"/>
      <c r="D35" s="5" t="s">
        <v>550</v>
      </c>
      <c r="E35" s="4"/>
      <c r="F35" s="118">
        <f t="shared" si="4"/>
        <v>0</v>
      </c>
      <c r="G35" s="282"/>
      <c r="H35" s="282"/>
      <c r="I35" s="282"/>
      <c r="J35" s="233">
        <f t="shared" si="0"/>
        <v>0</v>
      </c>
      <c r="K35" s="237"/>
    </row>
    <row r="36" spans="1:11" s="59" customFormat="1" ht="55.2">
      <c r="A36" s="82" t="s">
        <v>303</v>
      </c>
      <c r="B36" s="4" t="s">
        <v>1546</v>
      </c>
      <c r="C36" s="4"/>
      <c r="D36" s="5" t="s">
        <v>1825</v>
      </c>
      <c r="E36" s="4"/>
      <c r="F36" s="118">
        <f t="shared" si="4"/>
        <v>0</v>
      </c>
      <c r="G36" s="282"/>
      <c r="H36" s="282"/>
      <c r="I36" s="282"/>
      <c r="J36" s="233">
        <f t="shared" si="0"/>
        <v>0</v>
      </c>
      <c r="K36" s="237"/>
    </row>
    <row r="37" spans="1:11" s="59" customFormat="1" ht="25.8">
      <c r="A37" s="74" t="s">
        <v>614</v>
      </c>
      <c r="B37" s="66"/>
      <c r="C37" s="62"/>
      <c r="D37" s="62"/>
      <c r="E37" s="121"/>
      <c r="F37" s="121"/>
      <c r="G37" s="287"/>
      <c r="H37" s="287"/>
      <c r="I37" s="287"/>
      <c r="J37" s="250"/>
      <c r="K37" s="236"/>
    </row>
    <row r="38" spans="1:11" s="59" customFormat="1" ht="55.2">
      <c r="A38" s="82" t="s">
        <v>304</v>
      </c>
      <c r="B38" s="22" t="s">
        <v>1603</v>
      </c>
      <c r="C38" s="5"/>
      <c r="D38" s="5" t="s">
        <v>1819</v>
      </c>
      <c r="E38" s="4"/>
      <c r="F38" s="118">
        <f t="shared" ref="F38:F41" si="5">$H$2/$E$5*E38</f>
        <v>0</v>
      </c>
      <c r="G38" s="282"/>
      <c r="H38" s="282"/>
      <c r="I38" s="282"/>
      <c r="J38" s="233">
        <f t="shared" si="0"/>
        <v>0</v>
      </c>
      <c r="K38" s="237"/>
    </row>
    <row r="39" spans="1:11" s="59" customFormat="1" ht="96.6">
      <c r="A39" s="82" t="s">
        <v>615</v>
      </c>
      <c r="B39" s="4" t="s">
        <v>1604</v>
      </c>
      <c r="C39" s="5" t="s">
        <v>1410</v>
      </c>
      <c r="D39" s="23"/>
      <c r="E39" s="4">
        <v>1</v>
      </c>
      <c r="F39" s="118">
        <f t="shared" si="5"/>
        <v>6.4285714285714288</v>
      </c>
      <c r="G39" s="282"/>
      <c r="H39" s="282"/>
      <c r="I39" s="282"/>
      <c r="J39" s="233">
        <f t="shared" si="0"/>
        <v>0</v>
      </c>
      <c r="K39" s="237"/>
    </row>
    <row r="40" spans="1:11" s="59" customFormat="1" ht="41.4">
      <c r="A40" s="82" t="s">
        <v>616</v>
      </c>
      <c r="B40" s="22" t="s">
        <v>1605</v>
      </c>
      <c r="C40" s="5" t="s">
        <v>1411</v>
      </c>
      <c r="D40" s="23" t="s">
        <v>1826</v>
      </c>
      <c r="E40" s="4">
        <v>1</v>
      </c>
      <c r="F40" s="118">
        <f t="shared" si="5"/>
        <v>6.4285714285714288</v>
      </c>
      <c r="G40" s="282"/>
      <c r="H40" s="282"/>
      <c r="I40" s="282"/>
      <c r="J40" s="233">
        <f t="shared" si="0"/>
        <v>0</v>
      </c>
      <c r="K40" s="237"/>
    </row>
    <row r="41" spans="1:11" s="59" customFormat="1" ht="55.2">
      <c r="A41" s="82" t="s">
        <v>617</v>
      </c>
      <c r="B41" s="4" t="s">
        <v>1546</v>
      </c>
      <c r="C41" s="5"/>
      <c r="D41" s="5" t="s">
        <v>1825</v>
      </c>
      <c r="E41" s="4"/>
      <c r="F41" s="118">
        <f t="shared" si="5"/>
        <v>0</v>
      </c>
      <c r="G41" s="282"/>
      <c r="H41" s="282"/>
      <c r="I41" s="282"/>
      <c r="J41" s="233">
        <f t="shared" si="0"/>
        <v>0</v>
      </c>
      <c r="K41" s="237"/>
    </row>
    <row r="42" spans="1:11" s="59" customFormat="1" ht="25.8">
      <c r="A42" s="74" t="s">
        <v>618</v>
      </c>
      <c r="B42" s="66"/>
      <c r="C42" s="62"/>
      <c r="D42" s="62"/>
      <c r="E42" s="121"/>
      <c r="F42" s="121"/>
      <c r="G42" s="287"/>
      <c r="H42" s="287"/>
      <c r="I42" s="287"/>
      <c r="J42" s="250"/>
      <c r="K42" s="236"/>
    </row>
    <row r="43" spans="1:11" s="59" customFormat="1" ht="55.2">
      <c r="A43" s="82" t="s">
        <v>305</v>
      </c>
      <c r="B43" s="22" t="s">
        <v>1606</v>
      </c>
      <c r="C43" s="5" t="s">
        <v>1412</v>
      </c>
      <c r="D43" s="23"/>
      <c r="E43" s="4">
        <v>1</v>
      </c>
      <c r="F43" s="118">
        <f>$H$2/$E$5*E43</f>
        <v>6.4285714285714288</v>
      </c>
      <c r="G43" s="282"/>
      <c r="H43" s="282"/>
      <c r="I43" s="282"/>
      <c r="J43" s="233">
        <f t="shared" si="0"/>
        <v>0</v>
      </c>
      <c r="K43" s="237"/>
    </row>
    <row r="44" spans="1:11" s="59" customFormat="1" ht="25.8">
      <c r="A44" s="74" t="s">
        <v>621</v>
      </c>
      <c r="B44" s="66"/>
      <c r="C44" s="62"/>
      <c r="D44" s="62"/>
      <c r="E44" s="121"/>
      <c r="F44" s="121"/>
      <c r="G44" s="287"/>
      <c r="H44" s="287"/>
      <c r="I44" s="287"/>
      <c r="J44" s="250"/>
      <c r="K44" s="236"/>
    </row>
    <row r="45" spans="1:11" s="67" customFormat="1" ht="41.4">
      <c r="A45" s="83" t="s">
        <v>306</v>
      </c>
      <c r="B45" s="22" t="s">
        <v>1607</v>
      </c>
      <c r="C45" s="23"/>
      <c r="D45" s="5" t="s">
        <v>1819</v>
      </c>
      <c r="E45" s="4"/>
      <c r="F45" s="118">
        <f t="shared" ref="F45:F46" si="6">$H$2/$E$5*E45</f>
        <v>0</v>
      </c>
      <c r="G45" s="282"/>
      <c r="H45" s="282"/>
      <c r="I45" s="282"/>
      <c r="J45" s="233">
        <f t="shared" si="0"/>
        <v>0</v>
      </c>
      <c r="K45" s="238"/>
    </row>
    <row r="46" spans="1:11" s="67" customFormat="1" ht="55.2">
      <c r="A46" s="83" t="s">
        <v>990</v>
      </c>
      <c r="B46" s="4" t="s">
        <v>1608</v>
      </c>
      <c r="C46" s="5" t="s">
        <v>1413</v>
      </c>
      <c r="D46" s="5" t="s">
        <v>1827</v>
      </c>
      <c r="E46" s="4">
        <v>1</v>
      </c>
      <c r="F46" s="118">
        <f t="shared" si="6"/>
        <v>6.4285714285714288</v>
      </c>
      <c r="G46" s="282"/>
      <c r="H46" s="282"/>
      <c r="I46" s="282"/>
      <c r="J46" s="233">
        <f t="shared" si="0"/>
        <v>0</v>
      </c>
      <c r="K46" s="238"/>
    </row>
    <row r="47" spans="1:11" s="59" customFormat="1" ht="25.8">
      <c r="A47" s="74" t="s">
        <v>619</v>
      </c>
      <c r="B47" s="66"/>
      <c r="C47" s="62"/>
      <c r="D47" s="62"/>
      <c r="E47" s="121"/>
      <c r="F47" s="121"/>
      <c r="G47" s="287"/>
      <c r="H47" s="287"/>
      <c r="I47" s="287"/>
      <c r="J47" s="62"/>
      <c r="K47" s="236"/>
    </row>
    <row r="48" spans="1:11" s="59" customFormat="1" ht="55.2">
      <c r="A48" s="83" t="s">
        <v>620</v>
      </c>
      <c r="B48" s="22" t="s">
        <v>1609</v>
      </c>
      <c r="C48" s="23"/>
      <c r="D48" s="5" t="s">
        <v>1819</v>
      </c>
      <c r="E48" s="4"/>
      <c r="F48" s="118">
        <f>$H$2/$E$5*E48</f>
        <v>0</v>
      </c>
      <c r="G48" s="282"/>
      <c r="H48" s="282"/>
      <c r="I48" s="282"/>
      <c r="J48" s="233">
        <f t="shared" si="0"/>
        <v>0</v>
      </c>
      <c r="K48" s="237"/>
    </row>
  </sheetData>
  <sheetProtection algorithmName="SHA-512" hashValue="n2qymzFrsJFqJKu20xtg7ZA+g5EKzI1goLWqwl5lxgNtPG8KncGf00iz8+5P1pjRYbjU9ENJKiCv6bB1zVG7hA==" saltValue="UT+FAAr9f8qO6O1VX0xAow==" spinCount="100000" sheet="1" objects="1" scenarios="1"/>
  <phoneticPr fontId="32" type="noConversion"/>
  <conditionalFormatting sqref="G7:I11">
    <cfRule type="expression" dxfId="35" priority="9">
      <formula>COUNTA($G7:$I7)&gt;1</formula>
    </cfRule>
  </conditionalFormatting>
  <conditionalFormatting sqref="G13:I13">
    <cfRule type="expression" dxfId="34" priority="8">
      <formula>COUNTA($G13:$I13)&gt;1</formula>
    </cfRule>
  </conditionalFormatting>
  <conditionalFormatting sqref="G15:I22">
    <cfRule type="expression" dxfId="33" priority="7">
      <formula>COUNTA($G15:$I15)&gt;1</formula>
    </cfRule>
  </conditionalFormatting>
  <conditionalFormatting sqref="G24:I28">
    <cfRule type="expression" dxfId="32" priority="6">
      <formula>COUNTA($G24:$I24)&gt;1</formula>
    </cfRule>
  </conditionalFormatting>
  <conditionalFormatting sqref="G30:I36">
    <cfRule type="expression" dxfId="31" priority="5">
      <formula>COUNTA($G30:$I30)&gt;1</formula>
    </cfRule>
  </conditionalFormatting>
  <conditionalFormatting sqref="G38:I41">
    <cfRule type="expression" dxfId="30" priority="4">
      <formula>COUNTA($G38:$I38)&gt;1</formula>
    </cfRule>
  </conditionalFormatting>
  <conditionalFormatting sqref="G43:I43">
    <cfRule type="expression" dxfId="29" priority="3">
      <formula>COUNTA($G43:$I43)&gt;1</formula>
    </cfRule>
  </conditionalFormatting>
  <conditionalFormatting sqref="G45:I46">
    <cfRule type="expression" dxfId="28" priority="2">
      <formula>COUNTA($G45:$I45)&gt;1</formula>
    </cfRule>
  </conditionalFormatting>
  <conditionalFormatting sqref="G48:I48">
    <cfRule type="expression" dxfId="27" priority="1">
      <formula>COUNTA($G48:$I48)&gt;1</formula>
    </cfRule>
  </conditionalFormatting>
  <printOptions gridLines="1"/>
  <pageMargins left="0.7" right="0.7" top="0.78740157500000008" bottom="0.78740157500000008" header="0.3" footer="0.3"/>
  <pageSetup paperSize="9" scale="2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8393-27BD-46B7-B7FA-A4E355637521}">
  <sheetPr codeName="Tabelle5">
    <tabColor rgb="FF92D050"/>
    <pageSetUpPr fitToPage="1"/>
  </sheetPr>
  <dimension ref="A1:L39"/>
  <sheetViews>
    <sheetView zoomScale="55" zoomScaleNormal="55" workbookViewId="0">
      <pane ySplit="5" topLeftCell="A6" activePane="bottomLeft" state="frozen"/>
      <selection activeCell="F7" sqref="F7"/>
      <selection pane="bottomLeft" activeCell="H8" sqref="H8"/>
    </sheetView>
  </sheetViews>
  <sheetFormatPr baseColWidth="10" defaultColWidth="11.44140625" defaultRowHeight="14.4"/>
  <cols>
    <col min="1" max="1" width="13.44140625" style="1" bestFit="1" customWidth="1"/>
    <col min="2" max="2" width="80.77734375" style="60" customWidth="1"/>
    <col min="3" max="3" width="100.77734375" style="60" customWidth="1"/>
    <col min="4" max="4" width="50.77734375" style="2" customWidth="1"/>
    <col min="5" max="5" width="18.88671875" style="2" customWidth="1"/>
    <col min="6" max="6" width="21.5546875" style="2" customWidth="1"/>
    <col min="7" max="9" width="20.77734375" style="60" customWidth="1"/>
    <col min="10" max="10" width="15" style="60" customWidth="1"/>
    <col min="11" max="11" width="24.33203125" customWidth="1"/>
  </cols>
  <sheetData>
    <row r="1" spans="1:12" ht="27.6">
      <c r="A1" s="9" t="s">
        <v>105</v>
      </c>
      <c r="G1" s="93" t="s">
        <v>876</v>
      </c>
      <c r="H1" s="126">
        <f>J5</f>
        <v>0</v>
      </c>
      <c r="I1" s="230">
        <f>H1/H2</f>
        <v>0</v>
      </c>
      <c r="J1" s="123" t="s">
        <v>1839</v>
      </c>
    </row>
    <row r="2" spans="1:12" ht="27.6">
      <c r="A2" s="9"/>
      <c r="G2" s="93" t="s">
        <v>877</v>
      </c>
      <c r="H2" s="127">
        <f>Gesamtbewertungsmatrix!F50</f>
        <v>180</v>
      </c>
    </row>
    <row r="3" spans="1:12" s="8" customFormat="1" ht="15" customHeight="1">
      <c r="A3" s="6"/>
      <c r="B3" s="61"/>
      <c r="C3" s="61"/>
      <c r="D3" s="7"/>
      <c r="E3" s="7"/>
      <c r="F3" s="7"/>
      <c r="G3" s="61"/>
      <c r="H3" s="61"/>
      <c r="I3" s="61"/>
      <c r="J3" s="61"/>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"Dienstreisen"</v>
      </c>
      <c r="B5" s="78"/>
      <c r="C5" s="76"/>
      <c r="D5" s="77"/>
      <c r="E5" s="77">
        <f>SUM(E7:E39)</f>
        <v>28</v>
      </c>
      <c r="F5" s="77">
        <f>SUM(F7:F39)</f>
        <v>179.99999999999991</v>
      </c>
      <c r="G5" s="77"/>
      <c r="H5" s="77"/>
      <c r="I5" s="77"/>
      <c r="J5" s="77">
        <f>SUM(J7:J38)</f>
        <v>0</v>
      </c>
      <c r="K5" s="235"/>
      <c r="L5"/>
    </row>
    <row r="6" spans="1:12" s="59" customFormat="1">
      <c r="A6" s="74" t="s">
        <v>247</v>
      </c>
      <c r="B6" s="66"/>
      <c r="C6" s="62"/>
      <c r="D6" s="62"/>
      <c r="E6" s="121"/>
      <c r="F6" s="121"/>
      <c r="G6" s="62"/>
      <c r="H6" s="62"/>
      <c r="I6" s="62"/>
      <c r="J6" s="250"/>
      <c r="K6" s="236"/>
    </row>
    <row r="7" spans="1:12" s="59" customFormat="1" ht="55.2">
      <c r="A7" s="82" t="s">
        <v>248</v>
      </c>
      <c r="B7" s="4" t="s">
        <v>1610</v>
      </c>
      <c r="C7" s="5" t="s">
        <v>1105</v>
      </c>
      <c r="D7" s="190"/>
      <c r="E7" s="4">
        <v>1</v>
      </c>
      <c r="F7" s="118">
        <f>$H$2/$E$5*E7</f>
        <v>6.4285714285714288</v>
      </c>
      <c r="G7" s="282"/>
      <c r="H7" s="282"/>
      <c r="I7" s="282"/>
      <c r="J7" s="233">
        <f>IF($G7="x",F7,IF($H7="x",F7*0.3,0))</f>
        <v>0</v>
      </c>
      <c r="K7" s="237"/>
    </row>
    <row r="8" spans="1:12" s="59" customFormat="1" ht="96.6">
      <c r="A8" s="82" t="s">
        <v>249</v>
      </c>
      <c r="B8" s="4" t="s">
        <v>1611</v>
      </c>
      <c r="C8" s="5" t="s">
        <v>1414</v>
      </c>
      <c r="D8" s="190"/>
      <c r="E8" s="4">
        <v>1</v>
      </c>
      <c r="F8" s="118">
        <f t="shared" ref="F8:F24" si="0">$H$2/$E$5*E8</f>
        <v>6.4285714285714288</v>
      </c>
      <c r="G8" s="282"/>
      <c r="H8" s="282"/>
      <c r="I8" s="282"/>
      <c r="J8" s="233">
        <f t="shared" ref="J8:J38" si="1">IF($G8="x",F8,IF($H8="x",F8*0.3,0))</f>
        <v>0</v>
      </c>
      <c r="K8" s="237"/>
    </row>
    <row r="9" spans="1:12" s="59" customFormat="1" ht="55.2">
      <c r="A9" s="82" t="s">
        <v>250</v>
      </c>
      <c r="B9" s="4" t="s">
        <v>1612</v>
      </c>
      <c r="C9" s="5" t="s">
        <v>781</v>
      </c>
      <c r="D9" s="190"/>
      <c r="E9" s="4">
        <v>1</v>
      </c>
      <c r="F9" s="118">
        <f t="shared" si="0"/>
        <v>6.4285714285714288</v>
      </c>
      <c r="G9" s="282"/>
      <c r="H9" s="282"/>
      <c r="I9" s="282"/>
      <c r="J9" s="233">
        <f t="shared" si="1"/>
        <v>0</v>
      </c>
      <c r="K9" s="237"/>
    </row>
    <row r="10" spans="1:12" s="59" customFormat="1" ht="96.6">
      <c r="A10" s="82" t="s">
        <v>251</v>
      </c>
      <c r="B10" s="4" t="s">
        <v>1613</v>
      </c>
      <c r="C10" s="5" t="s">
        <v>782</v>
      </c>
      <c r="D10" s="190"/>
      <c r="E10" s="4">
        <v>1</v>
      </c>
      <c r="F10" s="118">
        <f t="shared" si="0"/>
        <v>6.4285714285714288</v>
      </c>
      <c r="G10" s="282"/>
      <c r="H10" s="282"/>
      <c r="I10" s="282"/>
      <c r="J10" s="233">
        <f t="shared" si="1"/>
        <v>0</v>
      </c>
      <c r="K10" s="237"/>
    </row>
    <row r="11" spans="1:12" s="59" customFormat="1" ht="69">
      <c r="A11" s="82" t="s">
        <v>252</v>
      </c>
      <c r="B11" s="4" t="s">
        <v>1614</v>
      </c>
      <c r="C11" s="5" t="s">
        <v>783</v>
      </c>
      <c r="D11" s="190"/>
      <c r="E11" s="4">
        <v>1</v>
      </c>
      <c r="F11" s="118">
        <f t="shared" si="0"/>
        <v>6.4285714285714288</v>
      </c>
      <c r="G11" s="282"/>
      <c r="H11" s="282"/>
      <c r="I11" s="282"/>
      <c r="J11" s="233">
        <f t="shared" si="1"/>
        <v>0</v>
      </c>
      <c r="K11" s="237"/>
    </row>
    <row r="12" spans="1:12" s="59" customFormat="1" ht="55.2">
      <c r="A12" s="82" t="s">
        <v>253</v>
      </c>
      <c r="B12" s="4" t="s">
        <v>1615</v>
      </c>
      <c r="C12" s="5" t="s">
        <v>784</v>
      </c>
      <c r="D12" s="190"/>
      <c r="E12" s="4">
        <v>1</v>
      </c>
      <c r="F12" s="118">
        <f t="shared" si="0"/>
        <v>6.4285714285714288</v>
      </c>
      <c r="G12" s="282"/>
      <c r="H12" s="282"/>
      <c r="I12" s="282"/>
      <c r="J12" s="233">
        <f t="shared" si="1"/>
        <v>0</v>
      </c>
      <c r="K12" s="237"/>
    </row>
    <row r="13" spans="1:12" s="67" customFormat="1" ht="69">
      <c r="A13" s="82" t="s">
        <v>254</v>
      </c>
      <c r="B13" s="4" t="s">
        <v>1616</v>
      </c>
      <c r="C13" s="5" t="s">
        <v>1015</v>
      </c>
      <c r="D13" s="190"/>
      <c r="E13" s="4">
        <v>1</v>
      </c>
      <c r="F13" s="118">
        <f t="shared" si="0"/>
        <v>6.4285714285714288</v>
      </c>
      <c r="G13" s="282"/>
      <c r="H13" s="282"/>
      <c r="I13" s="282"/>
      <c r="J13" s="233">
        <f t="shared" si="1"/>
        <v>0</v>
      </c>
      <c r="K13" s="237"/>
    </row>
    <row r="14" spans="1:12" s="67" customFormat="1" ht="69">
      <c r="A14" s="82" t="s">
        <v>255</v>
      </c>
      <c r="B14" s="4" t="s">
        <v>1617</v>
      </c>
      <c r="C14" s="5" t="s">
        <v>1181</v>
      </c>
      <c r="D14" s="190"/>
      <c r="E14" s="4">
        <v>1</v>
      </c>
      <c r="F14" s="118">
        <f t="shared" si="0"/>
        <v>6.4285714285714288</v>
      </c>
      <c r="G14" s="282"/>
      <c r="H14" s="282"/>
      <c r="I14" s="282"/>
      <c r="J14" s="233">
        <f t="shared" si="1"/>
        <v>0</v>
      </c>
      <c r="K14" s="237"/>
    </row>
    <row r="15" spans="1:12" s="67" customFormat="1" ht="55.2">
      <c r="A15" s="82" t="s">
        <v>256</v>
      </c>
      <c r="B15" s="4" t="s">
        <v>1618</v>
      </c>
      <c r="C15" s="5" t="s">
        <v>1415</v>
      </c>
      <c r="D15" s="190"/>
      <c r="E15" s="4">
        <v>1</v>
      </c>
      <c r="F15" s="118">
        <f t="shared" si="0"/>
        <v>6.4285714285714288</v>
      </c>
      <c r="G15" s="282"/>
      <c r="H15" s="282"/>
      <c r="I15" s="282"/>
      <c r="J15" s="233">
        <f t="shared" si="1"/>
        <v>0</v>
      </c>
      <c r="K15" s="237"/>
    </row>
    <row r="16" spans="1:12" s="67" customFormat="1" ht="55.2">
      <c r="A16" s="82" t="s">
        <v>257</v>
      </c>
      <c r="B16" s="4" t="s">
        <v>1619</v>
      </c>
      <c r="C16" s="5" t="s">
        <v>1416</v>
      </c>
      <c r="D16" s="190"/>
      <c r="E16" s="4">
        <v>1</v>
      </c>
      <c r="F16" s="118">
        <f t="shared" si="0"/>
        <v>6.4285714285714288</v>
      </c>
      <c r="G16" s="282"/>
      <c r="H16" s="282"/>
      <c r="I16" s="282"/>
      <c r="J16" s="233">
        <f t="shared" si="1"/>
        <v>0</v>
      </c>
      <c r="K16" s="237"/>
    </row>
    <row r="17" spans="1:11" s="67" customFormat="1" ht="55.2">
      <c r="A17" s="82" t="s">
        <v>258</v>
      </c>
      <c r="B17" s="4" t="s">
        <v>1620</v>
      </c>
      <c r="C17" s="5" t="s">
        <v>1417</v>
      </c>
      <c r="D17" s="190"/>
      <c r="E17" s="4">
        <v>1</v>
      </c>
      <c r="F17" s="118">
        <f t="shared" si="0"/>
        <v>6.4285714285714288</v>
      </c>
      <c r="G17" s="282"/>
      <c r="H17" s="282"/>
      <c r="I17" s="282"/>
      <c r="J17" s="233">
        <f t="shared" si="1"/>
        <v>0</v>
      </c>
      <c r="K17" s="237"/>
    </row>
    <row r="18" spans="1:11" s="67" customFormat="1" ht="55.2">
      <c r="A18" s="82" t="s">
        <v>259</v>
      </c>
      <c r="B18" s="4" t="s">
        <v>1621</v>
      </c>
      <c r="C18" s="29" t="s">
        <v>1016</v>
      </c>
      <c r="D18" s="191"/>
      <c r="E18" s="4">
        <v>1</v>
      </c>
      <c r="F18" s="118">
        <f t="shared" si="0"/>
        <v>6.4285714285714288</v>
      </c>
      <c r="G18" s="282"/>
      <c r="H18" s="282"/>
      <c r="I18" s="282"/>
      <c r="J18" s="233">
        <f t="shared" si="1"/>
        <v>0</v>
      </c>
      <c r="K18" s="237"/>
    </row>
    <row r="19" spans="1:11" s="67" customFormat="1" ht="82.8">
      <c r="A19" s="82" t="s">
        <v>260</v>
      </c>
      <c r="B19" s="4" t="s">
        <v>1622</v>
      </c>
      <c r="C19" s="5" t="s">
        <v>1418</v>
      </c>
      <c r="D19" s="191"/>
      <c r="E19" s="4">
        <v>1</v>
      </c>
      <c r="F19" s="118">
        <f t="shared" si="0"/>
        <v>6.4285714285714288</v>
      </c>
      <c r="G19" s="282"/>
      <c r="H19" s="282"/>
      <c r="I19" s="282"/>
      <c r="J19" s="233">
        <f t="shared" si="1"/>
        <v>0</v>
      </c>
      <c r="K19" s="237"/>
    </row>
    <row r="20" spans="1:11" s="67" customFormat="1" ht="55.2">
      <c r="A20" s="82" t="s">
        <v>261</v>
      </c>
      <c r="B20" s="4" t="s">
        <v>1623</v>
      </c>
      <c r="C20" s="5" t="s">
        <v>704</v>
      </c>
      <c r="D20" s="191" t="s">
        <v>1825</v>
      </c>
      <c r="E20" s="4"/>
      <c r="F20" s="118">
        <f t="shared" si="0"/>
        <v>0</v>
      </c>
      <c r="G20" s="282"/>
      <c r="H20" s="282"/>
      <c r="I20" s="282"/>
      <c r="J20" s="233">
        <f t="shared" si="1"/>
        <v>0</v>
      </c>
      <c r="K20" s="237"/>
    </row>
    <row r="21" spans="1:11" s="59" customFormat="1" ht="55.2">
      <c r="A21" s="82" t="s">
        <v>262</v>
      </c>
      <c r="B21" s="4" t="s">
        <v>1624</v>
      </c>
      <c r="C21" s="5" t="s">
        <v>785</v>
      </c>
      <c r="D21" s="191"/>
      <c r="E21" s="4">
        <v>1</v>
      </c>
      <c r="F21" s="118">
        <f t="shared" si="0"/>
        <v>6.4285714285714288</v>
      </c>
      <c r="G21" s="282"/>
      <c r="H21" s="282"/>
      <c r="I21" s="282"/>
      <c r="J21" s="233">
        <f t="shared" si="1"/>
        <v>0</v>
      </c>
      <c r="K21" s="237"/>
    </row>
    <row r="22" spans="1:11" s="59" customFormat="1" ht="69">
      <c r="A22" s="82" t="s">
        <v>263</v>
      </c>
      <c r="B22" s="4" t="s">
        <v>1625</v>
      </c>
      <c r="C22" s="5" t="s">
        <v>1419</v>
      </c>
      <c r="D22" s="191"/>
      <c r="E22" s="4">
        <v>1</v>
      </c>
      <c r="F22" s="118">
        <f t="shared" si="0"/>
        <v>6.4285714285714288</v>
      </c>
      <c r="G22" s="282"/>
      <c r="H22" s="282"/>
      <c r="I22" s="282"/>
      <c r="J22" s="233">
        <f t="shared" si="1"/>
        <v>0</v>
      </c>
      <c r="K22" s="237"/>
    </row>
    <row r="23" spans="1:11" s="59" customFormat="1" ht="96.6">
      <c r="A23" s="85" t="s">
        <v>264</v>
      </c>
      <c r="B23" s="4" t="s">
        <v>1626</v>
      </c>
      <c r="C23" s="5" t="s">
        <v>1420</v>
      </c>
      <c r="D23" s="191"/>
      <c r="E23" s="4">
        <v>1</v>
      </c>
      <c r="F23" s="118">
        <f t="shared" si="0"/>
        <v>6.4285714285714288</v>
      </c>
      <c r="G23" s="282"/>
      <c r="H23" s="282"/>
      <c r="I23" s="282"/>
      <c r="J23" s="233">
        <f t="shared" si="1"/>
        <v>0</v>
      </c>
      <c r="K23" s="237"/>
    </row>
    <row r="24" spans="1:11" s="59" customFormat="1" ht="55.2">
      <c r="A24" s="85" t="s">
        <v>1140</v>
      </c>
      <c r="B24" s="4" t="s">
        <v>1546</v>
      </c>
      <c r="C24" s="5" t="s">
        <v>704</v>
      </c>
      <c r="D24" s="190" t="s">
        <v>1825</v>
      </c>
      <c r="E24" s="4"/>
      <c r="F24" s="118">
        <f t="shared" si="0"/>
        <v>0</v>
      </c>
      <c r="G24" s="282"/>
      <c r="H24" s="282"/>
      <c r="I24" s="282"/>
      <c r="J24" s="233">
        <f t="shared" si="1"/>
        <v>0</v>
      </c>
      <c r="K24" s="237"/>
    </row>
    <row r="25" spans="1:11" s="59" customFormat="1" ht="27.6">
      <c r="A25" s="74" t="s">
        <v>265</v>
      </c>
      <c r="B25" s="66"/>
      <c r="C25" s="62" t="s">
        <v>704</v>
      </c>
      <c r="D25" s="62"/>
      <c r="E25" s="121"/>
      <c r="F25" s="121"/>
      <c r="G25" s="282"/>
      <c r="H25" s="282"/>
      <c r="I25" s="282"/>
      <c r="J25" s="250"/>
      <c r="K25" s="236"/>
    </row>
    <row r="26" spans="1:11" s="59" customFormat="1" ht="124.2">
      <c r="A26" s="82" t="s">
        <v>266</v>
      </c>
      <c r="B26" s="4" t="s">
        <v>1627</v>
      </c>
      <c r="C26" s="5" t="s">
        <v>1130</v>
      </c>
      <c r="D26" s="190"/>
      <c r="E26" s="4">
        <v>1</v>
      </c>
      <c r="F26" s="118">
        <f t="shared" ref="F26:F38" si="2">$H$2/$E$5*E26</f>
        <v>6.4285714285714288</v>
      </c>
      <c r="G26" s="282"/>
      <c r="H26" s="282"/>
      <c r="I26" s="282"/>
      <c r="J26" s="233">
        <f t="shared" si="1"/>
        <v>0</v>
      </c>
      <c r="K26" s="237"/>
    </row>
    <row r="27" spans="1:11" s="59" customFormat="1" ht="82.8">
      <c r="A27" s="82" t="s">
        <v>267</v>
      </c>
      <c r="B27" s="4" t="s">
        <v>1628</v>
      </c>
      <c r="C27" s="5" t="s">
        <v>697</v>
      </c>
      <c r="D27" s="190"/>
      <c r="E27" s="4">
        <v>1</v>
      </c>
      <c r="F27" s="118">
        <f t="shared" si="2"/>
        <v>6.4285714285714288</v>
      </c>
      <c r="G27" s="282"/>
      <c r="H27" s="282"/>
      <c r="I27" s="282"/>
      <c r="J27" s="233">
        <f t="shared" si="1"/>
        <v>0</v>
      </c>
      <c r="K27" s="237"/>
    </row>
    <row r="28" spans="1:11" s="59" customFormat="1" ht="82.8">
      <c r="A28" s="82" t="s">
        <v>268</v>
      </c>
      <c r="B28" s="4" t="s">
        <v>1629</v>
      </c>
      <c r="C28" s="5" t="s">
        <v>1421</v>
      </c>
      <c r="D28" s="190"/>
      <c r="E28" s="4">
        <v>1</v>
      </c>
      <c r="F28" s="118">
        <f t="shared" si="2"/>
        <v>6.4285714285714288</v>
      </c>
      <c r="G28" s="282"/>
      <c r="H28" s="282"/>
      <c r="I28" s="282"/>
      <c r="J28" s="233">
        <f t="shared" si="1"/>
        <v>0</v>
      </c>
      <c r="K28" s="237"/>
    </row>
    <row r="29" spans="1:11" s="59" customFormat="1" ht="151.80000000000001">
      <c r="A29" s="82" t="s">
        <v>269</v>
      </c>
      <c r="B29" s="4" t="s">
        <v>1630</v>
      </c>
      <c r="C29" s="5" t="s">
        <v>698</v>
      </c>
      <c r="D29" s="190"/>
      <c r="E29" s="4">
        <v>1</v>
      </c>
      <c r="F29" s="118">
        <f t="shared" si="2"/>
        <v>6.4285714285714288</v>
      </c>
      <c r="G29" s="282"/>
      <c r="H29" s="282"/>
      <c r="I29" s="282"/>
      <c r="J29" s="233">
        <f t="shared" si="1"/>
        <v>0</v>
      </c>
      <c r="K29" s="237"/>
    </row>
    <row r="30" spans="1:11" s="59" customFormat="1" ht="55.2">
      <c r="A30" s="82" t="s">
        <v>270</v>
      </c>
      <c r="B30" s="4" t="s">
        <v>1631</v>
      </c>
      <c r="C30" s="5" t="s">
        <v>786</v>
      </c>
      <c r="D30" s="190"/>
      <c r="E30" s="4">
        <v>1</v>
      </c>
      <c r="F30" s="118">
        <f t="shared" si="2"/>
        <v>6.4285714285714288</v>
      </c>
      <c r="G30" s="282"/>
      <c r="H30" s="282"/>
      <c r="I30" s="282"/>
      <c r="J30" s="233">
        <f t="shared" si="1"/>
        <v>0</v>
      </c>
      <c r="K30" s="237"/>
    </row>
    <row r="31" spans="1:11" s="59" customFormat="1" ht="82.8">
      <c r="A31" s="82" t="s">
        <v>271</v>
      </c>
      <c r="B31" s="4" t="s">
        <v>1632</v>
      </c>
      <c r="C31" s="5" t="s">
        <v>699</v>
      </c>
      <c r="D31" s="190"/>
      <c r="E31" s="4">
        <v>1</v>
      </c>
      <c r="F31" s="118">
        <f t="shared" si="2"/>
        <v>6.4285714285714288</v>
      </c>
      <c r="G31" s="282"/>
      <c r="H31" s="282"/>
      <c r="I31" s="282"/>
      <c r="J31" s="233">
        <f t="shared" si="1"/>
        <v>0</v>
      </c>
      <c r="K31" s="237"/>
    </row>
    <row r="32" spans="1:11" s="59" customFormat="1" ht="55.2">
      <c r="A32" s="82" t="s">
        <v>272</v>
      </c>
      <c r="B32" s="4" t="s">
        <v>1633</v>
      </c>
      <c r="C32" s="5" t="s">
        <v>1422</v>
      </c>
      <c r="D32" s="190"/>
      <c r="E32" s="4">
        <v>1</v>
      </c>
      <c r="F32" s="118">
        <f t="shared" si="2"/>
        <v>6.4285714285714288</v>
      </c>
      <c r="G32" s="282"/>
      <c r="H32" s="282"/>
      <c r="I32" s="282"/>
      <c r="J32" s="233">
        <f t="shared" si="1"/>
        <v>0</v>
      </c>
      <c r="K32" s="237"/>
    </row>
    <row r="33" spans="1:11" s="59" customFormat="1" ht="82.8">
      <c r="A33" s="82" t="s">
        <v>273</v>
      </c>
      <c r="B33" s="4" t="s">
        <v>1634</v>
      </c>
      <c r="C33" s="5" t="s">
        <v>1423</v>
      </c>
      <c r="D33" s="190"/>
      <c r="E33" s="4">
        <v>1</v>
      </c>
      <c r="F33" s="118">
        <f t="shared" si="2"/>
        <v>6.4285714285714288</v>
      </c>
      <c r="G33" s="282"/>
      <c r="H33" s="282"/>
      <c r="I33" s="282"/>
      <c r="J33" s="233">
        <f t="shared" si="1"/>
        <v>0</v>
      </c>
      <c r="K33" s="237"/>
    </row>
    <row r="34" spans="1:11" s="59" customFormat="1" ht="82.8">
      <c r="A34" s="82" t="s">
        <v>274</v>
      </c>
      <c r="B34" s="4" t="s">
        <v>1635</v>
      </c>
      <c r="C34" s="5" t="s">
        <v>1424</v>
      </c>
      <c r="D34" s="190"/>
      <c r="E34" s="4">
        <v>1</v>
      </c>
      <c r="F34" s="118">
        <f t="shared" si="2"/>
        <v>6.4285714285714288</v>
      </c>
      <c r="G34" s="282"/>
      <c r="H34" s="282"/>
      <c r="I34" s="282"/>
      <c r="J34" s="233">
        <f t="shared" si="1"/>
        <v>0</v>
      </c>
      <c r="K34" s="237"/>
    </row>
    <row r="35" spans="1:11" s="59" customFormat="1" ht="96.6">
      <c r="A35" s="82" t="s">
        <v>275</v>
      </c>
      <c r="B35" s="4" t="s">
        <v>1636</v>
      </c>
      <c r="C35" s="5" t="s">
        <v>787</v>
      </c>
      <c r="D35" s="190"/>
      <c r="E35" s="4">
        <v>1</v>
      </c>
      <c r="F35" s="118">
        <f t="shared" si="2"/>
        <v>6.4285714285714288</v>
      </c>
      <c r="G35" s="282"/>
      <c r="H35" s="282"/>
      <c r="I35" s="282"/>
      <c r="J35" s="233">
        <f t="shared" si="1"/>
        <v>0</v>
      </c>
      <c r="K35" s="237"/>
    </row>
    <row r="36" spans="1:11" s="59" customFormat="1" ht="55.2">
      <c r="A36" s="82" t="s">
        <v>276</v>
      </c>
      <c r="B36" s="4" t="s">
        <v>1637</v>
      </c>
      <c r="C36" s="5" t="s">
        <v>700</v>
      </c>
      <c r="D36" s="190"/>
      <c r="E36" s="4">
        <v>1</v>
      </c>
      <c r="F36" s="118">
        <f t="shared" si="2"/>
        <v>6.4285714285714288</v>
      </c>
      <c r="G36" s="282"/>
      <c r="H36" s="282"/>
      <c r="I36" s="282"/>
      <c r="J36" s="233">
        <f t="shared" si="1"/>
        <v>0</v>
      </c>
      <c r="K36" s="237"/>
    </row>
    <row r="37" spans="1:11" s="59" customFormat="1" ht="55.2">
      <c r="A37" s="82" t="s">
        <v>277</v>
      </c>
      <c r="B37" s="4" t="s">
        <v>1638</v>
      </c>
      <c r="C37" s="5" t="s">
        <v>1425</v>
      </c>
      <c r="D37" s="190"/>
      <c r="E37" s="4">
        <v>1</v>
      </c>
      <c r="F37" s="118">
        <f t="shared" si="2"/>
        <v>6.4285714285714288</v>
      </c>
      <c r="G37" s="282"/>
      <c r="H37" s="282"/>
      <c r="I37" s="282"/>
      <c r="J37" s="233">
        <f t="shared" si="1"/>
        <v>0</v>
      </c>
      <c r="K37" s="237"/>
    </row>
    <row r="38" spans="1:11" s="59" customFormat="1" ht="55.2">
      <c r="A38" s="82" t="s">
        <v>278</v>
      </c>
      <c r="B38" s="4" t="s">
        <v>1639</v>
      </c>
      <c r="C38" s="5" t="s">
        <v>704</v>
      </c>
      <c r="D38" s="190" t="s">
        <v>1825</v>
      </c>
      <c r="E38" s="4"/>
      <c r="F38" s="118">
        <f t="shared" si="2"/>
        <v>0</v>
      </c>
      <c r="G38" s="282"/>
      <c r="H38" s="282"/>
      <c r="I38" s="282"/>
      <c r="J38" s="233">
        <f t="shared" si="1"/>
        <v>0</v>
      </c>
      <c r="K38" s="237"/>
    </row>
    <row r="39" spans="1:11" s="59" customFormat="1" ht="55.2">
      <c r="A39" s="82" t="s">
        <v>1014</v>
      </c>
      <c r="B39" s="4" t="s">
        <v>1640</v>
      </c>
      <c r="C39" s="5"/>
      <c r="D39" s="190" t="s">
        <v>1828</v>
      </c>
      <c r="E39" s="4"/>
      <c r="F39" s="118">
        <f t="shared" ref="F39" si="3">$H$2/$E$5*E39</f>
        <v>0</v>
      </c>
      <c r="G39" s="282"/>
      <c r="H39" s="282"/>
      <c r="I39" s="282"/>
      <c r="J39" s="233">
        <f t="shared" ref="J39" si="4">IF($G39="x",F39,IF($H39="x",F39*0.3,0))</f>
        <v>0</v>
      </c>
      <c r="K39" s="237"/>
    </row>
  </sheetData>
  <sheetProtection algorithmName="SHA-512" hashValue="oJ0Fa/n1qV4FKNSNLlu2D3cSsjAm1UT7wUQ/m3LgY2Tv/B2hjULlZ/Ih50I1urQdy6Yc7kh27IYRtfhX96oamA==" saltValue="QI63MTXLMOvtnPZTyd+aFw==" spinCount="100000" sheet="1" objects="1" scenarios="1"/>
  <conditionalFormatting sqref="G7:I39">
    <cfRule type="expression" dxfId="26" priority="1">
      <formula>COUNTA($G7:$I7)&gt;1</formula>
    </cfRule>
  </conditionalFormatting>
  <printOptions gridLines="1"/>
  <pageMargins left="0.7" right="0.7" top="0.78740157500000008" bottom="0.78740157500000008" header="0.3" footer="0.3"/>
  <pageSetup paperSize="9" scale="2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77F3-C9E5-4D93-8FF2-906E783B0B94}">
  <sheetPr codeName="Tabelle13">
    <tabColor rgb="FF92D050"/>
    <pageSetUpPr fitToPage="1"/>
  </sheetPr>
  <dimension ref="A1:L50"/>
  <sheetViews>
    <sheetView zoomScale="55" zoomScaleNormal="55" workbookViewId="0">
      <pane xSplit="2" ySplit="5" topLeftCell="C42" activePane="bottomRight" state="frozen"/>
      <selection activeCell="F7" sqref="F7"/>
      <selection pane="topRight" activeCell="F7" sqref="F7"/>
      <selection pane="bottomLeft" activeCell="F7" sqref="F7"/>
      <selection pane="bottomRight" activeCell="H10" sqref="H10"/>
    </sheetView>
  </sheetViews>
  <sheetFormatPr baseColWidth="10" defaultColWidth="11.44140625" defaultRowHeight="14.4"/>
  <cols>
    <col min="1" max="1" width="13.44140625" style="225" bestFit="1" customWidth="1"/>
    <col min="2" max="2" width="80.77734375" style="60" customWidth="1"/>
    <col min="3" max="3" width="100.77734375" style="60" customWidth="1"/>
    <col min="4" max="4" width="50.77734375" style="2" customWidth="1"/>
    <col min="5" max="5" width="13.88671875" style="2" customWidth="1"/>
    <col min="6" max="6" width="14.5546875" style="2" customWidth="1"/>
    <col min="7" max="9" width="20.77734375" style="2" customWidth="1"/>
    <col min="10" max="10" width="15" style="2" customWidth="1"/>
  </cols>
  <sheetData>
    <row r="1" spans="1:12" ht="27.6">
      <c r="A1" s="9" t="s">
        <v>822</v>
      </c>
      <c r="G1" s="93" t="s">
        <v>876</v>
      </c>
      <c r="H1" s="122">
        <f>J5</f>
        <v>0</v>
      </c>
      <c r="I1" s="230">
        <f>H1/H2</f>
        <v>0</v>
      </c>
      <c r="J1" s="123" t="s">
        <v>1839</v>
      </c>
    </row>
    <row r="2" spans="1:12" ht="27.6">
      <c r="A2" s="9"/>
      <c r="G2" s="93" t="s">
        <v>877</v>
      </c>
      <c r="H2" s="123">
        <f>Gesamtbewertungsmatrix!F53</f>
        <v>120</v>
      </c>
    </row>
    <row r="3" spans="1:12" s="8" customFormat="1" ht="15" customHeight="1">
      <c r="A3" s="224"/>
      <c r="B3" s="61"/>
      <c r="C3" s="61"/>
      <c r="D3" s="7"/>
      <c r="E3" s="7"/>
      <c r="F3" s="7"/>
      <c r="G3" s="7"/>
      <c r="H3" s="7"/>
      <c r="I3" s="7"/>
      <c r="J3" s="7"/>
    </row>
    <row r="4" spans="1:12" ht="57.6">
      <c r="A4" s="245" t="s">
        <v>98</v>
      </c>
      <c r="B4" s="246" t="s">
        <v>3</v>
      </c>
      <c r="C4" s="246" t="s">
        <v>820</v>
      </c>
      <c r="D4" s="247" t="s">
        <v>4</v>
      </c>
      <c r="E4" s="247" t="s">
        <v>993</v>
      </c>
      <c r="F4" s="247" t="s">
        <v>994</v>
      </c>
      <c r="G4" s="248" t="s">
        <v>988</v>
      </c>
      <c r="H4" s="248" t="s">
        <v>1840</v>
      </c>
      <c r="I4" s="248" t="s">
        <v>657</v>
      </c>
      <c r="J4" s="249" t="s">
        <v>655</v>
      </c>
      <c r="K4" s="235"/>
    </row>
    <row r="5" spans="1:12" s="59" customFormat="1" ht="27.6" customHeight="1">
      <c r="A5" s="78" t="str">
        <f>A1</f>
        <v>Prozessbereich "Begleitende Personalprozesse"</v>
      </c>
      <c r="B5" s="78"/>
      <c r="C5" s="76"/>
      <c r="D5" s="77"/>
      <c r="E5" s="77">
        <f>SUM(E7:E50)</f>
        <v>18</v>
      </c>
      <c r="F5" s="77">
        <f>SUM(F7:F50)</f>
        <v>120.00000000000003</v>
      </c>
      <c r="G5" s="77"/>
      <c r="H5" s="77"/>
      <c r="I5" s="77"/>
      <c r="J5" s="77">
        <f>SUM(J7:J50)</f>
        <v>0</v>
      </c>
      <c r="K5" s="235"/>
      <c r="L5"/>
    </row>
    <row r="6" spans="1:12" s="59" customFormat="1">
      <c r="A6" s="74" t="s">
        <v>571</v>
      </c>
      <c r="B6" s="66"/>
      <c r="C6" s="62"/>
      <c r="D6" s="62"/>
      <c r="E6" s="121"/>
      <c r="F6" s="121"/>
      <c r="G6" s="62"/>
      <c r="H6" s="62"/>
      <c r="I6" s="62"/>
      <c r="J6" s="250"/>
      <c r="K6" s="236"/>
    </row>
    <row r="7" spans="1:12" s="59" customFormat="1" ht="69">
      <c r="A7" s="84" t="s">
        <v>572</v>
      </c>
      <c r="B7" s="4" t="s">
        <v>1641</v>
      </c>
      <c r="C7" s="5" t="s">
        <v>1426</v>
      </c>
      <c r="D7" s="5"/>
      <c r="E7" s="4">
        <v>1</v>
      </c>
      <c r="F7" s="118">
        <f>$H$2/$E$5*E7</f>
        <v>6.666666666666667</v>
      </c>
      <c r="G7" s="282"/>
      <c r="H7" s="282"/>
      <c r="I7" s="282"/>
      <c r="J7" s="233">
        <f t="shared" ref="J7:J50" si="0">IF($G7="x",F7,IF($H7="x",F7*0.3,0))</f>
        <v>0</v>
      </c>
      <c r="K7" s="237"/>
    </row>
    <row r="8" spans="1:12" s="59" customFormat="1" ht="41.4">
      <c r="A8" s="84" t="s">
        <v>573</v>
      </c>
      <c r="B8" s="4" t="s">
        <v>1642</v>
      </c>
      <c r="C8" s="5"/>
      <c r="D8" s="5" t="s">
        <v>1009</v>
      </c>
      <c r="E8" s="4"/>
      <c r="F8" s="118">
        <f t="shared" ref="F8:F10" si="1">$H$2/$E$5*E8</f>
        <v>0</v>
      </c>
      <c r="G8" s="282"/>
      <c r="H8" s="282"/>
      <c r="I8" s="282"/>
      <c r="J8" s="233">
        <f t="shared" si="0"/>
        <v>0</v>
      </c>
      <c r="K8" s="237"/>
    </row>
    <row r="9" spans="1:12" s="59" customFormat="1" ht="69">
      <c r="A9" s="84" t="s">
        <v>574</v>
      </c>
      <c r="B9" s="4" t="s">
        <v>1643</v>
      </c>
      <c r="C9" s="5" t="s">
        <v>1427</v>
      </c>
      <c r="D9" s="5"/>
      <c r="E9" s="4">
        <v>1</v>
      </c>
      <c r="F9" s="118">
        <f t="shared" si="1"/>
        <v>6.666666666666667</v>
      </c>
      <c r="G9" s="282"/>
      <c r="H9" s="282"/>
      <c r="I9" s="282"/>
      <c r="J9" s="233">
        <f t="shared" si="0"/>
        <v>0</v>
      </c>
      <c r="K9" s="237"/>
    </row>
    <row r="10" spans="1:12" s="59" customFormat="1" ht="55.2">
      <c r="A10" s="84" t="s">
        <v>575</v>
      </c>
      <c r="B10" s="4" t="s">
        <v>1280</v>
      </c>
      <c r="C10" s="5"/>
      <c r="D10" s="5" t="s">
        <v>1817</v>
      </c>
      <c r="E10" s="4"/>
      <c r="F10" s="118">
        <f t="shared" si="1"/>
        <v>0</v>
      </c>
      <c r="G10" s="282"/>
      <c r="H10" s="282"/>
      <c r="I10" s="282"/>
      <c r="J10" s="233">
        <f t="shared" si="0"/>
        <v>0</v>
      </c>
      <c r="K10" s="237"/>
    </row>
    <row r="11" spans="1:12" s="59" customFormat="1" ht="25.8">
      <c r="A11" s="74" t="s">
        <v>576</v>
      </c>
      <c r="B11" s="66"/>
      <c r="C11" s="62"/>
      <c r="D11" s="62"/>
      <c r="E11" s="121"/>
      <c r="F11" s="121"/>
      <c r="G11" s="287"/>
      <c r="H11" s="287"/>
      <c r="I11" s="287"/>
      <c r="J11" s="250"/>
      <c r="K11" s="236"/>
    </row>
    <row r="12" spans="1:12" s="59" customFormat="1" ht="82.8">
      <c r="A12" s="82" t="s">
        <v>577</v>
      </c>
      <c r="B12" s="4" t="s">
        <v>1644</v>
      </c>
      <c r="C12" s="5" t="s">
        <v>1428</v>
      </c>
      <c r="D12" s="23"/>
      <c r="E12" s="4">
        <v>1</v>
      </c>
      <c r="F12" s="118">
        <f t="shared" ref="F12:F18" si="2">$H$2/$E$5*E12</f>
        <v>6.666666666666667</v>
      </c>
      <c r="G12" s="282"/>
      <c r="H12" s="282"/>
      <c r="I12" s="282"/>
      <c r="J12" s="233">
        <f t="shared" si="0"/>
        <v>0</v>
      </c>
      <c r="K12" s="237"/>
    </row>
    <row r="13" spans="1:12" s="59" customFormat="1" ht="41.4">
      <c r="A13" s="82" t="s">
        <v>578</v>
      </c>
      <c r="B13" s="4" t="s">
        <v>1645</v>
      </c>
      <c r="C13" s="5"/>
      <c r="D13" s="23" t="s">
        <v>551</v>
      </c>
      <c r="E13" s="4"/>
      <c r="F13" s="118">
        <f t="shared" si="2"/>
        <v>0</v>
      </c>
      <c r="G13" s="282"/>
      <c r="H13" s="282"/>
      <c r="I13" s="282"/>
      <c r="J13" s="233">
        <f t="shared" si="0"/>
        <v>0</v>
      </c>
      <c r="K13" s="237"/>
    </row>
    <row r="14" spans="1:12" s="59" customFormat="1" ht="55.2">
      <c r="A14" s="82" t="s">
        <v>579</v>
      </c>
      <c r="B14" s="4" t="s">
        <v>1646</v>
      </c>
      <c r="C14" s="5"/>
      <c r="D14" s="23" t="s">
        <v>547</v>
      </c>
      <c r="E14" s="4"/>
      <c r="F14" s="118">
        <f t="shared" si="2"/>
        <v>0</v>
      </c>
      <c r="G14" s="282"/>
      <c r="H14" s="282"/>
      <c r="I14" s="282"/>
      <c r="J14" s="233">
        <f t="shared" si="0"/>
        <v>0</v>
      </c>
      <c r="K14" s="237"/>
    </row>
    <row r="15" spans="1:12" s="59" customFormat="1" ht="55.2">
      <c r="A15" s="82" t="s">
        <v>580</v>
      </c>
      <c r="B15" s="4" t="s">
        <v>1647</v>
      </c>
      <c r="C15" s="5" t="s">
        <v>1429</v>
      </c>
      <c r="D15" s="5"/>
      <c r="E15" s="4">
        <v>1</v>
      </c>
      <c r="F15" s="118">
        <f t="shared" si="2"/>
        <v>6.666666666666667</v>
      </c>
      <c r="G15" s="282"/>
      <c r="H15" s="282"/>
      <c r="I15" s="282"/>
      <c r="J15" s="233">
        <f t="shared" si="0"/>
        <v>0</v>
      </c>
      <c r="K15" s="237"/>
    </row>
    <row r="16" spans="1:12" s="59" customFormat="1" ht="69.599999999999994" customHeight="1">
      <c r="A16" s="82" t="s">
        <v>581</v>
      </c>
      <c r="B16" s="4" t="s">
        <v>1648</v>
      </c>
      <c r="C16" s="5" t="s">
        <v>1430</v>
      </c>
      <c r="D16" s="5"/>
      <c r="E16" s="4">
        <v>1</v>
      </c>
      <c r="F16" s="118">
        <f>$H$2/$E$5*E16</f>
        <v>6.666666666666667</v>
      </c>
      <c r="G16" s="282"/>
      <c r="H16" s="282"/>
      <c r="I16" s="282"/>
      <c r="J16" s="233">
        <f>IF($G16="x",F16,IF($H16="x",F16*0.3,0))</f>
        <v>0</v>
      </c>
      <c r="K16" s="237"/>
    </row>
    <row r="17" spans="1:11" s="59" customFormat="1" ht="69">
      <c r="A17" s="82" t="s">
        <v>582</v>
      </c>
      <c r="B17" s="4" t="s">
        <v>1649</v>
      </c>
      <c r="C17" s="5" t="s">
        <v>1431</v>
      </c>
      <c r="D17" s="5"/>
      <c r="E17" s="4">
        <v>1</v>
      </c>
      <c r="F17" s="118">
        <f t="shared" si="2"/>
        <v>6.666666666666667</v>
      </c>
      <c r="G17" s="282"/>
      <c r="H17" s="282"/>
      <c r="I17" s="282"/>
      <c r="J17" s="233">
        <f t="shared" si="0"/>
        <v>0</v>
      </c>
      <c r="K17" s="237"/>
    </row>
    <row r="18" spans="1:11" s="59" customFormat="1" ht="41.4">
      <c r="A18" s="82" t="s">
        <v>583</v>
      </c>
      <c r="B18" s="4" t="s">
        <v>1567</v>
      </c>
      <c r="C18" s="5"/>
      <c r="D18" s="5" t="s">
        <v>1825</v>
      </c>
      <c r="E18" s="4"/>
      <c r="F18" s="118">
        <f t="shared" si="2"/>
        <v>0</v>
      </c>
      <c r="G18" s="282"/>
      <c r="H18" s="282"/>
      <c r="I18" s="282"/>
      <c r="J18" s="233">
        <f t="shared" si="0"/>
        <v>0</v>
      </c>
      <c r="K18" s="237"/>
    </row>
    <row r="19" spans="1:11" s="59" customFormat="1" ht="55.2">
      <c r="A19" s="82" t="s">
        <v>584</v>
      </c>
      <c r="B19" s="4" t="s">
        <v>1650</v>
      </c>
      <c r="C19" s="5"/>
      <c r="D19" s="5" t="s">
        <v>1829</v>
      </c>
      <c r="E19" s="4"/>
      <c r="F19" s="118">
        <f>$H$2/$E$5*E19</f>
        <v>0</v>
      </c>
      <c r="G19" s="282"/>
      <c r="H19" s="282"/>
      <c r="I19" s="282"/>
      <c r="J19" s="233">
        <f>IF($G19="x",F19,IF($H19="x",F19*0.3,0))</f>
        <v>0</v>
      </c>
      <c r="K19" s="237"/>
    </row>
    <row r="20" spans="1:11" s="59" customFormat="1" ht="25.8">
      <c r="A20" s="74" t="s">
        <v>1077</v>
      </c>
      <c r="B20" s="66"/>
      <c r="C20" s="62"/>
      <c r="D20" s="62"/>
      <c r="E20" s="121"/>
      <c r="F20" s="121"/>
      <c r="G20" s="287"/>
      <c r="H20" s="287"/>
      <c r="I20" s="287"/>
      <c r="J20" s="250"/>
      <c r="K20" s="236"/>
    </row>
    <row r="21" spans="1:11" s="59" customFormat="1" ht="82.8">
      <c r="A21" s="82" t="s">
        <v>585</v>
      </c>
      <c r="B21" s="4" t="s">
        <v>1644</v>
      </c>
      <c r="C21" s="5" t="s">
        <v>1432</v>
      </c>
      <c r="D21" s="5"/>
      <c r="E21" s="4">
        <v>1</v>
      </c>
      <c r="F21" s="118">
        <f>$H$2/$E$5*E21</f>
        <v>6.666666666666667</v>
      </c>
      <c r="G21" s="282"/>
      <c r="H21" s="282"/>
      <c r="I21" s="282"/>
      <c r="J21" s="233">
        <f t="shared" si="0"/>
        <v>0</v>
      </c>
      <c r="K21" s="237"/>
    </row>
    <row r="22" spans="1:11" s="59" customFormat="1" ht="41.4">
      <c r="A22" s="82" t="s">
        <v>1070</v>
      </c>
      <c r="B22" s="4" t="s">
        <v>1645</v>
      </c>
      <c r="C22" s="5"/>
      <c r="D22" s="5" t="s">
        <v>551</v>
      </c>
      <c r="E22" s="4"/>
      <c r="F22" s="118">
        <f>$H$2/$E$5*E22</f>
        <v>0</v>
      </c>
      <c r="G22" s="282"/>
      <c r="H22" s="282"/>
      <c r="I22" s="282"/>
      <c r="J22" s="233">
        <f>IF($G22="x",F22,IF($H22="x",F22*0.3,0))</f>
        <v>0</v>
      </c>
      <c r="K22" s="237"/>
    </row>
    <row r="23" spans="1:11" s="59" customFormat="1" ht="55.2">
      <c r="A23" s="82" t="s">
        <v>1071</v>
      </c>
      <c r="B23" s="5" t="s">
        <v>1651</v>
      </c>
      <c r="C23" s="5" t="s">
        <v>1433</v>
      </c>
      <c r="D23" s="228"/>
      <c r="E23" s="4">
        <v>1</v>
      </c>
      <c r="F23" s="118">
        <f t="shared" ref="F23:F28" si="3">$H$2/$E$5*E23</f>
        <v>6.666666666666667</v>
      </c>
      <c r="G23" s="282"/>
      <c r="H23" s="282"/>
      <c r="I23" s="282"/>
      <c r="J23" s="233">
        <f t="shared" ref="J23:J28" si="4">IF($G23="x",F23,IF($H23="x",F23*0.3,0))</f>
        <v>0</v>
      </c>
      <c r="K23" s="237"/>
    </row>
    <row r="24" spans="1:11" s="59" customFormat="1" ht="41.4">
      <c r="A24" s="82" t="s">
        <v>1072</v>
      </c>
      <c r="B24" s="5" t="s">
        <v>1652</v>
      </c>
      <c r="C24" s="5"/>
      <c r="D24" s="5" t="s">
        <v>1008</v>
      </c>
      <c r="E24" s="4"/>
      <c r="F24" s="118">
        <f t="shared" si="3"/>
        <v>0</v>
      </c>
      <c r="G24" s="282"/>
      <c r="H24" s="282"/>
      <c r="I24" s="282"/>
      <c r="J24" s="233">
        <f t="shared" ref="J24" si="5">IF($G24="x",F24,IF($H24="x",F24*0.3,0))</f>
        <v>0</v>
      </c>
      <c r="K24" s="237"/>
    </row>
    <row r="25" spans="1:11" s="59" customFormat="1" ht="55.2">
      <c r="A25" s="82" t="s">
        <v>1073</v>
      </c>
      <c r="B25" s="4" t="s">
        <v>1647</v>
      </c>
      <c r="C25" s="5" t="s">
        <v>1434</v>
      </c>
      <c r="D25" s="5"/>
      <c r="E25" s="4">
        <v>1</v>
      </c>
      <c r="F25" s="118">
        <f t="shared" si="3"/>
        <v>6.666666666666667</v>
      </c>
      <c r="G25" s="282"/>
      <c r="H25" s="282"/>
      <c r="I25" s="282"/>
      <c r="J25" s="233">
        <f t="shared" si="4"/>
        <v>0</v>
      </c>
      <c r="K25" s="237"/>
    </row>
    <row r="26" spans="1:11" s="59" customFormat="1" ht="55.2">
      <c r="A26" s="82" t="s">
        <v>1074</v>
      </c>
      <c r="B26" s="4" t="s">
        <v>1653</v>
      </c>
      <c r="C26" s="5"/>
      <c r="D26" s="5" t="s">
        <v>547</v>
      </c>
      <c r="E26" s="4"/>
      <c r="F26" s="118">
        <f>$H$2/$E$5*E26</f>
        <v>0</v>
      </c>
      <c r="G26" s="282"/>
      <c r="H26" s="282"/>
      <c r="I26" s="282"/>
      <c r="J26" s="233">
        <f>IF($G26="x",F26,IF($H26="x",F26*0.3,0))</f>
        <v>0</v>
      </c>
      <c r="K26" s="237"/>
    </row>
    <row r="27" spans="1:11" ht="69">
      <c r="A27" s="82" t="s">
        <v>1075</v>
      </c>
      <c r="B27" s="4" t="s">
        <v>1649</v>
      </c>
      <c r="C27" s="5" t="s">
        <v>1435</v>
      </c>
      <c r="D27" s="5"/>
      <c r="E27" s="4">
        <v>1</v>
      </c>
      <c r="F27" s="118">
        <f t="shared" si="3"/>
        <v>6.666666666666667</v>
      </c>
      <c r="G27" s="282"/>
      <c r="H27" s="282"/>
      <c r="I27" s="282"/>
      <c r="J27" s="233">
        <f t="shared" si="4"/>
        <v>0</v>
      </c>
      <c r="K27" s="235"/>
    </row>
    <row r="28" spans="1:11" s="59" customFormat="1" ht="41.4">
      <c r="A28" s="82" t="s">
        <v>1076</v>
      </c>
      <c r="B28" s="4" t="s">
        <v>1567</v>
      </c>
      <c r="C28" s="5"/>
      <c r="D28" s="5" t="s">
        <v>1825</v>
      </c>
      <c r="E28" s="4"/>
      <c r="F28" s="118">
        <f t="shared" si="3"/>
        <v>0</v>
      </c>
      <c r="G28" s="282"/>
      <c r="H28" s="282"/>
      <c r="I28" s="282"/>
      <c r="J28" s="233">
        <f t="shared" si="4"/>
        <v>0</v>
      </c>
      <c r="K28" s="237"/>
    </row>
    <row r="29" spans="1:11" s="59" customFormat="1" ht="55.2">
      <c r="A29" s="82" t="s">
        <v>1141</v>
      </c>
      <c r="B29" s="4" t="s">
        <v>1650</v>
      </c>
      <c r="C29" s="5"/>
      <c r="D29" s="5" t="s">
        <v>1829</v>
      </c>
      <c r="E29" s="4"/>
      <c r="F29" s="118">
        <f>$H$2/$E$5*E29</f>
        <v>0</v>
      </c>
      <c r="G29" s="282"/>
      <c r="H29" s="282"/>
      <c r="I29" s="282"/>
      <c r="J29" s="233">
        <f>IF($G29="x",F29,IF($H29="x",F29*0.3,0))</f>
        <v>0</v>
      </c>
      <c r="K29" s="237"/>
    </row>
    <row r="30" spans="1:11" s="59" customFormat="1" ht="25.8">
      <c r="A30" s="74" t="s">
        <v>586</v>
      </c>
      <c r="B30" s="66"/>
      <c r="C30" s="62"/>
      <c r="D30" s="62"/>
      <c r="E30" s="121"/>
      <c r="F30" s="121"/>
      <c r="G30" s="287"/>
      <c r="H30" s="287"/>
      <c r="I30" s="287"/>
      <c r="J30" s="250"/>
      <c r="K30" s="236"/>
    </row>
    <row r="31" spans="1:11" s="59" customFormat="1" ht="69">
      <c r="A31" s="84" t="s">
        <v>587</v>
      </c>
      <c r="B31" s="4" t="s">
        <v>1654</v>
      </c>
      <c r="C31" s="5" t="s">
        <v>1018</v>
      </c>
      <c r="D31" s="5"/>
      <c r="E31" s="4">
        <v>1</v>
      </c>
      <c r="F31" s="118">
        <f t="shared" ref="F31:F35" si="6">$H$2/$E$5*E31</f>
        <v>6.666666666666667</v>
      </c>
      <c r="G31" s="282"/>
      <c r="H31" s="282"/>
      <c r="I31" s="282"/>
      <c r="J31" s="233">
        <f t="shared" si="0"/>
        <v>0</v>
      </c>
      <c r="K31" s="237"/>
    </row>
    <row r="32" spans="1:11" s="59" customFormat="1" ht="55.2">
      <c r="A32" s="84" t="s">
        <v>588</v>
      </c>
      <c r="B32" s="4" t="s">
        <v>1655</v>
      </c>
      <c r="C32" s="5"/>
      <c r="D32" s="5" t="s">
        <v>1009</v>
      </c>
      <c r="E32" s="4"/>
      <c r="F32" s="118">
        <f>$H$2/$E$5*E32</f>
        <v>0</v>
      </c>
      <c r="G32" s="282"/>
      <c r="H32" s="282"/>
      <c r="I32" s="282"/>
      <c r="J32" s="233">
        <f>IF($G32="x",F32,IF($H32="x",F32*0.3,0))</f>
        <v>0</v>
      </c>
      <c r="K32" s="237"/>
    </row>
    <row r="33" spans="1:11" s="59" customFormat="1" ht="55.2">
      <c r="A33" s="84" t="s">
        <v>589</v>
      </c>
      <c r="B33" s="4" t="s">
        <v>1656</v>
      </c>
      <c r="C33" s="5" t="s">
        <v>1436</v>
      </c>
      <c r="D33" s="5"/>
      <c r="E33" s="4">
        <v>1</v>
      </c>
      <c r="F33" s="118">
        <f t="shared" si="6"/>
        <v>6.666666666666667</v>
      </c>
      <c r="G33" s="282"/>
      <c r="H33" s="282"/>
      <c r="I33" s="282"/>
      <c r="J33" s="233">
        <f t="shared" si="0"/>
        <v>0</v>
      </c>
      <c r="K33" s="237"/>
    </row>
    <row r="34" spans="1:11" s="59" customFormat="1" ht="55.2">
      <c r="A34" s="84" t="s">
        <v>590</v>
      </c>
      <c r="B34" s="4" t="s">
        <v>1657</v>
      </c>
      <c r="C34" s="5" t="s">
        <v>1437</v>
      </c>
      <c r="D34" s="5"/>
      <c r="E34" s="4">
        <v>1</v>
      </c>
      <c r="F34" s="118">
        <f t="shared" si="6"/>
        <v>6.666666666666667</v>
      </c>
      <c r="G34" s="282"/>
      <c r="H34" s="282"/>
      <c r="I34" s="282"/>
      <c r="J34" s="233">
        <f t="shared" si="0"/>
        <v>0</v>
      </c>
      <c r="K34" s="237"/>
    </row>
    <row r="35" spans="1:11" s="59" customFormat="1" ht="55.2">
      <c r="A35" s="84" t="s">
        <v>591</v>
      </c>
      <c r="B35" s="4" t="s">
        <v>1280</v>
      </c>
      <c r="C35" s="5"/>
      <c r="D35" s="5" t="s">
        <v>1010</v>
      </c>
      <c r="E35" s="4"/>
      <c r="F35" s="118">
        <f t="shared" si="6"/>
        <v>0</v>
      </c>
      <c r="G35" s="282"/>
      <c r="H35" s="282"/>
      <c r="I35" s="282"/>
      <c r="J35" s="233">
        <f t="shared" si="0"/>
        <v>0</v>
      </c>
      <c r="K35" s="237"/>
    </row>
    <row r="36" spans="1:11" s="59" customFormat="1" ht="25.8">
      <c r="A36" s="74" t="s">
        <v>592</v>
      </c>
      <c r="B36" s="66"/>
      <c r="C36" s="62"/>
      <c r="D36" s="62"/>
      <c r="E36" s="121"/>
      <c r="F36" s="121"/>
      <c r="G36" s="287"/>
      <c r="H36" s="287"/>
      <c r="I36" s="287"/>
      <c r="J36" s="250"/>
      <c r="K36" s="236"/>
    </row>
    <row r="37" spans="1:11" s="59" customFormat="1" ht="165.6">
      <c r="A37" s="82" t="s">
        <v>593</v>
      </c>
      <c r="B37" s="4" t="s">
        <v>1658</v>
      </c>
      <c r="C37" s="5" t="s">
        <v>1438</v>
      </c>
      <c r="D37" s="23"/>
      <c r="E37" s="4">
        <v>1</v>
      </c>
      <c r="F37" s="118">
        <f t="shared" ref="F37:F40" si="7">$H$2/$E$5*E37</f>
        <v>6.666666666666667</v>
      </c>
      <c r="G37" s="282"/>
      <c r="H37" s="282"/>
      <c r="I37" s="282"/>
      <c r="J37" s="233">
        <f t="shared" si="0"/>
        <v>0</v>
      </c>
      <c r="K37" s="237"/>
    </row>
    <row r="38" spans="1:11" s="59" customFormat="1" ht="55.2">
      <c r="A38" s="82" t="s">
        <v>594</v>
      </c>
      <c r="B38" s="4" t="s">
        <v>1659</v>
      </c>
      <c r="C38" s="5"/>
      <c r="D38" s="5" t="s">
        <v>1012</v>
      </c>
      <c r="E38" s="4"/>
      <c r="F38" s="118">
        <f t="shared" si="7"/>
        <v>0</v>
      </c>
      <c r="G38" s="282"/>
      <c r="H38" s="282"/>
      <c r="I38" s="282"/>
      <c r="J38" s="233">
        <f t="shared" si="0"/>
        <v>0</v>
      </c>
      <c r="K38" s="237"/>
    </row>
    <row r="39" spans="1:11" s="59" customFormat="1" ht="124.2">
      <c r="A39" s="82" t="s">
        <v>595</v>
      </c>
      <c r="B39" s="4" t="s">
        <v>1660</v>
      </c>
      <c r="C39" s="5" t="s">
        <v>1439</v>
      </c>
      <c r="D39" s="5"/>
      <c r="E39" s="4">
        <v>1</v>
      </c>
      <c r="F39" s="118">
        <f t="shared" si="7"/>
        <v>6.666666666666667</v>
      </c>
      <c r="G39" s="282"/>
      <c r="H39" s="282"/>
      <c r="I39" s="282"/>
      <c r="J39" s="233">
        <f t="shared" si="0"/>
        <v>0</v>
      </c>
      <c r="K39" s="237"/>
    </row>
    <row r="40" spans="1:11" s="59" customFormat="1" ht="55.2">
      <c r="A40" s="82" t="s">
        <v>596</v>
      </c>
      <c r="B40" s="4" t="s">
        <v>1567</v>
      </c>
      <c r="C40" s="5"/>
      <c r="D40" s="5" t="s">
        <v>1830</v>
      </c>
      <c r="E40" s="4"/>
      <c r="F40" s="118">
        <f t="shared" si="7"/>
        <v>0</v>
      </c>
      <c r="G40" s="282"/>
      <c r="H40" s="282"/>
      <c r="I40" s="282"/>
      <c r="J40" s="233">
        <f t="shared" si="0"/>
        <v>0</v>
      </c>
      <c r="K40" s="237"/>
    </row>
    <row r="41" spans="1:11" s="59" customFormat="1" ht="25.8">
      <c r="A41" s="74" t="s">
        <v>597</v>
      </c>
      <c r="B41" s="66"/>
      <c r="C41" s="62"/>
      <c r="D41" s="62"/>
      <c r="E41" s="121"/>
      <c r="F41" s="121"/>
      <c r="G41" s="287"/>
      <c r="H41" s="287"/>
      <c r="I41" s="287"/>
      <c r="J41" s="250"/>
      <c r="K41" s="236"/>
    </row>
    <row r="42" spans="1:11" s="59" customFormat="1" ht="69">
      <c r="A42" s="84" t="s">
        <v>598</v>
      </c>
      <c r="B42" s="4" t="s">
        <v>1661</v>
      </c>
      <c r="C42" s="5" t="s">
        <v>1440</v>
      </c>
      <c r="D42" s="5"/>
      <c r="E42" s="4">
        <v>1</v>
      </c>
      <c r="F42" s="118">
        <f t="shared" ref="F42:F47" si="8">$H$2/$E$5*E42</f>
        <v>6.666666666666667</v>
      </c>
      <c r="G42" s="282"/>
      <c r="H42" s="282"/>
      <c r="I42" s="282"/>
      <c r="J42" s="233">
        <f t="shared" si="0"/>
        <v>0</v>
      </c>
      <c r="K42" s="237"/>
    </row>
    <row r="43" spans="1:11" s="59" customFormat="1" ht="69">
      <c r="A43" s="84" t="s">
        <v>599</v>
      </c>
      <c r="B43" s="4" t="s">
        <v>1662</v>
      </c>
      <c r="C43" s="5" t="s">
        <v>1441</v>
      </c>
      <c r="D43" s="5"/>
      <c r="E43" s="4">
        <v>1</v>
      </c>
      <c r="F43" s="118">
        <f t="shared" si="8"/>
        <v>6.666666666666667</v>
      </c>
      <c r="G43" s="282"/>
      <c r="H43" s="282"/>
      <c r="I43" s="282"/>
      <c r="J43" s="233">
        <f t="shared" si="0"/>
        <v>0</v>
      </c>
      <c r="K43" s="237"/>
    </row>
    <row r="44" spans="1:11" s="59" customFormat="1" ht="55.2">
      <c r="A44" s="84" t="s">
        <v>600</v>
      </c>
      <c r="B44" s="4" t="s">
        <v>1663</v>
      </c>
      <c r="C44" s="5"/>
      <c r="D44" s="5" t="s">
        <v>1008</v>
      </c>
      <c r="E44" s="4"/>
      <c r="F44" s="118">
        <f t="shared" si="8"/>
        <v>0</v>
      </c>
      <c r="G44" s="282"/>
      <c r="H44" s="282"/>
      <c r="I44" s="282"/>
      <c r="J44" s="233">
        <f t="shared" si="0"/>
        <v>0</v>
      </c>
      <c r="K44" s="237"/>
    </row>
    <row r="45" spans="1:11" s="59" customFormat="1" ht="41.4">
      <c r="A45" s="84" t="s">
        <v>601</v>
      </c>
      <c r="B45" s="4" t="s">
        <v>1664</v>
      </c>
      <c r="C45" s="5"/>
      <c r="D45" s="5" t="s">
        <v>1831</v>
      </c>
      <c r="E45" s="4"/>
      <c r="F45" s="118">
        <f t="shared" si="8"/>
        <v>0</v>
      </c>
      <c r="G45" s="282"/>
      <c r="H45" s="282"/>
      <c r="I45" s="282"/>
      <c r="J45" s="233">
        <f t="shared" si="0"/>
        <v>0</v>
      </c>
      <c r="K45" s="237"/>
    </row>
    <row r="46" spans="1:11" s="59" customFormat="1" ht="55.2">
      <c r="A46" s="84" t="s">
        <v>602</v>
      </c>
      <c r="B46" s="4" t="s">
        <v>1665</v>
      </c>
      <c r="C46" s="5"/>
      <c r="D46" s="5" t="s">
        <v>1832</v>
      </c>
      <c r="E46" s="4"/>
      <c r="F46" s="118">
        <f t="shared" si="8"/>
        <v>0</v>
      </c>
      <c r="G46" s="282"/>
      <c r="H46" s="282"/>
      <c r="I46" s="282"/>
      <c r="J46" s="233">
        <f t="shared" si="0"/>
        <v>0</v>
      </c>
      <c r="K46" s="237"/>
    </row>
    <row r="47" spans="1:11" s="59" customFormat="1" ht="55.2">
      <c r="A47" s="84" t="s">
        <v>603</v>
      </c>
      <c r="B47" s="4" t="s">
        <v>1666</v>
      </c>
      <c r="C47" s="5"/>
      <c r="D47" s="5" t="s">
        <v>1010</v>
      </c>
      <c r="E47" s="4"/>
      <c r="F47" s="118">
        <f t="shared" si="8"/>
        <v>0</v>
      </c>
      <c r="G47" s="282"/>
      <c r="H47" s="282"/>
      <c r="I47" s="282"/>
      <c r="J47" s="233">
        <f t="shared" si="0"/>
        <v>0</v>
      </c>
      <c r="K47" s="237"/>
    </row>
    <row r="48" spans="1:11" s="59" customFormat="1" ht="25.8">
      <c r="A48" s="74" t="s">
        <v>604</v>
      </c>
      <c r="B48" s="66"/>
      <c r="C48" s="62"/>
      <c r="D48" s="62"/>
      <c r="E48" s="121"/>
      <c r="F48" s="121"/>
      <c r="G48" s="287"/>
      <c r="H48" s="287"/>
      <c r="I48" s="287"/>
      <c r="J48" s="250"/>
      <c r="K48" s="236"/>
    </row>
    <row r="49" spans="1:11" s="59" customFormat="1" ht="69">
      <c r="A49" s="82" t="s">
        <v>605</v>
      </c>
      <c r="B49" s="4" t="s">
        <v>1667</v>
      </c>
      <c r="C49" s="5" t="s">
        <v>1442</v>
      </c>
      <c r="D49" s="5"/>
      <c r="E49" s="4">
        <v>1</v>
      </c>
      <c r="F49" s="118">
        <f t="shared" ref="F49:F50" si="9">$H$2/$E$5*E49</f>
        <v>6.666666666666667</v>
      </c>
      <c r="G49" s="282"/>
      <c r="H49" s="282"/>
      <c r="I49" s="282"/>
      <c r="J49" s="233">
        <f t="shared" si="0"/>
        <v>0</v>
      </c>
      <c r="K49" s="237"/>
    </row>
    <row r="50" spans="1:11" s="59" customFormat="1" ht="55.2">
      <c r="A50" s="82" t="s">
        <v>606</v>
      </c>
      <c r="B50" s="4" t="s">
        <v>1668</v>
      </c>
      <c r="C50" s="5"/>
      <c r="D50" s="5" t="s">
        <v>1827</v>
      </c>
      <c r="E50" s="4"/>
      <c r="F50" s="118">
        <f t="shared" si="9"/>
        <v>0</v>
      </c>
      <c r="G50" s="282"/>
      <c r="H50" s="282"/>
      <c r="I50" s="282"/>
      <c r="J50" s="233">
        <f t="shared" si="0"/>
        <v>0</v>
      </c>
      <c r="K50" s="237"/>
    </row>
  </sheetData>
  <sheetProtection algorithmName="SHA-512" hashValue="5cOUNPi03oh0dOk/etyt+mT1SUBULd/faScaYcabmUuUdxMsQ30U1iP27hH//LKXx2UqQSH6GEhgXWQ5BQxSdg==" saltValue="SBkdI4Rt3wXxLGTkl3Y0gQ==" spinCount="100000" sheet="1" objects="1" scenarios="1"/>
  <phoneticPr fontId="59" type="noConversion"/>
  <conditionalFormatting sqref="G7:I10">
    <cfRule type="expression" dxfId="25" priority="7">
      <formula>COUNTA($G7:$I7)&gt;1</formula>
    </cfRule>
  </conditionalFormatting>
  <conditionalFormatting sqref="G12:I19">
    <cfRule type="expression" dxfId="24" priority="6">
      <formula>COUNTA($G12:$I12)&gt;1</formula>
    </cfRule>
  </conditionalFormatting>
  <conditionalFormatting sqref="G21:I29">
    <cfRule type="expression" dxfId="23" priority="5">
      <formula>COUNTA($G21:$I21)&gt;1</formula>
    </cfRule>
  </conditionalFormatting>
  <conditionalFormatting sqref="G31:I35">
    <cfRule type="expression" dxfId="22" priority="4">
      <formula>COUNTA($G31:$I31)&gt;1</formula>
    </cfRule>
  </conditionalFormatting>
  <conditionalFormatting sqref="G37:I40">
    <cfRule type="expression" dxfId="21" priority="3">
      <formula>COUNTA($G37:$I37)&gt;1</formula>
    </cfRule>
  </conditionalFormatting>
  <conditionalFormatting sqref="G42:I47">
    <cfRule type="expression" dxfId="20" priority="2">
      <formula>COUNTA($G42:$I42)&gt;1</formula>
    </cfRule>
  </conditionalFormatting>
  <conditionalFormatting sqref="G49:I50">
    <cfRule type="expression" dxfId="19" priority="1">
      <formula>COUNTA($G49:$I49)&gt;1</formula>
    </cfRule>
  </conditionalFormatting>
  <printOptions gridLines="1"/>
  <pageMargins left="0.7" right="0.7" top="0.78740157500000008" bottom="0.78740157500000008" header="0.3" footer="0.3"/>
  <pageSetup paperSize="9" scale="2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J E W n 9 J D r 6 l A A A A 9 g A A A B I A H A B D b 2 5 m a W c v U G F j a 2 F n Z S 5 4 b W w g o h g A K K A U A A A A A A A A A A A A A A A A A A A A A A A A A A A A h Y 9 L D o I w G I S v Q r q n D 0 h 8 5 a c s 1 J 0 k J i b G b V M q N E I x t F j u 5 s I j e Q U x i r p z O d 9 8 i 5 n 7 9 Q Z p X 1 f B R b V W N y Z B D F M U K C O b X J s i Q Z 0 7 h j O U c t g K e R K F C g b Z 2 E V v 8 w S V z p 0 X h H j v s Y 9 x 0 x Y k o p S R Q 7 b Z y V L V A n 1 k / V 8 O t b F O G K k Q h / 1 r D I 8 w i + e Y T S e Y A h k h Z N p 8 h W j Y + 2 x / I C y 7 y n W t 4 r k K V 2 s g Y w T y / s A f U E s D B B Q A A g A I A P x i R 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Y k R a K I p H u A 4 A A A A R A A A A E w A c A E Z v c m 1 1 b G F z L 1 N l Y 3 R p b 2 4 x L m 0 g o h g A K K A U A A A A A A A A A A A A A A A A A A A A A A A A A A A A K 0 5 N L s n M z 1 M I h t C G 1 g B Q S w E C L Q A U A A I A C A D 8 Y k R a f 0 k O v q U A A A D 2 A A A A E g A A A A A A A A A A A A A A A A A A A A A A Q 2 9 u Z m l n L 1 B h Y 2 t h Z 2 U u e G 1 s U E s B A i 0 A F A A C A A g A / G J E W g / K 6 a u k A A A A 6 Q A A A B M A A A A A A A A A A A A A A A A A 8 Q A A A F t D b 2 5 0 Z W 5 0 X 1 R 5 c G V z X S 5 4 b W x Q S w E C L Q A U A A I A C A D 8 Y k 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1 A 1 x 0 L C / 0 + A O B N v t c w w h w A A A A A C A A A A A A A Q Z g A A A A E A A C A A A A B v v U A 2 L g L B 1 X t n K e s g / n s n t 3 6 5 u K p p U m Z 4 A 4 8 r E y 7 x 7 g A A A A A O g A A A A A I A A C A A A A C H z u C Z o 0 G B m A 3 G B Q f n z 8 V 4 c l O M 2 M u A p Z Z a o v 7 l 4 5 k + N l A A A A A O d M 8 I e v e S m a N A o 6 A 6 2 N 5 Z W z O x P o 6 o n Z 4 d L c 9 B f 0 h q n K D N J G y g T y 7 k 1 R y M P Y r j m H E N 9 m c v + a E / R y e F G W s B R h Y Z t 0 p S d w / l H 3 J U R O e X 2 + K + h 0 A A A A A A c U g H f m O f K h 6 L y / Z I r q d v M L n I P 2 w K F 5 d + i T y a / P H e n k C u k m B Y C v 7 Y A q + j H v 3 n 8 a j i J F F 6 2 j / h V 1 K y V S 9 9 e f K 4 < / D a t a M a s h u p > 
</file>

<file path=customXml/itemProps1.xml><?xml version="1.0" encoding="utf-8"?>
<ds:datastoreItem xmlns:ds="http://schemas.openxmlformats.org/officeDocument/2006/customXml" ds:itemID="{33239CB4-F380-4362-8D28-38196E8F18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Anleitung u. Bewertungshinweise</vt:lpstr>
      <vt:lpstr>Gesamtbewertungsmatrix</vt:lpstr>
      <vt:lpstr>Übergreifend Funktional</vt:lpstr>
      <vt:lpstr>Einstellung</vt:lpstr>
      <vt:lpstr>Betreuung</vt:lpstr>
      <vt:lpstr>Entwicklung</vt:lpstr>
      <vt:lpstr>Abwesenheiten</vt:lpstr>
      <vt:lpstr>Dienstreise</vt:lpstr>
      <vt:lpstr>Begleitend</vt:lpstr>
      <vt:lpstr>Beendigung</vt:lpstr>
      <vt:lpstr>Nicht-funktionale Anforderungen</vt:lpstr>
      <vt:lpstr>Anforderungen an Schnittstellen</vt:lpstr>
      <vt:lpstr>Liste der Berichtsbedarfe</vt:lpstr>
      <vt:lpstr>Zeitmanagement (optional)</vt:lpstr>
      <vt:lpstr>Konzepte (nicht auszufüllen)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Sven Barth</dc:creator>
  <cp:keywords/>
  <dc:description/>
  <cp:lastModifiedBy>Berndt, Oliver</cp:lastModifiedBy>
  <dcterms:created xsi:type="dcterms:W3CDTF">2017-11-27T08:48:40Z</dcterms:created>
  <dcterms:modified xsi:type="dcterms:W3CDTF">2025-11-06T17:10:39Z</dcterms:modified>
  <cp:category/>
  <cp:contentStatus/>
</cp:coreProperties>
</file>