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aten\10\10_4\10_4_1\BRORMANN\01 - Ausschreibungen\2026\2026-0361 - OV - Postdienstleistungen\"/>
    </mc:Choice>
  </mc:AlternateContent>
  <workbookProtection workbookPassword="CC7D" lockStructure="1"/>
  <bookViews>
    <workbookView xWindow="10236" yWindow="-12" windowWidth="10272" windowHeight="7560"/>
  </bookViews>
  <sheets>
    <sheet name="Preistabelle" sheetId="5" r:id="rId1"/>
    <sheet name="Berechnung Angebotspreis" sheetId="6" r:id="rId2"/>
  </sheets>
  <definedNames>
    <definedName name="_xlnm.Print_Area" localSheetId="1">'Berechnung Angebotspreis'!$A$1:$F$29</definedName>
    <definedName name="_xlnm.Print_Area" localSheetId="0">Preistabelle!$A$1:$C$24</definedName>
  </definedNames>
  <calcPr calcId="152511"/>
</workbook>
</file>

<file path=xl/calcChain.xml><?xml version="1.0" encoding="utf-8"?>
<calcChain xmlns="http://schemas.openxmlformats.org/spreadsheetml/2006/main">
  <c r="D8" i="6" l="1"/>
  <c r="E21" i="6"/>
  <c r="F21" i="6"/>
  <c r="E15" i="6"/>
  <c r="E13" i="6"/>
  <c r="E11" i="6"/>
  <c r="E9" i="6"/>
  <c r="F9" i="6"/>
  <c r="E7" i="6"/>
  <c r="E5" i="6"/>
  <c r="E19" i="6"/>
  <c r="E18" i="6"/>
  <c r="F18" i="6"/>
  <c r="E17" i="6"/>
  <c r="E14" i="6"/>
  <c r="E12" i="6"/>
  <c r="E10" i="6"/>
  <c r="E8" i="6"/>
  <c r="F8" i="6"/>
  <c r="E6" i="6"/>
  <c r="E4" i="6"/>
  <c r="D4" i="6"/>
  <c r="F5" i="6"/>
  <c r="D6" i="6"/>
  <c r="D10" i="6"/>
  <c r="F10" i="6"/>
  <c r="D12" i="6"/>
  <c r="F13" i="6"/>
  <c r="D14" i="6"/>
  <c r="F15" i="6"/>
  <c r="E3" i="6"/>
  <c r="F3" i="6"/>
  <c r="E22" i="6"/>
  <c r="F22" i="6"/>
  <c r="E2" i="6"/>
  <c r="F2" i="6"/>
  <c r="F46" i="6"/>
  <c r="F45" i="6"/>
  <c r="F44" i="6"/>
  <c r="F43" i="6"/>
  <c r="F42" i="6"/>
  <c r="D19" i="6"/>
  <c r="F19" i="6"/>
  <c r="D18" i="6"/>
  <c r="D17" i="6"/>
  <c r="F17" i="6"/>
  <c r="D2" i="6"/>
  <c r="F12" i="6"/>
  <c r="F14" i="6"/>
  <c r="F6" i="6"/>
  <c r="F11" i="6"/>
  <c r="F7" i="6"/>
  <c r="F4" i="6"/>
  <c r="F24" i="6"/>
  <c r="F28" i="6"/>
  <c r="F23" i="6"/>
  <c r="F25" i="6"/>
  <c r="F26" i="6"/>
  <c r="F27" i="6"/>
  <c r="F29" i="6"/>
</calcChain>
</file>

<file path=xl/sharedStrings.xml><?xml version="1.0" encoding="utf-8"?>
<sst xmlns="http://schemas.openxmlformats.org/spreadsheetml/2006/main" count="86" uniqueCount="72">
  <si>
    <t>Produkt</t>
  </si>
  <si>
    <t>Postkarte</t>
  </si>
  <si>
    <t>Zusatzleistungen</t>
  </si>
  <si>
    <t>Einschreiben (Übergabe-)</t>
  </si>
  <si>
    <t>Einschreiben (Übergabe-) mit Rückschein</t>
  </si>
  <si>
    <t xml:space="preserve">Einschreiben Einwurf </t>
  </si>
  <si>
    <t>Brief bis 20 g</t>
  </si>
  <si>
    <t>Brief bis 50 g</t>
  </si>
  <si>
    <t>Brief bis 500 g</t>
  </si>
  <si>
    <t>Brief bis 1.000 g</t>
  </si>
  <si>
    <t>(Zuschlagskriterium: 30%)</t>
  </si>
  <si>
    <r>
      <t xml:space="preserve">Kosten der regelmäßigen täglichen Abholung der städtischen Ausgangspost (Preis in Euro </t>
    </r>
    <r>
      <rPr>
        <b/>
        <u/>
        <sz val="12"/>
        <rFont val="Arial"/>
        <family val="2"/>
      </rPr>
      <t>pro Monat</t>
    </r>
    <r>
      <rPr>
        <b/>
        <sz val="12"/>
        <rFont val="Arial"/>
        <family val="2"/>
      </rPr>
      <t xml:space="preserve"> netto)</t>
    </r>
  </si>
  <si>
    <t>Format (falls abweichend von den Angaben im Anhang 1 der Anlage 1 bitte gesondert angeben):</t>
  </si>
  <si>
    <t>Pos-Nr.</t>
  </si>
  <si>
    <t>Jahres-
menge</t>
  </si>
  <si>
    <t>Stückpreis</t>
  </si>
  <si>
    <t>Summe</t>
  </si>
  <si>
    <t>Abholung Ausgangspost</t>
  </si>
  <si>
    <r>
      <t xml:space="preserve">Kosten täglichen Abholung </t>
    </r>
    <r>
      <rPr>
        <sz val="8"/>
        <rFont val="Arial"/>
        <family val="2"/>
      </rPr>
      <t>(4 x 12 Monate)</t>
    </r>
  </si>
  <si>
    <t>BESCHWERDEMANAGEMENT 10 %</t>
  </si>
  <si>
    <t>max.</t>
  </si>
  <si>
    <t>Angebot 1 (PLS)</t>
  </si>
  <si>
    <t>Punkte</t>
  </si>
  <si>
    <t>Frage</t>
  </si>
  <si>
    <t>Antwort</t>
  </si>
  <si>
    <t>Kontaktperson</t>
  </si>
  <si>
    <t>vorhanden</t>
  </si>
  <si>
    <t>von bis</t>
  </si>
  <si>
    <t>08-18.00*</t>
  </si>
  <si>
    <t>Leistung</t>
  </si>
  <si>
    <t>Beschr.**</t>
  </si>
  <si>
    <t>*Dienstbeginn in der Poststelle ist 7.15 Uhr. Absprachen müssen ggf. auch vor 8.00 Uhr getroffen werden.</t>
  </si>
  <si>
    <t>**wenig aussagekräftig; einige Unklarheiten</t>
  </si>
  <si>
    <t>ZUSTELLSERVICE 5 %</t>
  </si>
  <si>
    <t>Adressrecherche</t>
  </si>
  <si>
    <t>Zustellung neue Adresse</t>
  </si>
  <si>
    <t>Rücksendung ohne Adresse</t>
  </si>
  <si>
    <t>zusätzl. Versuche</t>
  </si>
  <si>
    <t>Rücksendung ohne Zust.</t>
  </si>
  <si>
    <t>zzgl. Umsatzsteuer</t>
  </si>
  <si>
    <t>Zwischensumme netto</t>
  </si>
  <si>
    <t>Gesamtangebotssumme brutto</t>
  </si>
  <si>
    <t>Gesamtangebotssumme netto</t>
  </si>
  <si>
    <t>Gesamtmenge
(bis 30.09.2026)</t>
  </si>
  <si>
    <t xml:space="preserve">abzgl. Rabatt </t>
  </si>
  <si>
    <r>
      <t xml:space="preserve">Postkarte </t>
    </r>
    <r>
      <rPr>
        <i/>
        <sz val="10"/>
        <rFont val="Arial"/>
        <family val="2"/>
      </rPr>
      <t>(Porto - umsatzsteuerfrei)</t>
    </r>
  </si>
  <si>
    <r>
      <t xml:space="preserve">Postkarte </t>
    </r>
    <r>
      <rPr>
        <i/>
        <sz val="10"/>
        <rFont val="Arial"/>
        <family val="2"/>
      </rPr>
      <t>(Handling/Frankierung - umsatzsteuerpflichtig)</t>
    </r>
  </si>
  <si>
    <r>
      <t xml:space="preserve">Brief bis 20 g </t>
    </r>
    <r>
      <rPr>
        <i/>
        <sz val="10"/>
        <rFont val="Arial"/>
        <family val="2"/>
      </rPr>
      <t>(Porto - umsatzsteuerfrei)</t>
    </r>
  </si>
  <si>
    <r>
      <t xml:space="preserve">Brief bis 50 g </t>
    </r>
    <r>
      <rPr>
        <i/>
        <sz val="10"/>
        <rFont val="Arial"/>
        <family val="2"/>
      </rPr>
      <t>(Porto - umsatzsteuerfrei)</t>
    </r>
  </si>
  <si>
    <r>
      <t xml:space="preserve">Brief bis 500 g </t>
    </r>
    <r>
      <rPr>
        <i/>
        <sz val="10"/>
        <rFont val="Arial"/>
        <family val="2"/>
      </rPr>
      <t>(Porto - umsatzsteuerfrei)</t>
    </r>
  </si>
  <si>
    <r>
      <t xml:space="preserve">Brief bis 1.000 g </t>
    </r>
    <r>
      <rPr>
        <i/>
        <sz val="10"/>
        <rFont val="Arial"/>
        <family val="2"/>
      </rPr>
      <t>(Porto - umsatzsteuerfrei)</t>
    </r>
  </si>
  <si>
    <r>
      <t xml:space="preserve">Bücher-/Warensendungen bis 1.000 g </t>
    </r>
    <r>
      <rPr>
        <i/>
        <sz val="10"/>
        <rFont val="Arial"/>
        <family val="2"/>
      </rPr>
      <t>(Porto - umsatzsteuerfrei)</t>
    </r>
  </si>
  <si>
    <r>
      <t xml:space="preserve">Bücher-/Warensendungen bis 2.000 g </t>
    </r>
    <r>
      <rPr>
        <i/>
        <sz val="10"/>
        <rFont val="Arial"/>
        <family val="2"/>
      </rPr>
      <t>(Porto - umsatzsteuerfrei)</t>
    </r>
  </si>
  <si>
    <r>
      <t xml:space="preserve">Brief bis 20 g </t>
    </r>
    <r>
      <rPr>
        <i/>
        <sz val="10"/>
        <rFont val="Arial"/>
        <family val="2"/>
      </rPr>
      <t>(Handling/Frankierung - umsatzsteuerpflichtig)</t>
    </r>
  </si>
  <si>
    <r>
      <t xml:space="preserve">Brief bis 50 g </t>
    </r>
    <r>
      <rPr>
        <i/>
        <sz val="10"/>
        <rFont val="Arial"/>
        <family val="2"/>
      </rPr>
      <t>(Handling/Frankierung - umsatzsteuerpflichtig)</t>
    </r>
  </si>
  <si>
    <r>
      <t xml:space="preserve">Brief bis 500 g </t>
    </r>
    <r>
      <rPr>
        <i/>
        <sz val="10"/>
        <rFont val="Arial"/>
        <family val="2"/>
      </rPr>
      <t>(Handling/Frankierung - umsatzsteuerpflichtig)</t>
    </r>
  </si>
  <si>
    <r>
      <t xml:space="preserve">Brief bis 1.000 g </t>
    </r>
    <r>
      <rPr>
        <i/>
        <sz val="10"/>
        <rFont val="Arial"/>
        <family val="2"/>
      </rPr>
      <t>(Handling/Frankierung - umsatzsteuerpflichtig)</t>
    </r>
  </si>
  <si>
    <r>
      <t xml:space="preserve">Bücher-/Warensendungen bis 1.000 g </t>
    </r>
    <r>
      <rPr>
        <i/>
        <sz val="10"/>
        <rFont val="Arial"/>
        <family val="2"/>
      </rPr>
      <t>(Handling/Frankierung - umsatzsteuerpflichtig)</t>
    </r>
  </si>
  <si>
    <r>
      <t xml:space="preserve">Bücher-/Warensendungen bis 2.000 g </t>
    </r>
    <r>
      <rPr>
        <i/>
        <sz val="10"/>
        <rFont val="Arial"/>
        <family val="2"/>
      </rPr>
      <t>(Handling/Frankierung - umsatzsteuerpflichtig)</t>
    </r>
  </si>
  <si>
    <r>
      <t xml:space="preserve">Zwischensumme netto </t>
    </r>
    <r>
      <rPr>
        <b/>
        <i/>
        <sz val="10"/>
        <rFont val="Arial"/>
        <family val="2"/>
      </rPr>
      <t>(umsatzsteuerfrei)</t>
    </r>
  </si>
  <si>
    <r>
      <t>Zwischensumme netto</t>
    </r>
    <r>
      <rPr>
        <b/>
        <i/>
        <sz val="10"/>
        <rFont val="Arial"/>
        <family val="2"/>
      </rPr>
      <t xml:space="preserve"> (umsatzsteuerpflichtig)</t>
    </r>
  </si>
  <si>
    <t>Bücher-/Warensendungen bis 1.000 g</t>
  </si>
  <si>
    <t>Bücher-/Warensendungen bis 2.000 g</t>
  </si>
  <si>
    <t>Preise für die Zustellung
(in Euro pro Stück netto,
max. 4 Nachkommastellen)</t>
  </si>
  <si>
    <r>
      <t xml:space="preserve">Einschreiben (Übergabe-) </t>
    </r>
    <r>
      <rPr>
        <i/>
        <sz val="10"/>
        <rFont val="Arial"/>
        <family val="2"/>
      </rPr>
      <t>(umsatzsteuerpflichtig)</t>
    </r>
  </si>
  <si>
    <r>
      <t xml:space="preserve">Einschreiben (Übergabe-) mit Rückschein </t>
    </r>
    <r>
      <rPr>
        <i/>
        <sz val="10"/>
        <rFont val="Arial"/>
        <family val="2"/>
      </rPr>
      <t>(umsatzsteuerpflichtig)</t>
    </r>
  </si>
  <si>
    <r>
      <t xml:space="preserve">Einschreiben Einwurf </t>
    </r>
    <r>
      <rPr>
        <i/>
        <sz val="10"/>
        <rFont val="Arial"/>
        <family val="2"/>
      </rPr>
      <t>(umsatzsteuerpflichtig)</t>
    </r>
  </si>
  <si>
    <r>
      <t xml:space="preserve">Kosten zusätzliche Abholung </t>
    </r>
    <r>
      <rPr>
        <sz val="8"/>
        <rFont val="Arial"/>
        <family val="2"/>
      </rPr>
      <t>(ca. 8 in 4 Jahren)</t>
    </r>
  </si>
  <si>
    <t>Preise für das Handling/
die Frankierung und andere Dienstleistungen
(in Euro pro Stück netto,
max. 4 Nachkommastellen)</t>
  </si>
  <si>
    <t>Die unfrankierte Post muss in der städtischen Poststelle (zurzeit: Wildenbruchplatz 7, 45888 Gelsenkirchen) montags bis donnerstags zwischen 15.00 Uhr und 15.30 Uhr sowie freitags zwischen 12:20 Uhr und 12:50 Uhr abgeholt werden.</t>
  </si>
  <si>
    <r>
      <t>Kosten für zusätzliche Abholungen/Sonderversandaktionen</t>
    </r>
    <r>
      <rPr>
        <sz val="8"/>
        <rFont val="Arial"/>
        <family val="2"/>
      </rPr>
      <t xml:space="preserve">
z. B.</t>
    </r>
    <r>
      <rPr>
        <sz val="8"/>
        <color indexed="10"/>
        <rFont val="Arial"/>
        <family val="2"/>
      </rPr>
      <t xml:space="preserve"> </t>
    </r>
    <r>
      <rPr>
        <sz val="8"/>
        <rFont val="Arial"/>
        <family val="2"/>
      </rPr>
      <t xml:space="preserve">Bescheide Grundbesitzabgaben </t>
    </r>
    <r>
      <rPr>
        <sz val="8"/>
        <rFont val="Arial"/>
        <family val="2"/>
      </rPr>
      <t>(siehe Leistungsbeschreibung Teil B Nr. 2)</t>
    </r>
    <r>
      <rPr>
        <sz val="8"/>
        <rFont val="Arial"/>
        <family val="2"/>
      </rPr>
      <t xml:space="preserve">
</t>
    </r>
    <r>
      <rPr>
        <b/>
        <sz val="12"/>
        <rFont val="Arial"/>
        <family val="2"/>
      </rPr>
      <t xml:space="preserve"> (Preis in Euro </t>
    </r>
    <r>
      <rPr>
        <b/>
        <u/>
        <sz val="12"/>
        <rFont val="Arial"/>
        <family val="2"/>
      </rPr>
      <t>pro Abholung</t>
    </r>
    <r>
      <rPr>
        <b/>
        <sz val="12"/>
        <rFont val="Arial"/>
        <family val="2"/>
      </rPr>
      <t xml:space="preserve"> netto)</t>
    </r>
  </si>
  <si>
    <r>
      <rPr>
        <sz val="12"/>
        <rFont val="Arial"/>
        <family val="2"/>
      </rPr>
      <t>Die hier angegebenen Preise werden automatisch in das Arbeitsblatt "Berechnung Angebotspreis" übertragen.
Beachten Sie die Möglichkeit dort einen</t>
    </r>
    <r>
      <rPr>
        <b/>
        <sz val="12"/>
        <rFont val="Arial"/>
        <family val="2"/>
      </rPr>
      <t xml:space="preserve"> Rabatt anzugeben.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</si>
</sst>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€&quot;_-;\-* #,##0.00\ &quot;€&quot;_-;_-* &quot;-&quot;??\ &quot;€&quot;_-;_-@_-"/>
    <numFmt numFmtId="164" formatCode="#,##0\ \ "/>
    <numFmt numFmtId="165" formatCode="0.0000"/>
    <numFmt numFmtId="166" formatCode="#,##0.00\ &quot;€&quot;"/>
    <numFmt numFmtId="167" formatCode="#,##0.0000\ &quot;€&quot;"/>
  </numFmts>
  <fonts count="13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i/>
      <sz val="12"/>
      <name val="Arial"/>
      <family val="2"/>
    </font>
    <font>
      <sz val="8"/>
      <color indexed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2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1" xfId="0" applyFont="1" applyBorder="1" applyAlignment="1">
      <alignment wrapText="1"/>
    </xf>
    <xf numFmtId="0" fontId="4" fillId="0" borderId="2" xfId="0" applyFont="1" applyBorder="1"/>
    <xf numFmtId="0" fontId="1" fillId="0" borderId="0" xfId="0" applyFont="1" applyAlignment="1">
      <alignment vertical="top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4" fillId="0" borderId="3" xfId="0" applyFont="1" applyBorder="1" applyAlignment="1">
      <alignment horizontal="left" vertical="top" wrapText="1"/>
    </xf>
    <xf numFmtId="0" fontId="8" fillId="0" borderId="0" xfId="0" applyFont="1" applyAlignment="1">
      <alignment vertical="top"/>
    </xf>
    <xf numFmtId="0" fontId="4" fillId="3" borderId="4" xfId="0" applyFont="1" applyFill="1" applyBorder="1" applyAlignment="1">
      <alignment horizontal="center" vertical="center"/>
    </xf>
    <xf numFmtId="164" fontId="4" fillId="3" borderId="4" xfId="0" applyNumberFormat="1" applyFont="1" applyFill="1" applyBorder="1"/>
    <xf numFmtId="165" fontId="3" fillId="3" borderId="5" xfId="0" applyNumberFormat="1" applyFont="1" applyFill="1" applyBorder="1" applyAlignment="1">
      <alignment wrapText="1"/>
    </xf>
    <xf numFmtId="165" fontId="4" fillId="4" borderId="6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6" fontId="4" fillId="0" borderId="10" xfId="0" applyNumberFormat="1" applyFont="1" applyBorder="1" applyAlignment="1">
      <alignment horizontal="center" vertical="center" wrapText="1"/>
    </xf>
    <xf numFmtId="166" fontId="4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166" fontId="2" fillId="0" borderId="0" xfId="0" applyNumberFormat="1" applyFont="1"/>
    <xf numFmtId="0" fontId="10" fillId="0" borderId="0" xfId="0" applyFont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166" fontId="3" fillId="0" borderId="0" xfId="0" applyNumberFormat="1" applyFont="1"/>
    <xf numFmtId="0" fontId="0" fillId="0" borderId="0" xfId="0" applyBorder="1"/>
    <xf numFmtId="44" fontId="2" fillId="0" borderId="0" xfId="2" applyFont="1"/>
    <xf numFmtId="167" fontId="2" fillId="0" borderId="0" xfId="0" applyNumberFormat="1" applyFont="1"/>
    <xf numFmtId="165" fontId="4" fillId="4" borderId="15" xfId="0" applyNumberFormat="1" applyFont="1" applyFill="1" applyBorder="1" applyAlignment="1">
      <alignment horizontal="center" vertical="center"/>
    </xf>
    <xf numFmtId="165" fontId="4" fillId="4" borderId="16" xfId="0" applyNumberFormat="1" applyFont="1" applyFill="1" applyBorder="1" applyAlignment="1">
      <alignment horizontal="center" vertical="center"/>
    </xf>
    <xf numFmtId="165" fontId="4" fillId="4" borderId="15" xfId="0" applyNumberFormat="1" applyFont="1" applyFill="1" applyBorder="1" applyAlignment="1">
      <alignment horizontal="center" vertical="center" wrapText="1"/>
    </xf>
    <xf numFmtId="165" fontId="4" fillId="4" borderId="17" xfId="0" applyNumberFormat="1" applyFont="1" applyFill="1" applyBorder="1" applyAlignment="1">
      <alignment horizontal="center" vertical="center" wrapText="1"/>
    </xf>
    <xf numFmtId="165" fontId="4" fillId="0" borderId="0" xfId="0" applyNumberFormat="1" applyFont="1" applyAlignment="1">
      <alignment horizontal="center"/>
    </xf>
    <xf numFmtId="165" fontId="4" fillId="4" borderId="18" xfId="0" applyNumberFormat="1" applyFont="1" applyFill="1" applyBorder="1" applyAlignment="1">
      <alignment horizontal="center" vertical="center"/>
    </xf>
    <xf numFmtId="165" fontId="4" fillId="4" borderId="5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top"/>
    </xf>
    <xf numFmtId="0" fontId="4" fillId="3" borderId="18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3" fontId="2" fillId="0" borderId="21" xfId="0" applyNumberFormat="1" applyFont="1" applyBorder="1" applyAlignment="1">
      <alignment horizontal="right" vertical="center"/>
    </xf>
    <xf numFmtId="3" fontId="2" fillId="0" borderId="17" xfId="0" applyNumberFormat="1" applyFont="1" applyBorder="1" applyAlignment="1">
      <alignment horizontal="right" vertical="center"/>
    </xf>
    <xf numFmtId="165" fontId="3" fillId="3" borderId="22" xfId="0" applyNumberFormat="1" applyFont="1" applyFill="1" applyBorder="1" applyAlignment="1">
      <alignment wrapText="1"/>
    </xf>
    <xf numFmtId="165" fontId="4" fillId="4" borderId="23" xfId="0" applyNumberFormat="1" applyFont="1" applyFill="1" applyBorder="1" applyAlignment="1">
      <alignment horizontal="center" vertical="center"/>
    </xf>
    <xf numFmtId="165" fontId="4" fillId="4" borderId="24" xfId="0" applyNumberFormat="1" applyFont="1" applyFill="1" applyBorder="1" applyAlignment="1">
      <alignment horizontal="center" vertical="center"/>
    </xf>
    <xf numFmtId="3" fontId="2" fillId="0" borderId="25" xfId="0" applyNumberFormat="1" applyFont="1" applyBorder="1" applyAlignment="1">
      <alignment horizontal="right" vertical="center"/>
    </xf>
    <xf numFmtId="3" fontId="2" fillId="0" borderId="26" xfId="0" applyNumberFormat="1" applyFont="1" applyBorder="1" applyAlignment="1">
      <alignment horizontal="right" vertical="center"/>
    </xf>
    <xf numFmtId="0" fontId="4" fillId="0" borderId="27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165" fontId="4" fillId="0" borderId="1" xfId="0" applyNumberFormat="1" applyFont="1" applyFill="1" applyBorder="1" applyAlignment="1">
      <alignment horizontal="center" vertical="center" wrapText="1"/>
    </xf>
    <xf numFmtId="165" fontId="4" fillId="0" borderId="30" xfId="0" applyNumberFormat="1" applyFont="1" applyFill="1" applyBorder="1" applyAlignment="1">
      <alignment horizontal="center" vertical="center" wrapText="1"/>
    </xf>
    <xf numFmtId="3" fontId="2" fillId="0" borderId="31" xfId="0" applyNumberFormat="1" applyFont="1" applyBorder="1" applyAlignment="1">
      <alignment horizontal="right" vertical="center"/>
    </xf>
    <xf numFmtId="0" fontId="2" fillId="0" borderId="32" xfId="0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right" vertical="center"/>
    </xf>
    <xf numFmtId="0" fontId="2" fillId="0" borderId="20" xfId="0" applyFont="1" applyFill="1" applyBorder="1" applyAlignment="1">
      <alignment horizontal="center" vertical="center"/>
    </xf>
    <xf numFmtId="3" fontId="2" fillId="0" borderId="33" xfId="0" applyNumberFormat="1" applyFont="1" applyFill="1" applyBorder="1" applyAlignment="1">
      <alignment horizontal="right" vertical="center"/>
    </xf>
    <xf numFmtId="0" fontId="2" fillId="5" borderId="11" xfId="0" applyFont="1" applyFill="1" applyBorder="1" applyAlignment="1">
      <alignment vertical="center" wrapText="1"/>
    </xf>
    <xf numFmtId="0" fontId="2" fillId="5" borderId="34" xfId="0" applyFont="1" applyFill="1" applyBorder="1" applyAlignment="1">
      <alignment vertical="center"/>
    </xf>
    <xf numFmtId="0" fontId="2" fillId="5" borderId="35" xfId="0" applyFont="1" applyFill="1" applyBorder="1" applyAlignment="1">
      <alignment vertical="center"/>
    </xf>
    <xf numFmtId="0" fontId="2" fillId="5" borderId="33" xfId="0" applyFont="1" applyFill="1" applyBorder="1" applyAlignment="1">
      <alignment vertical="center"/>
    </xf>
    <xf numFmtId="0" fontId="2" fillId="5" borderId="31" xfId="0" applyFont="1" applyFill="1" applyBorder="1" applyAlignment="1">
      <alignment vertical="center"/>
    </xf>
    <xf numFmtId="0" fontId="2" fillId="5" borderId="14" xfId="0" applyFont="1" applyFill="1" applyBorder="1" applyAlignment="1">
      <alignment vertical="center"/>
    </xf>
    <xf numFmtId="0" fontId="2" fillId="5" borderId="36" xfId="0" applyFont="1" applyFill="1" applyBorder="1" applyAlignment="1">
      <alignment vertical="center"/>
    </xf>
    <xf numFmtId="0" fontId="2" fillId="6" borderId="37" xfId="0" applyFont="1" applyFill="1" applyBorder="1" applyAlignment="1">
      <alignment vertical="center" wrapText="1"/>
    </xf>
    <xf numFmtId="0" fontId="2" fillId="6" borderId="37" xfId="0" applyFont="1" applyFill="1" applyBorder="1" applyAlignment="1">
      <alignment vertical="center"/>
    </xf>
    <xf numFmtId="0" fontId="2" fillId="6" borderId="38" xfId="0" applyFont="1" applyFill="1" applyBorder="1" applyAlignment="1">
      <alignment vertical="center"/>
    </xf>
    <xf numFmtId="0" fontId="2" fillId="6" borderId="36" xfId="0" applyFont="1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167" fontId="2" fillId="5" borderId="19" xfId="0" applyNumberFormat="1" applyFont="1" applyFill="1" applyBorder="1" applyAlignment="1">
      <alignment horizontal="right" vertical="center" wrapText="1"/>
    </xf>
    <xf numFmtId="166" fontId="2" fillId="5" borderId="26" xfId="0" applyNumberFormat="1" applyFont="1" applyFill="1" applyBorder="1" applyAlignment="1">
      <alignment vertical="center" wrapText="1"/>
    </xf>
    <xf numFmtId="167" fontId="2" fillId="5" borderId="20" xfId="0" applyNumberFormat="1" applyFont="1" applyFill="1" applyBorder="1" applyAlignment="1">
      <alignment horizontal="right" vertical="center" wrapText="1"/>
    </xf>
    <xf numFmtId="166" fontId="2" fillId="5" borderId="17" xfId="0" applyNumberFormat="1" applyFont="1" applyFill="1" applyBorder="1" applyAlignment="1">
      <alignment vertical="center" wrapText="1"/>
    </xf>
    <xf numFmtId="167" fontId="2" fillId="5" borderId="31" xfId="0" applyNumberFormat="1" applyFont="1" applyFill="1" applyBorder="1" applyAlignment="1">
      <alignment vertical="center" wrapText="1"/>
    </xf>
    <xf numFmtId="167" fontId="2" fillId="5" borderId="14" xfId="0" applyNumberFormat="1" applyFont="1" applyFill="1" applyBorder="1" applyAlignment="1">
      <alignment vertical="center" wrapText="1"/>
    </xf>
    <xf numFmtId="166" fontId="2" fillId="5" borderId="15" xfId="0" applyNumberFormat="1" applyFont="1" applyFill="1" applyBorder="1" applyAlignment="1">
      <alignment vertical="center" wrapText="1"/>
    </xf>
    <xf numFmtId="167" fontId="2" fillId="5" borderId="33" xfId="0" applyNumberFormat="1" applyFont="1" applyFill="1" applyBorder="1" applyAlignment="1">
      <alignment vertical="center" wrapText="1"/>
    </xf>
    <xf numFmtId="167" fontId="2" fillId="5" borderId="39" xfId="0" applyNumberFormat="1" applyFont="1" applyFill="1" applyBorder="1" applyAlignment="1">
      <alignment vertical="center" wrapText="1"/>
    </xf>
    <xf numFmtId="167" fontId="2" fillId="6" borderId="10" xfId="0" applyNumberFormat="1" applyFont="1" applyFill="1" applyBorder="1" applyAlignment="1">
      <alignment vertical="center" wrapText="1"/>
    </xf>
    <xf numFmtId="166" fontId="2" fillId="6" borderId="26" xfId="0" applyNumberFormat="1" applyFont="1" applyFill="1" applyBorder="1" applyAlignment="1">
      <alignment vertical="center" wrapText="1"/>
    </xf>
    <xf numFmtId="166" fontId="2" fillId="6" borderId="12" xfId="1" applyNumberFormat="1" applyFont="1" applyFill="1" applyBorder="1" applyAlignment="1">
      <alignment vertical="center" wrapText="1"/>
    </xf>
    <xf numFmtId="0" fontId="2" fillId="0" borderId="14" xfId="0" applyFont="1" applyFill="1" applyBorder="1" applyAlignment="1">
      <alignment horizontal="left" vertical="center" wrapText="1"/>
    </xf>
    <xf numFmtId="9" fontId="4" fillId="7" borderId="14" xfId="0" applyNumberFormat="1" applyFont="1" applyFill="1" applyBorder="1" applyAlignment="1">
      <alignment horizontal="center" vertical="center"/>
    </xf>
    <xf numFmtId="9" fontId="4" fillId="8" borderId="14" xfId="0" applyNumberFormat="1" applyFont="1" applyFill="1" applyBorder="1" applyAlignment="1">
      <alignment horizontal="center" vertical="center"/>
    </xf>
    <xf numFmtId="166" fontId="2" fillId="0" borderId="12" xfId="1" applyNumberFormat="1" applyFont="1" applyFill="1" applyBorder="1" applyAlignment="1">
      <alignment vertical="center" wrapText="1"/>
    </xf>
    <xf numFmtId="166" fontId="2" fillId="5" borderId="40" xfId="0" applyNumberFormat="1" applyFont="1" applyFill="1" applyBorder="1" applyAlignment="1">
      <alignment vertical="center"/>
    </xf>
    <xf numFmtId="166" fontId="2" fillId="0" borderId="41" xfId="1" applyNumberFormat="1" applyFont="1" applyFill="1" applyBorder="1" applyAlignment="1">
      <alignment vertical="center" wrapText="1"/>
    </xf>
    <xf numFmtId="166" fontId="2" fillId="5" borderId="40" xfId="1" applyNumberFormat="1" applyFont="1" applyFill="1" applyBorder="1" applyAlignment="1">
      <alignment vertical="center" wrapText="1"/>
    </xf>
    <xf numFmtId="166" fontId="4" fillId="9" borderId="12" xfId="0" applyNumberFormat="1" applyFont="1" applyFill="1" applyBorder="1" applyAlignment="1">
      <alignment vertical="center"/>
    </xf>
    <xf numFmtId="165" fontId="4" fillId="4" borderId="42" xfId="0" applyNumberFormat="1" applyFont="1" applyFill="1" applyBorder="1" applyAlignment="1">
      <alignment horizontal="center" vertical="center" wrapText="1"/>
    </xf>
    <xf numFmtId="165" fontId="4" fillId="4" borderId="6" xfId="0" applyNumberFormat="1" applyFont="1" applyFill="1" applyBorder="1" applyAlignment="1">
      <alignment horizontal="center" vertical="center" wrapText="1"/>
    </xf>
    <xf numFmtId="165" fontId="4" fillId="4" borderId="43" xfId="0" applyNumberFormat="1" applyFont="1" applyFill="1" applyBorder="1" applyAlignment="1">
      <alignment horizontal="center" vertical="center" wrapText="1"/>
    </xf>
    <xf numFmtId="165" fontId="4" fillId="4" borderId="43" xfId="0" applyNumberFormat="1" applyFont="1" applyFill="1" applyBorder="1" applyAlignment="1">
      <alignment horizontal="center" vertical="center"/>
    </xf>
    <xf numFmtId="165" fontId="4" fillId="4" borderId="6" xfId="0" applyNumberFormat="1" applyFont="1" applyFill="1" applyBorder="1" applyAlignment="1">
      <alignment horizontal="center" vertical="center"/>
    </xf>
    <xf numFmtId="0" fontId="4" fillId="0" borderId="52" xfId="0" applyFont="1" applyBorder="1" applyAlignment="1">
      <alignment horizontal="left" vertical="top" wrapText="1"/>
    </xf>
    <xf numFmtId="0" fontId="4" fillId="0" borderId="53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14" xfId="0" applyFont="1" applyFill="1" applyBorder="1" applyAlignment="1">
      <alignment horizontal="right" vertical="center"/>
    </xf>
    <xf numFmtId="0" fontId="4" fillId="10" borderId="12" xfId="0" applyFont="1" applyFill="1" applyBorder="1" applyAlignment="1">
      <alignment horizontal="right" vertical="center"/>
    </xf>
    <xf numFmtId="0" fontId="4" fillId="8" borderId="14" xfId="0" applyFont="1" applyFill="1" applyBorder="1" applyAlignment="1">
      <alignment horizontal="right" vertical="center"/>
    </xf>
    <xf numFmtId="0" fontId="2" fillId="0" borderId="20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45" xfId="0" applyBorder="1" applyAlignment="1">
      <alignment horizontal="center"/>
    </xf>
    <xf numFmtId="0" fontId="0" fillId="0" borderId="13" xfId="0" applyBorder="1" applyAlignment="1">
      <alignment horizontal="center"/>
    </xf>
    <xf numFmtId="166" fontId="3" fillId="0" borderId="46" xfId="0" applyNumberFormat="1" applyFont="1" applyBorder="1" applyAlignment="1">
      <alignment horizontal="left" wrapText="1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37" xfId="0" applyNumberFormat="1" applyFont="1" applyFill="1" applyBorder="1" applyAlignment="1">
      <alignment horizontal="left" vertical="center"/>
    </xf>
    <xf numFmtId="164" fontId="4" fillId="3" borderId="9" xfId="0" applyNumberFormat="1" applyFont="1" applyFill="1" applyBorder="1" applyAlignment="1">
      <alignment horizontal="left" vertical="center"/>
    </xf>
    <xf numFmtId="164" fontId="4" fillId="3" borderId="30" xfId="0" applyNumberFormat="1" applyFont="1" applyFill="1" applyBorder="1" applyAlignment="1">
      <alignment horizontal="left" vertical="center"/>
    </xf>
    <xf numFmtId="164" fontId="4" fillId="3" borderId="0" xfId="0" applyNumberFormat="1" applyFont="1" applyFill="1" applyBorder="1" applyAlignment="1">
      <alignment horizontal="left" vertical="center"/>
    </xf>
    <xf numFmtId="164" fontId="4" fillId="3" borderId="47" xfId="0" applyNumberFormat="1" applyFont="1" applyFill="1" applyBorder="1" applyAlignment="1">
      <alignment horizontal="left" vertical="center"/>
    </xf>
    <xf numFmtId="0" fontId="4" fillId="9" borderId="14" xfId="0" applyFont="1" applyFill="1" applyBorder="1" applyAlignment="1">
      <alignment horizontal="right" vertical="center"/>
    </xf>
    <xf numFmtId="3" fontId="2" fillId="0" borderId="48" xfId="0" applyNumberFormat="1" applyFont="1" applyBorder="1" applyAlignment="1">
      <alignment horizontal="right" vertical="center" wrapText="1"/>
    </xf>
    <xf numFmtId="3" fontId="2" fillId="0" borderId="49" xfId="0" applyNumberFormat="1" applyFont="1" applyBorder="1" applyAlignment="1">
      <alignment horizontal="right" vertical="center" wrapText="1"/>
    </xf>
    <xf numFmtId="3" fontId="2" fillId="0" borderId="42" xfId="0" applyNumberFormat="1" applyFont="1" applyBorder="1" applyAlignment="1">
      <alignment horizontal="right" vertical="center" wrapText="1"/>
    </xf>
    <xf numFmtId="3" fontId="2" fillId="0" borderId="16" xfId="0" applyNumberFormat="1" applyFont="1" applyBorder="1" applyAlignment="1">
      <alignment horizontal="right" vertical="center" wrapText="1"/>
    </xf>
    <xf numFmtId="3" fontId="2" fillId="0" borderId="48" xfId="0" applyNumberFormat="1" applyFont="1" applyBorder="1" applyAlignment="1">
      <alignment horizontal="right" vertical="center"/>
    </xf>
    <xf numFmtId="3" fontId="2" fillId="0" borderId="49" xfId="0" applyNumberFormat="1" applyFont="1" applyBorder="1" applyAlignment="1">
      <alignment horizontal="right" vertical="center"/>
    </xf>
    <xf numFmtId="3" fontId="2" fillId="0" borderId="50" xfId="0" applyNumberFormat="1" applyFont="1" applyBorder="1" applyAlignment="1">
      <alignment horizontal="right" vertical="center" wrapText="1"/>
    </xf>
    <xf numFmtId="3" fontId="2" fillId="0" borderId="51" xfId="0" applyNumberFormat="1" applyFont="1" applyBorder="1" applyAlignment="1">
      <alignment horizontal="right" vertical="center" wrapText="1"/>
    </xf>
  </cellXfs>
  <cellStyles count="3">
    <cellStyle name="Euro" xfId="1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5"/>
  <sheetViews>
    <sheetView tabSelected="1" view="pageLayout" zoomScale="75" zoomScaleNormal="81" zoomScalePageLayoutView="75" workbookViewId="0">
      <selection activeCell="E4" sqref="E4"/>
    </sheetView>
  </sheetViews>
  <sheetFormatPr baseColWidth="10" defaultColWidth="10.6640625" defaultRowHeight="15" x14ac:dyDescent="0.25"/>
  <cols>
    <col min="1" max="1" width="66.44140625" style="1" customWidth="1"/>
    <col min="2" max="3" width="32.6640625" style="1" customWidth="1"/>
    <col min="4" max="16384" width="10.6640625" style="1"/>
  </cols>
  <sheetData>
    <row r="1" spans="1:3" s="3" customFormat="1" ht="20.25" customHeight="1" x14ac:dyDescent="0.25">
      <c r="A1" s="11" t="s">
        <v>10</v>
      </c>
    </row>
    <row r="2" spans="1:3" s="4" customFormat="1" ht="51.75" customHeight="1" thickBot="1" x14ac:dyDescent="0.3">
      <c r="A2" s="105" t="s">
        <v>69</v>
      </c>
      <c r="B2" s="105"/>
    </row>
    <row r="3" spans="1:3" s="2" customFormat="1" ht="88.5" customHeight="1" thickBot="1" x14ac:dyDescent="0.3">
      <c r="A3" s="12" t="s">
        <v>0</v>
      </c>
      <c r="B3" s="45" t="s">
        <v>63</v>
      </c>
      <c r="C3" s="45" t="s">
        <v>68</v>
      </c>
    </row>
    <row r="4" spans="1:3" ht="15.6" x14ac:dyDescent="0.3">
      <c r="A4" s="5" t="s">
        <v>1</v>
      </c>
      <c r="B4" s="98"/>
      <c r="C4" s="98"/>
    </row>
    <row r="5" spans="1:3" s="7" customFormat="1" ht="29.25" customHeight="1" x14ac:dyDescent="0.25">
      <c r="A5" s="16" t="s">
        <v>12</v>
      </c>
      <c r="B5" s="99"/>
      <c r="C5" s="99"/>
    </row>
    <row r="6" spans="1:3" ht="15.6" x14ac:dyDescent="0.3">
      <c r="A6" s="6" t="s">
        <v>6</v>
      </c>
      <c r="B6" s="100"/>
      <c r="C6" s="100"/>
    </row>
    <row r="7" spans="1:3" s="7" customFormat="1" ht="30" customHeight="1" x14ac:dyDescent="0.25">
      <c r="A7" s="16" t="s">
        <v>12</v>
      </c>
      <c r="B7" s="99"/>
      <c r="C7" s="99"/>
    </row>
    <row r="8" spans="1:3" ht="15.6" x14ac:dyDescent="0.3">
      <c r="A8" s="6" t="s">
        <v>7</v>
      </c>
      <c r="B8" s="101"/>
      <c r="C8" s="101"/>
    </row>
    <row r="9" spans="1:3" s="7" customFormat="1" ht="30" customHeight="1" x14ac:dyDescent="0.25">
      <c r="A9" s="16" t="s">
        <v>12</v>
      </c>
      <c r="B9" s="102"/>
      <c r="C9" s="102"/>
    </row>
    <row r="10" spans="1:3" ht="15.6" x14ac:dyDescent="0.3">
      <c r="A10" s="6" t="s">
        <v>8</v>
      </c>
      <c r="B10" s="101"/>
      <c r="C10" s="101"/>
    </row>
    <row r="11" spans="1:3" s="7" customFormat="1" ht="30" customHeight="1" x14ac:dyDescent="0.25">
      <c r="A11" s="16" t="s">
        <v>12</v>
      </c>
      <c r="B11" s="102"/>
      <c r="C11" s="102"/>
    </row>
    <row r="12" spans="1:3" ht="15.6" x14ac:dyDescent="0.3">
      <c r="A12" s="6" t="s">
        <v>9</v>
      </c>
      <c r="B12" s="101"/>
      <c r="C12" s="101"/>
    </row>
    <row r="13" spans="1:3" s="7" customFormat="1" ht="30" customHeight="1" x14ac:dyDescent="0.25">
      <c r="A13" s="16" t="s">
        <v>12</v>
      </c>
      <c r="B13" s="102"/>
      <c r="C13" s="102"/>
    </row>
    <row r="14" spans="1:3" s="3" customFormat="1" ht="44.1" customHeight="1" x14ac:dyDescent="0.25">
      <c r="A14" s="55" t="s">
        <v>61</v>
      </c>
      <c r="B14" s="36"/>
      <c r="C14" s="51"/>
    </row>
    <row r="15" spans="1:3" s="3" customFormat="1" ht="44.1" customHeight="1" thickBot="1" x14ac:dyDescent="0.3">
      <c r="A15" s="56" t="s">
        <v>62</v>
      </c>
      <c r="B15" s="37"/>
      <c r="C15" s="52"/>
    </row>
    <row r="16" spans="1:3" ht="16.2" thickBot="1" x14ac:dyDescent="0.35">
      <c r="A16" s="13" t="s">
        <v>2</v>
      </c>
      <c r="B16" s="14"/>
      <c r="C16" s="50"/>
    </row>
    <row r="17" spans="1:3" s="3" customFormat="1" ht="44.1" customHeight="1" x14ac:dyDescent="0.25">
      <c r="A17" s="57" t="s">
        <v>3</v>
      </c>
      <c r="B17" s="15"/>
      <c r="C17" s="59"/>
    </row>
    <row r="18" spans="1:3" s="3" customFormat="1" ht="44.1" customHeight="1" x14ac:dyDescent="0.25">
      <c r="A18" s="55" t="s">
        <v>4</v>
      </c>
      <c r="B18" s="38"/>
      <c r="C18" s="60"/>
    </row>
    <row r="19" spans="1:3" s="3" customFormat="1" ht="44.1" customHeight="1" thickBot="1" x14ac:dyDescent="0.3">
      <c r="A19" s="58" t="s">
        <v>5</v>
      </c>
      <c r="B19" s="39"/>
      <c r="C19" s="60"/>
    </row>
    <row r="20" spans="1:3" ht="11.25" customHeight="1" thickBot="1" x14ac:dyDescent="0.35">
      <c r="B20" s="40"/>
    </row>
    <row r="21" spans="1:3" s="3" customFormat="1" ht="43.5" customHeight="1" thickBot="1" x14ac:dyDescent="0.3">
      <c r="A21" s="10" t="s">
        <v>11</v>
      </c>
      <c r="B21" s="41"/>
    </row>
    <row r="22" spans="1:3" s="3" customFormat="1" ht="42" thickBot="1" x14ac:dyDescent="0.3">
      <c r="A22" s="10" t="s">
        <v>70</v>
      </c>
      <c r="B22" s="42"/>
    </row>
    <row r="23" spans="1:3" ht="15.6" thickBot="1" x14ac:dyDescent="0.3">
      <c r="A23" s="9"/>
      <c r="B23" s="8"/>
    </row>
    <row r="24" spans="1:3" ht="54" customHeight="1" thickTop="1" thickBot="1" x14ac:dyDescent="0.3">
      <c r="A24" s="103" t="s">
        <v>71</v>
      </c>
      <c r="B24" s="104"/>
    </row>
    <row r="25" spans="1:3" ht="15.6" thickTop="1" x14ac:dyDescent="0.25"/>
  </sheetData>
  <sheetProtection password="CC7D" sheet="1"/>
  <protectedRanges>
    <protectedRange sqref="B4:C15 B17:B19 B21:B22" name="Bereich1"/>
  </protectedRanges>
  <mergeCells count="12">
    <mergeCell ref="A24:B24"/>
    <mergeCell ref="A2:B2"/>
    <mergeCell ref="B4:B5"/>
    <mergeCell ref="B6:B7"/>
    <mergeCell ref="B8:B9"/>
    <mergeCell ref="B10:B11"/>
    <mergeCell ref="B12:B13"/>
    <mergeCell ref="C4:C5"/>
    <mergeCell ref="C6:C7"/>
    <mergeCell ref="C8:C9"/>
    <mergeCell ref="C10:C11"/>
    <mergeCell ref="C12:C13"/>
  </mergeCells>
  <phoneticPr fontId="3" type="noConversion"/>
  <pageMargins left="0.46" right="0.25" top="0.62992125984251968" bottom="0.43307086614173229" header="0.31496062992125984" footer="0.23622047244094491"/>
  <pageSetup paperSize="9" scale="74" orientation="portrait" r:id="rId1"/>
  <headerFooter alignWithMargins="0">
    <oddHeader>&amp;L&amp;11&amp;KFF0000Ausschreibung Nr. 10/4.1-2026-0361&amp;C&amp;"Arial,Fett"&amp;16&amp;UPreistabelle&amp;R&amp;11Anlage 1 - Anhang 2</oddHeader>
    <oddFooter xml:space="preserve">&amp;C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6"/>
  <sheetViews>
    <sheetView zoomScaleNormal="100" workbookViewId="0">
      <selection activeCell="J21" sqref="J21"/>
    </sheetView>
  </sheetViews>
  <sheetFormatPr baseColWidth="10" defaultColWidth="10.6640625" defaultRowHeight="15" x14ac:dyDescent="0.25"/>
  <cols>
    <col min="1" max="1" width="9.44140625" style="17" bestFit="1" customWidth="1"/>
    <col min="2" max="2" width="81.6640625" style="1" customWidth="1"/>
    <col min="3" max="3" width="12.6640625" style="1" customWidth="1"/>
    <col min="4" max="4" width="19.33203125" style="1" customWidth="1"/>
    <col min="5" max="5" width="15.44140625" style="1" customWidth="1"/>
    <col min="6" max="6" width="20.109375" style="1" customWidth="1"/>
    <col min="7" max="7" width="13" style="25" bestFit="1" customWidth="1"/>
    <col min="8" max="8" width="16.5546875" style="25" bestFit="1" customWidth="1"/>
    <col min="9" max="16384" width="10.6640625" style="1"/>
  </cols>
  <sheetData>
    <row r="1" spans="1:8" s="2" customFormat="1" ht="31.8" thickBot="1" x14ac:dyDescent="0.3">
      <c r="A1" s="18" t="s">
        <v>13</v>
      </c>
      <c r="B1" s="19" t="s">
        <v>0</v>
      </c>
      <c r="C1" s="20" t="s">
        <v>14</v>
      </c>
      <c r="D1" s="21" t="s">
        <v>43</v>
      </c>
      <c r="E1" s="22" t="s">
        <v>15</v>
      </c>
      <c r="F1" s="23" t="s">
        <v>16</v>
      </c>
    </row>
    <row r="2" spans="1:8" ht="18" customHeight="1" x14ac:dyDescent="0.25">
      <c r="A2" s="106">
        <v>1</v>
      </c>
      <c r="B2" s="73" t="s">
        <v>45</v>
      </c>
      <c r="C2" s="124">
        <v>100</v>
      </c>
      <c r="D2" s="126">
        <f>C2*4</f>
        <v>400</v>
      </c>
      <c r="E2" s="87">
        <f>Preistabelle!B4</f>
        <v>0</v>
      </c>
      <c r="F2" s="88">
        <f>$D$2*E2</f>
        <v>0</v>
      </c>
      <c r="G2" s="1"/>
      <c r="H2" s="1"/>
    </row>
    <row r="3" spans="1:8" ht="18" customHeight="1" thickBot="1" x14ac:dyDescent="0.3">
      <c r="A3" s="107"/>
      <c r="B3" s="66" t="s">
        <v>46</v>
      </c>
      <c r="C3" s="125"/>
      <c r="D3" s="127"/>
      <c r="E3" s="86">
        <f>Preistabelle!C4</f>
        <v>0</v>
      </c>
      <c r="F3" s="81">
        <f>$D$2*E3</f>
        <v>0</v>
      </c>
      <c r="G3" s="1"/>
      <c r="H3" s="1"/>
    </row>
    <row r="4" spans="1:8" ht="18" customHeight="1" x14ac:dyDescent="0.25">
      <c r="A4" s="106">
        <v>2</v>
      </c>
      <c r="B4" s="74" t="s">
        <v>47</v>
      </c>
      <c r="C4" s="128">
        <v>850000</v>
      </c>
      <c r="D4" s="126">
        <f t="shared" ref="D4:D14" si="0">C4*4</f>
        <v>3400000</v>
      </c>
      <c r="E4" s="87">
        <f>Preistabelle!B6</f>
        <v>0</v>
      </c>
      <c r="F4" s="88">
        <f>$D$4*E4</f>
        <v>0</v>
      </c>
      <c r="G4" s="1"/>
      <c r="H4" s="1"/>
    </row>
    <row r="5" spans="1:8" ht="18" customHeight="1" thickBot="1" x14ac:dyDescent="0.3">
      <c r="A5" s="111"/>
      <c r="B5" s="67" t="s">
        <v>53</v>
      </c>
      <c r="C5" s="129"/>
      <c r="D5" s="127"/>
      <c r="E5" s="86">
        <f>Preistabelle!C6</f>
        <v>0</v>
      </c>
      <c r="F5" s="81">
        <f>$D$4*E5</f>
        <v>0</v>
      </c>
      <c r="G5" s="1"/>
      <c r="H5" s="1"/>
    </row>
    <row r="6" spans="1:8" ht="18" customHeight="1" x14ac:dyDescent="0.25">
      <c r="A6" s="112">
        <v>3</v>
      </c>
      <c r="B6" s="75" t="s">
        <v>48</v>
      </c>
      <c r="C6" s="128">
        <v>95000</v>
      </c>
      <c r="D6" s="126">
        <f t="shared" si="0"/>
        <v>380000</v>
      </c>
      <c r="E6" s="87">
        <f>Preistabelle!B8</f>
        <v>0</v>
      </c>
      <c r="F6" s="88">
        <f>$D$6*E6</f>
        <v>0</v>
      </c>
      <c r="G6" s="1"/>
      <c r="H6" s="1"/>
    </row>
    <row r="7" spans="1:8" ht="18" customHeight="1" thickBot="1" x14ac:dyDescent="0.3">
      <c r="A7" s="107"/>
      <c r="B7" s="68" t="s">
        <v>54</v>
      </c>
      <c r="C7" s="129"/>
      <c r="D7" s="127"/>
      <c r="E7" s="86">
        <f>Preistabelle!C8</f>
        <v>0</v>
      </c>
      <c r="F7" s="81">
        <f>$D$6*E7</f>
        <v>0</v>
      </c>
      <c r="G7" s="1"/>
      <c r="H7" s="1"/>
    </row>
    <row r="8" spans="1:8" ht="18" customHeight="1" x14ac:dyDescent="0.25">
      <c r="A8" s="106">
        <v>4</v>
      </c>
      <c r="B8" s="76" t="s">
        <v>49</v>
      </c>
      <c r="C8" s="128">
        <v>105000</v>
      </c>
      <c r="D8" s="126">
        <f>C8*4</f>
        <v>420000</v>
      </c>
      <c r="E8" s="87">
        <f>Preistabelle!B10</f>
        <v>0</v>
      </c>
      <c r="F8" s="88">
        <f>$D$8*E8</f>
        <v>0</v>
      </c>
      <c r="G8" s="1"/>
      <c r="H8" s="1"/>
    </row>
    <row r="9" spans="1:8" ht="18" customHeight="1" thickBot="1" x14ac:dyDescent="0.3">
      <c r="A9" s="111"/>
      <c r="B9" s="67" t="s">
        <v>55</v>
      </c>
      <c r="C9" s="129"/>
      <c r="D9" s="127"/>
      <c r="E9" s="86">
        <f>Preistabelle!C10</f>
        <v>0</v>
      </c>
      <c r="F9" s="81">
        <f>$D$8*E9</f>
        <v>0</v>
      </c>
      <c r="G9" s="1"/>
      <c r="H9" s="1"/>
    </row>
    <row r="10" spans="1:8" ht="18" customHeight="1" x14ac:dyDescent="0.25">
      <c r="A10" s="112">
        <v>5</v>
      </c>
      <c r="B10" s="75" t="s">
        <v>50</v>
      </c>
      <c r="C10" s="128">
        <v>4700</v>
      </c>
      <c r="D10" s="126">
        <f t="shared" si="0"/>
        <v>18800</v>
      </c>
      <c r="E10" s="87">
        <f>Preistabelle!B12</f>
        <v>0</v>
      </c>
      <c r="F10" s="88">
        <f>$D$10*E10</f>
        <v>0</v>
      </c>
      <c r="G10" s="1"/>
      <c r="H10" s="1"/>
    </row>
    <row r="11" spans="1:8" ht="18" customHeight="1" thickBot="1" x14ac:dyDescent="0.3">
      <c r="A11" s="107"/>
      <c r="B11" s="68" t="s">
        <v>56</v>
      </c>
      <c r="C11" s="129"/>
      <c r="D11" s="127"/>
      <c r="E11" s="86">
        <f>Preistabelle!C12</f>
        <v>0</v>
      </c>
      <c r="F11" s="81">
        <f>$D$10*E11</f>
        <v>0</v>
      </c>
      <c r="G11" s="1"/>
      <c r="H11" s="1"/>
    </row>
    <row r="12" spans="1:8" s="3" customFormat="1" ht="18" customHeight="1" x14ac:dyDescent="0.25">
      <c r="A12" s="106">
        <v>6</v>
      </c>
      <c r="B12" s="76" t="s">
        <v>51</v>
      </c>
      <c r="C12" s="128">
        <v>1650</v>
      </c>
      <c r="D12" s="126">
        <f t="shared" si="0"/>
        <v>6600</v>
      </c>
      <c r="E12" s="87">
        <f>Preistabelle!B14</f>
        <v>0</v>
      </c>
      <c r="F12" s="88">
        <f>$D$12*E12</f>
        <v>0</v>
      </c>
    </row>
    <row r="13" spans="1:8" s="3" customFormat="1" ht="18" customHeight="1" thickBot="1" x14ac:dyDescent="0.3">
      <c r="A13" s="113"/>
      <c r="B13" s="69" t="s">
        <v>57</v>
      </c>
      <c r="C13" s="129"/>
      <c r="D13" s="127"/>
      <c r="E13" s="86">
        <f>Preistabelle!C14</f>
        <v>0</v>
      </c>
      <c r="F13" s="81">
        <f>$D$12*E13</f>
        <v>0</v>
      </c>
    </row>
    <row r="14" spans="1:8" s="3" customFormat="1" ht="18" customHeight="1" x14ac:dyDescent="0.25">
      <c r="A14" s="112">
        <v>7</v>
      </c>
      <c r="B14" s="77" t="s">
        <v>52</v>
      </c>
      <c r="C14" s="128">
        <v>250</v>
      </c>
      <c r="D14" s="130">
        <f t="shared" si="0"/>
        <v>1000</v>
      </c>
      <c r="E14" s="87">
        <f>Preistabelle!B15</f>
        <v>0</v>
      </c>
      <c r="F14" s="88">
        <f>$D$14*E14</f>
        <v>0</v>
      </c>
    </row>
    <row r="15" spans="1:8" s="3" customFormat="1" ht="18" customHeight="1" thickBot="1" x14ac:dyDescent="0.3">
      <c r="A15" s="111"/>
      <c r="B15" s="69" t="s">
        <v>58</v>
      </c>
      <c r="C15" s="129"/>
      <c r="D15" s="131"/>
      <c r="E15" s="86">
        <f>Preistabelle!C15</f>
        <v>0</v>
      </c>
      <c r="F15" s="81">
        <f>$D$14*E15</f>
        <v>0</v>
      </c>
    </row>
    <row r="16" spans="1:8" ht="18" customHeight="1" thickBot="1" x14ac:dyDescent="0.3">
      <c r="A16" s="117" t="s">
        <v>2</v>
      </c>
      <c r="B16" s="118"/>
      <c r="C16" s="118"/>
      <c r="D16" s="118"/>
      <c r="E16" s="118"/>
      <c r="F16" s="119"/>
      <c r="G16" s="1"/>
      <c r="H16" s="1"/>
    </row>
    <row r="17" spans="1:8" s="3" customFormat="1" ht="18" customHeight="1" x14ac:dyDescent="0.25">
      <c r="A17" s="46">
        <v>8</v>
      </c>
      <c r="B17" s="70" t="s">
        <v>64</v>
      </c>
      <c r="C17" s="61">
        <v>2500</v>
      </c>
      <c r="D17" s="61">
        <f>C17*4</f>
        <v>10000</v>
      </c>
      <c r="E17" s="82">
        <f>Preistabelle!B17</f>
        <v>0</v>
      </c>
      <c r="F17" s="79">
        <f>$D$17*E17</f>
        <v>0</v>
      </c>
    </row>
    <row r="18" spans="1:8" s="3" customFormat="1" ht="18" customHeight="1" x14ac:dyDescent="0.25">
      <c r="A18" s="62">
        <v>9</v>
      </c>
      <c r="B18" s="71" t="s">
        <v>65</v>
      </c>
      <c r="C18" s="63">
        <v>530</v>
      </c>
      <c r="D18" s="63">
        <f>C18*4</f>
        <v>2120</v>
      </c>
      <c r="E18" s="83">
        <f>Preistabelle!B18</f>
        <v>0</v>
      </c>
      <c r="F18" s="84">
        <f>$D$18*E18</f>
        <v>0</v>
      </c>
    </row>
    <row r="19" spans="1:8" s="3" customFormat="1" ht="18" customHeight="1" thickBot="1" x14ac:dyDescent="0.3">
      <c r="A19" s="64">
        <v>10</v>
      </c>
      <c r="B19" s="69" t="s">
        <v>66</v>
      </c>
      <c r="C19" s="65">
        <v>3600</v>
      </c>
      <c r="D19" s="65">
        <f>C19*4</f>
        <v>14400</v>
      </c>
      <c r="E19" s="85">
        <f>Preistabelle!B19</f>
        <v>0</v>
      </c>
      <c r="F19" s="81">
        <f>$D$19*E19</f>
        <v>0</v>
      </c>
    </row>
    <row r="20" spans="1:8" ht="18" customHeight="1" thickBot="1" x14ac:dyDescent="0.3">
      <c r="A20" s="120" t="s">
        <v>17</v>
      </c>
      <c r="B20" s="121"/>
      <c r="C20" s="121"/>
      <c r="D20" s="121"/>
      <c r="E20" s="121"/>
      <c r="F20" s="122"/>
      <c r="G20" s="1"/>
      <c r="H20" s="1"/>
    </row>
    <row r="21" spans="1:8" s="3" customFormat="1" ht="18" customHeight="1" x14ac:dyDescent="0.25">
      <c r="A21" s="46">
        <v>11</v>
      </c>
      <c r="B21" s="72" t="s">
        <v>18</v>
      </c>
      <c r="C21" s="53"/>
      <c r="D21" s="54">
        <v>48</v>
      </c>
      <c r="E21" s="78">
        <f>Preistabelle!B21</f>
        <v>0</v>
      </c>
      <c r="F21" s="79">
        <f>$D21*E21</f>
        <v>0</v>
      </c>
    </row>
    <row r="22" spans="1:8" s="3" customFormat="1" ht="18" customHeight="1" thickBot="1" x14ac:dyDescent="0.3">
      <c r="A22" s="47">
        <v>12</v>
      </c>
      <c r="B22" s="67" t="s">
        <v>67</v>
      </c>
      <c r="C22" s="48"/>
      <c r="D22" s="49">
        <v>8</v>
      </c>
      <c r="E22" s="80">
        <f>Preistabelle!B22</f>
        <v>0</v>
      </c>
      <c r="F22" s="81">
        <f>$D22*E22</f>
        <v>0</v>
      </c>
    </row>
    <row r="23" spans="1:8" s="3" customFormat="1" ht="27" customHeight="1" x14ac:dyDescent="0.25">
      <c r="A23" s="43"/>
      <c r="B23" s="44"/>
      <c r="C23" s="109" t="s">
        <v>59</v>
      </c>
      <c r="D23" s="109"/>
      <c r="E23" s="109"/>
      <c r="F23" s="89">
        <f>SUM(F2,F4,F6,F8,F10,F12,F14)</f>
        <v>0</v>
      </c>
    </row>
    <row r="24" spans="1:8" s="3" customFormat="1" ht="27" customHeight="1" thickBot="1" x14ac:dyDescent="0.3">
      <c r="A24" s="43"/>
      <c r="B24" s="44"/>
      <c r="C24" s="110" t="s">
        <v>60</v>
      </c>
      <c r="D24" s="110"/>
      <c r="E24" s="110"/>
      <c r="F24" s="96">
        <f>SUM(F3,F5,F7,F9,F11,F13,F15,F17:F19,F21,F22)</f>
        <v>0</v>
      </c>
    </row>
    <row r="25" spans="1:8" s="3" customFormat="1" ht="27" customHeight="1" thickTop="1" x14ac:dyDescent="0.25">
      <c r="A25" s="43"/>
      <c r="B25" s="44"/>
      <c r="C25" s="44"/>
      <c r="D25" s="108" t="s">
        <v>40</v>
      </c>
      <c r="E25" s="108"/>
      <c r="F25" s="93">
        <f>SUM(F$2:F$22)</f>
        <v>0</v>
      </c>
    </row>
    <row r="26" spans="1:8" s="3" customFormat="1" ht="27" customHeight="1" thickBot="1" x14ac:dyDescent="0.3">
      <c r="A26" s="43"/>
      <c r="B26" s="44"/>
      <c r="C26" s="44"/>
      <c r="D26" s="90" t="s">
        <v>44</v>
      </c>
      <c r="E26" s="91"/>
      <c r="F26" s="95">
        <f>F25*E26</f>
        <v>0</v>
      </c>
    </row>
    <row r="27" spans="1:8" s="3" customFormat="1" ht="27" customHeight="1" thickTop="1" x14ac:dyDescent="0.25">
      <c r="A27" s="43"/>
      <c r="B27" s="44"/>
      <c r="C27" s="44"/>
      <c r="D27" s="108" t="s">
        <v>42</v>
      </c>
      <c r="E27" s="108"/>
      <c r="F27" s="93">
        <f>F25-F26</f>
        <v>0</v>
      </c>
    </row>
    <row r="28" spans="1:8" ht="27" customHeight="1" thickBot="1" x14ac:dyDescent="0.3">
      <c r="B28" s="8"/>
      <c r="C28" s="8"/>
      <c r="D28" s="71" t="s">
        <v>39</v>
      </c>
      <c r="E28" s="92">
        <v>0.19</v>
      </c>
      <c r="F28" s="94">
        <f>F24*E28</f>
        <v>0</v>
      </c>
      <c r="G28" s="1"/>
      <c r="H28" s="1"/>
    </row>
    <row r="29" spans="1:8" ht="27" customHeight="1" thickTop="1" x14ac:dyDescent="0.25">
      <c r="B29" s="24"/>
      <c r="C29" s="24"/>
      <c r="D29" s="123" t="s">
        <v>41</v>
      </c>
      <c r="E29" s="123"/>
      <c r="F29" s="97">
        <f>F27+F28</f>
        <v>0</v>
      </c>
      <c r="G29" s="1"/>
      <c r="H29" s="1"/>
    </row>
    <row r="30" spans="1:8" x14ac:dyDescent="0.25">
      <c r="G30" s="1"/>
      <c r="H30" s="1"/>
    </row>
    <row r="31" spans="1:8" hidden="1" x14ac:dyDescent="0.25">
      <c r="C31"/>
      <c r="D31" s="26" t="s">
        <v>19</v>
      </c>
      <c r="E31" s="26"/>
      <c r="F31" s="26"/>
      <c r="G31" s="1"/>
      <c r="H31" s="1"/>
    </row>
    <row r="32" spans="1:8" ht="15" hidden="1" customHeight="1" x14ac:dyDescent="0.25">
      <c r="C32" s="27" t="s">
        <v>20</v>
      </c>
      <c r="D32"/>
      <c r="E32" s="114" t="s">
        <v>21</v>
      </c>
      <c r="F32" s="115"/>
      <c r="G32" s="1"/>
      <c r="H32" s="1"/>
    </row>
    <row r="33" spans="3:8" hidden="1" x14ac:dyDescent="0.25">
      <c r="C33" s="28" t="s">
        <v>22</v>
      </c>
      <c r="D33" s="29" t="s">
        <v>23</v>
      </c>
      <c r="E33" s="30" t="s">
        <v>24</v>
      </c>
      <c r="F33" s="30" t="s">
        <v>22</v>
      </c>
      <c r="G33" s="1"/>
      <c r="H33" s="1"/>
    </row>
    <row r="34" spans="3:8" hidden="1" x14ac:dyDescent="0.25">
      <c r="C34" s="30">
        <v>30</v>
      </c>
      <c r="D34" s="30" t="s">
        <v>25</v>
      </c>
      <c r="E34" s="30" t="s">
        <v>26</v>
      </c>
      <c r="F34" s="31">
        <v>30</v>
      </c>
      <c r="G34" s="1"/>
      <c r="H34" s="1"/>
    </row>
    <row r="35" spans="3:8" hidden="1" x14ac:dyDescent="0.25">
      <c r="C35" s="30">
        <v>20</v>
      </c>
      <c r="D35" s="30" t="s">
        <v>27</v>
      </c>
      <c r="E35" s="30" t="s">
        <v>28</v>
      </c>
      <c r="F35" s="31">
        <v>15</v>
      </c>
      <c r="G35" s="1"/>
      <c r="H35" s="1"/>
    </row>
    <row r="36" spans="3:8" hidden="1" x14ac:dyDescent="0.25">
      <c r="C36" s="30">
        <v>50</v>
      </c>
      <c r="D36" s="30" t="s">
        <v>29</v>
      </c>
      <c r="E36" s="30" t="s">
        <v>30</v>
      </c>
      <c r="F36" s="31">
        <v>25</v>
      </c>
      <c r="G36" s="1"/>
      <c r="H36" s="1"/>
    </row>
    <row r="37" spans="3:8" ht="36.75" hidden="1" customHeight="1" x14ac:dyDescent="0.25">
      <c r="E37" s="116" t="s">
        <v>31</v>
      </c>
      <c r="F37" s="116"/>
      <c r="G37" s="1"/>
      <c r="H37" s="1"/>
    </row>
    <row r="38" spans="3:8" hidden="1" x14ac:dyDescent="0.25">
      <c r="E38" s="32" t="s">
        <v>32</v>
      </c>
      <c r="F38" s="25"/>
      <c r="G38" s="1"/>
      <c r="H38" s="1"/>
    </row>
    <row r="39" spans="3:8" hidden="1" x14ac:dyDescent="0.25">
      <c r="C39"/>
      <c r="D39" s="26" t="s">
        <v>33</v>
      </c>
      <c r="E39"/>
      <c r="F39"/>
      <c r="G39" s="1"/>
      <c r="H39" s="1"/>
    </row>
    <row r="40" spans="3:8" ht="15" hidden="1" customHeight="1" x14ac:dyDescent="0.25">
      <c r="C40" s="27" t="s">
        <v>20</v>
      </c>
      <c r="D40"/>
      <c r="E40" s="114" t="s">
        <v>21</v>
      </c>
      <c r="F40" s="115"/>
      <c r="G40" s="1"/>
      <c r="H40" s="1"/>
    </row>
    <row r="41" spans="3:8" hidden="1" x14ac:dyDescent="0.25">
      <c r="C41" s="28" t="s">
        <v>22</v>
      </c>
      <c r="D41" s="29" t="s">
        <v>23</v>
      </c>
      <c r="E41" s="30" t="s">
        <v>24</v>
      </c>
      <c r="F41" s="30" t="s">
        <v>22</v>
      </c>
      <c r="G41" s="1"/>
      <c r="H41" s="1"/>
    </row>
    <row r="42" spans="3:8" hidden="1" x14ac:dyDescent="0.25">
      <c r="C42" s="30">
        <v>20</v>
      </c>
      <c r="D42" s="30">
        <v>1</v>
      </c>
      <c r="E42" s="31">
        <v>1</v>
      </c>
      <c r="F42" s="30">
        <f>VLOOKUP(E42,$C$50:$D$53,2)</f>
        <v>20</v>
      </c>
      <c r="G42" s="1"/>
      <c r="H42" s="1"/>
    </row>
    <row r="43" spans="3:8" hidden="1" x14ac:dyDescent="0.25">
      <c r="C43" s="30">
        <v>20</v>
      </c>
      <c r="D43" s="30">
        <v>2</v>
      </c>
      <c r="E43" s="31">
        <v>3</v>
      </c>
      <c r="F43" s="30">
        <f>VLOOKUP(E43,$C$55:$D$58,2)</f>
        <v>20</v>
      </c>
      <c r="G43" s="1"/>
      <c r="H43" s="1"/>
    </row>
    <row r="44" spans="3:8" hidden="1" x14ac:dyDescent="0.25">
      <c r="C44" s="30">
        <v>20</v>
      </c>
      <c r="D44" s="30">
        <v>3</v>
      </c>
      <c r="E44" s="31">
        <v>3</v>
      </c>
      <c r="F44" s="30">
        <f>VLOOKUP(E44,$C$60:$D$63,2)</f>
        <v>20</v>
      </c>
      <c r="G44" s="1"/>
      <c r="H44" s="1"/>
    </row>
    <row r="45" spans="3:8" hidden="1" x14ac:dyDescent="0.25">
      <c r="C45" s="30">
        <v>20</v>
      </c>
      <c r="D45" s="30">
        <v>4</v>
      </c>
      <c r="E45" s="31">
        <v>3</v>
      </c>
      <c r="F45" s="30">
        <f>VLOOKUP(E45,$C$65:$D$68,2)</f>
        <v>20</v>
      </c>
      <c r="G45" s="1"/>
      <c r="H45" s="1"/>
    </row>
    <row r="46" spans="3:8" hidden="1" x14ac:dyDescent="0.25">
      <c r="C46" s="30">
        <v>20</v>
      </c>
      <c r="D46" s="30">
        <v>5</v>
      </c>
      <c r="E46" s="31">
        <v>4</v>
      </c>
      <c r="F46" s="30">
        <f>VLOOKUP(E46,$C$69:$D$73,2)</f>
        <v>20</v>
      </c>
      <c r="G46" s="1"/>
      <c r="H46" s="1"/>
    </row>
    <row r="47" spans="3:8" ht="33.75" hidden="1" customHeight="1" x14ac:dyDescent="0.25">
      <c r="G47" s="1"/>
      <c r="H47" s="1"/>
    </row>
    <row r="48" spans="3:8" hidden="1" x14ac:dyDescent="0.25"/>
    <row r="49" spans="1:6" hidden="1" x14ac:dyDescent="0.25">
      <c r="A49"/>
      <c r="B49" s="26" t="s">
        <v>33</v>
      </c>
      <c r="C49"/>
      <c r="D49"/>
      <c r="E49"/>
      <c r="F49"/>
    </row>
    <row r="50" spans="1:6" hidden="1" x14ac:dyDescent="0.25">
      <c r="A50" s="30">
        <v>1</v>
      </c>
      <c r="B50" s="30" t="s">
        <v>34</v>
      </c>
      <c r="C50" s="30">
        <v>1</v>
      </c>
      <c r="D50" s="30">
        <v>20</v>
      </c>
      <c r="E50" s="33"/>
      <c r="F50" s="33"/>
    </row>
    <row r="51" spans="1:6" hidden="1" x14ac:dyDescent="0.25">
      <c r="A51" s="30">
        <v>1</v>
      </c>
      <c r="B51" s="30"/>
      <c r="C51" s="30">
        <v>2</v>
      </c>
      <c r="D51" s="30">
        <v>15</v>
      </c>
      <c r="E51" s="33"/>
      <c r="F51" s="33"/>
    </row>
    <row r="52" spans="1:6" hidden="1" x14ac:dyDescent="0.25">
      <c r="A52" s="30">
        <v>1</v>
      </c>
      <c r="B52" s="30"/>
      <c r="C52" s="30">
        <v>3</v>
      </c>
      <c r="D52" s="30">
        <v>10</v>
      </c>
      <c r="E52" s="33"/>
      <c r="F52" s="33"/>
    </row>
    <row r="53" spans="1:6" hidden="1" x14ac:dyDescent="0.25">
      <c r="A53" s="30">
        <v>1</v>
      </c>
      <c r="B53" s="30"/>
      <c r="C53" s="30">
        <v>4</v>
      </c>
      <c r="D53" s="30">
        <v>5</v>
      </c>
      <c r="E53" s="33"/>
      <c r="F53" s="33"/>
    </row>
    <row r="54" spans="1:6" hidden="1" x14ac:dyDescent="0.25">
      <c r="A54"/>
      <c r="B54"/>
      <c r="C54"/>
      <c r="D54"/>
      <c r="E54"/>
      <c r="F54"/>
    </row>
    <row r="55" spans="1:6" hidden="1" x14ac:dyDescent="0.25">
      <c r="A55" s="30">
        <v>2</v>
      </c>
      <c r="B55" s="30" t="s">
        <v>35</v>
      </c>
      <c r="C55" s="30">
        <v>3</v>
      </c>
      <c r="D55" s="30">
        <v>20</v>
      </c>
      <c r="E55" s="33"/>
      <c r="F55" s="33"/>
    </row>
    <row r="56" spans="1:6" hidden="1" x14ac:dyDescent="0.25">
      <c r="A56" s="30">
        <v>2</v>
      </c>
      <c r="B56" s="30"/>
      <c r="C56" s="30">
        <v>4</v>
      </c>
      <c r="D56" s="30">
        <v>15</v>
      </c>
      <c r="E56" s="33"/>
      <c r="F56" s="33"/>
    </row>
    <row r="57" spans="1:6" hidden="1" x14ac:dyDescent="0.25">
      <c r="A57" s="30">
        <v>2</v>
      </c>
      <c r="B57" s="30"/>
      <c r="C57" s="30">
        <v>5</v>
      </c>
      <c r="D57" s="30">
        <v>10</v>
      </c>
      <c r="E57" s="33"/>
      <c r="F57" s="33"/>
    </row>
    <row r="58" spans="1:6" hidden="1" x14ac:dyDescent="0.25">
      <c r="A58" s="30">
        <v>2</v>
      </c>
      <c r="B58" s="30"/>
      <c r="C58" s="30">
        <v>6</v>
      </c>
      <c r="D58" s="30">
        <v>5</v>
      </c>
      <c r="E58" s="33"/>
      <c r="F58" s="33"/>
    </row>
    <row r="59" spans="1:6" hidden="1" x14ac:dyDescent="0.25">
      <c r="A59"/>
      <c r="B59"/>
      <c r="C59"/>
      <c r="D59"/>
      <c r="E59"/>
      <c r="F59"/>
    </row>
    <row r="60" spans="1:6" hidden="1" x14ac:dyDescent="0.25">
      <c r="A60" s="30">
        <v>3</v>
      </c>
      <c r="B60" s="30" t="s">
        <v>36</v>
      </c>
      <c r="C60" s="30">
        <v>3</v>
      </c>
      <c r="D60" s="30">
        <v>20</v>
      </c>
      <c r="E60" s="33"/>
      <c r="F60" s="33"/>
    </row>
    <row r="61" spans="1:6" hidden="1" x14ac:dyDescent="0.25">
      <c r="A61" s="30">
        <v>3</v>
      </c>
      <c r="B61" s="30"/>
      <c r="C61" s="30">
        <v>4</v>
      </c>
      <c r="D61" s="30">
        <v>15</v>
      </c>
      <c r="E61" s="33"/>
      <c r="F61" s="33"/>
    </row>
    <row r="62" spans="1:6" hidden="1" x14ac:dyDescent="0.25">
      <c r="A62" s="30">
        <v>3</v>
      </c>
      <c r="B62" s="30"/>
      <c r="C62" s="30">
        <v>5</v>
      </c>
      <c r="D62" s="30">
        <v>10</v>
      </c>
      <c r="E62" s="33"/>
      <c r="F62" s="33"/>
    </row>
    <row r="63" spans="1:6" hidden="1" x14ac:dyDescent="0.25">
      <c r="A63" s="30">
        <v>3</v>
      </c>
      <c r="B63" s="30"/>
      <c r="C63" s="30">
        <v>6</v>
      </c>
      <c r="D63" s="30">
        <v>5</v>
      </c>
      <c r="E63" s="33"/>
      <c r="F63" s="33"/>
    </row>
    <row r="64" spans="1:6" hidden="1" x14ac:dyDescent="0.25">
      <c r="A64"/>
      <c r="B64"/>
      <c r="C64"/>
      <c r="D64"/>
      <c r="E64"/>
      <c r="F64"/>
    </row>
    <row r="65" spans="1:6" hidden="1" x14ac:dyDescent="0.25">
      <c r="A65" s="30">
        <v>4</v>
      </c>
      <c r="B65" s="30" t="s">
        <v>37</v>
      </c>
      <c r="C65" s="30">
        <v>1</v>
      </c>
      <c r="D65" s="30">
        <v>5</v>
      </c>
      <c r="E65" s="33"/>
      <c r="F65" s="33"/>
    </row>
    <row r="66" spans="1:6" hidden="1" x14ac:dyDescent="0.25">
      <c r="A66" s="30">
        <v>4</v>
      </c>
      <c r="B66" s="30"/>
      <c r="C66" s="30">
        <v>2</v>
      </c>
      <c r="D66" s="30">
        <v>15</v>
      </c>
      <c r="E66" s="33"/>
      <c r="F66" s="33"/>
    </row>
    <row r="67" spans="1:6" hidden="1" x14ac:dyDescent="0.25">
      <c r="A67" s="30">
        <v>4</v>
      </c>
      <c r="B67" s="30"/>
      <c r="C67" s="30">
        <v>3</v>
      </c>
      <c r="D67" s="30">
        <v>20</v>
      </c>
      <c r="E67" s="33"/>
      <c r="F67" s="33"/>
    </row>
    <row r="68" spans="1:6" hidden="1" x14ac:dyDescent="0.25">
      <c r="A68"/>
      <c r="B68"/>
      <c r="C68"/>
      <c r="D68"/>
      <c r="E68"/>
      <c r="F68"/>
    </row>
    <row r="69" spans="1:6" hidden="1" x14ac:dyDescent="0.25">
      <c r="A69" s="30">
        <v>5</v>
      </c>
      <c r="B69" s="30" t="s">
        <v>38</v>
      </c>
      <c r="C69" s="30">
        <v>4</v>
      </c>
      <c r="D69" s="30">
        <v>20</v>
      </c>
      <c r="E69" s="33"/>
      <c r="F69" s="33"/>
    </row>
    <row r="70" spans="1:6" hidden="1" x14ac:dyDescent="0.25">
      <c r="A70" s="30">
        <v>5</v>
      </c>
      <c r="B70" s="30"/>
      <c r="C70" s="30">
        <v>5</v>
      </c>
      <c r="D70" s="30">
        <v>15</v>
      </c>
      <c r="E70" s="33"/>
      <c r="F70" s="33"/>
    </row>
    <row r="71" spans="1:6" hidden="1" x14ac:dyDescent="0.25">
      <c r="A71" s="30">
        <v>5</v>
      </c>
      <c r="B71" s="30"/>
      <c r="C71" s="30">
        <v>6</v>
      </c>
      <c r="D71" s="30">
        <v>10</v>
      </c>
      <c r="E71" s="33"/>
      <c r="F71" s="33"/>
    </row>
    <row r="72" spans="1:6" hidden="1" x14ac:dyDescent="0.25">
      <c r="A72" s="30">
        <v>5</v>
      </c>
      <c r="B72" s="30"/>
      <c r="C72" s="30">
        <v>7</v>
      </c>
      <c r="D72" s="30">
        <v>5</v>
      </c>
      <c r="E72" s="33"/>
      <c r="F72" s="33"/>
    </row>
    <row r="73" spans="1:6" hidden="1" x14ac:dyDescent="0.25"/>
    <row r="75" spans="1:6" x14ac:dyDescent="0.25">
      <c r="D75" s="34"/>
      <c r="E75" s="35"/>
    </row>
    <row r="76" spans="1:6" x14ac:dyDescent="0.25">
      <c r="D76" s="25"/>
    </row>
  </sheetData>
  <sheetProtection password="CC7D" sheet="1"/>
  <protectedRanges>
    <protectedRange password="CC7D" sqref="C2:C15 C17:C19" name="Bereich2"/>
    <protectedRange sqref="E26" name="Bereich1"/>
  </protectedRanges>
  <mergeCells count="31">
    <mergeCell ref="C14:C15"/>
    <mergeCell ref="D14:D15"/>
    <mergeCell ref="C8:C9"/>
    <mergeCell ref="D8:D9"/>
    <mergeCell ref="C10:C11"/>
    <mergeCell ref="D10:D11"/>
    <mergeCell ref="C12:C13"/>
    <mergeCell ref="D12:D13"/>
    <mergeCell ref="E32:F32"/>
    <mergeCell ref="E37:F37"/>
    <mergeCell ref="E40:F40"/>
    <mergeCell ref="A16:F16"/>
    <mergeCell ref="A20:F20"/>
    <mergeCell ref="D29:E29"/>
    <mergeCell ref="D27:E27"/>
    <mergeCell ref="A2:A3"/>
    <mergeCell ref="D25:E25"/>
    <mergeCell ref="C23:E23"/>
    <mergeCell ref="C24:E24"/>
    <mergeCell ref="A4:A5"/>
    <mergeCell ref="A6:A7"/>
    <mergeCell ref="A8:A9"/>
    <mergeCell ref="A10:A11"/>
    <mergeCell ref="A14:A15"/>
    <mergeCell ref="A12:A13"/>
    <mergeCell ref="C2:C3"/>
    <mergeCell ref="D2:D3"/>
    <mergeCell ref="C4:C5"/>
    <mergeCell ref="D4:D5"/>
    <mergeCell ref="C6:C7"/>
    <mergeCell ref="D6:D7"/>
  </mergeCells>
  <pageMargins left="0.65" right="0.55000000000000004" top="0.6" bottom="0.17" header="0.2" footer="0.17"/>
  <pageSetup paperSize="9" scale="85" orientation="landscape" r:id="rId1"/>
  <headerFooter>
    <oddHeader xml:space="preserve">&amp;L&amp;KFF0000Ausschreibung Nr. 10/4.1-2022-0XXX&amp;C&amp;"Arial,Fett"&amp;12&amp;UBerechnung Angebotspreis&amp;RAnlage 1 - Anhang 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Preistabelle</vt:lpstr>
      <vt:lpstr>Berechnung Angebotspreis</vt:lpstr>
      <vt:lpstr>'Berechnung Angebotspreis'!Druckbereich</vt:lpstr>
      <vt:lpstr>Preistabelle!Druckbereich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Brormann Daniel</cp:lastModifiedBy>
  <cp:lastPrinted>2026-05-07T09:26:09Z</cp:lastPrinted>
  <dcterms:created xsi:type="dcterms:W3CDTF">2002-12-02T11:21:55Z</dcterms:created>
  <dcterms:modified xsi:type="dcterms:W3CDTF">2026-07-03T06:12:40Z</dcterms:modified>
</cp:coreProperties>
</file>