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X:\SLO\D4.3\03 - Team\Keck\Ausschreibungen\050-2025-009 - Neues Primärstorage (SAN)\3_Vergabeunterlagen\3-Unternehmen ausfüllen\"/>
    </mc:Choice>
  </mc:AlternateContent>
  <xr:revisionPtr revIDLastSave="0" documentId="13_ncr:1_{9D01CFE2-6EF1-4C8E-95FF-04B4BF2A15C2}" xr6:coauthVersionLast="47" xr6:coauthVersionMax="47" xr10:uidLastSave="{00000000-0000-0000-0000-000000000000}"/>
  <bookViews>
    <workbookView xWindow="-120" yWindow="-120" windowWidth="29040" windowHeight="17520" xr2:uid="{8D63B646-40FE-4A4D-9469-7F4B065C9061}"/>
  </bookViews>
  <sheets>
    <sheet name="Primary Storage System" sheetId="1" r:id="rId1"/>
    <sheet name="DR-Site"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 l="1"/>
  <c r="D6" i="3"/>
  <c r="D7" i="3"/>
  <c r="D8" i="3"/>
  <c r="D9" i="3"/>
  <c r="D10" i="3"/>
  <c r="D11" i="3"/>
  <c r="D12" i="3"/>
  <c r="D13" i="3"/>
  <c r="D14" i="3"/>
  <c r="D15" i="3"/>
  <c r="D5" i="3"/>
  <c r="D47" i="1" l="1"/>
  <c r="D48" i="1"/>
  <c r="D49" i="1"/>
  <c r="D50" i="1"/>
  <c r="D51" i="1"/>
  <c r="D53" i="1"/>
  <c r="D54" i="1"/>
  <c r="D55" i="1"/>
  <c r="D46" i="1"/>
  <c r="D31" i="1"/>
  <c r="D32" i="1"/>
  <c r="D33" i="1"/>
  <c r="D34" i="1"/>
  <c r="D35" i="1"/>
  <c r="D30" i="1"/>
  <c r="D8" i="1"/>
  <c r="D9" i="1"/>
  <c r="D10" i="1"/>
  <c r="D11" i="1"/>
  <c r="D12" i="1"/>
  <c r="D13" i="1"/>
  <c r="D14" i="1"/>
  <c r="D15" i="1"/>
  <c r="D16" i="1"/>
  <c r="D17" i="1"/>
  <c r="D18" i="1"/>
  <c r="D19" i="1"/>
  <c r="D20" i="1"/>
  <c r="D21" i="1"/>
  <c r="D36" i="1"/>
  <c r="D43" i="1"/>
  <c r="D40" i="1"/>
  <c r="D6" i="1"/>
  <c r="D17" i="3"/>
  <c r="D16" i="3" l="1"/>
  <c r="D22" i="1"/>
  <c r="D26" i="1"/>
  <c r="D28" i="1"/>
  <c r="D27" i="1"/>
  <c r="D25" i="1"/>
  <c r="D7" i="1"/>
  <c r="D5" i="1"/>
  <c r="D23" i="1" l="1"/>
  <c r="D42" i="1"/>
  <c r="D44" i="1"/>
  <c r="D41" i="1"/>
  <c r="D24" i="1"/>
  <c r="D56" i="1"/>
  <c r="D39" i="1"/>
  <c r="D38" i="1"/>
  <c r="D37" i="1"/>
  <c r="D59" i="1" l="1"/>
</calcChain>
</file>

<file path=xl/sharedStrings.xml><?xml version="1.0" encoding="utf-8"?>
<sst xmlns="http://schemas.openxmlformats.org/spreadsheetml/2006/main" count="184" uniqueCount="102">
  <si>
    <t xml:space="preserve">Bieter: </t>
  </si>
  <si>
    <t xml:space="preserve">Midrange: Leistungsmerkmale je System </t>
    <phoneticPr fontId="14" type="noConversion"/>
  </si>
  <si>
    <t>Kriterium "A"/"B"</t>
  </si>
  <si>
    <t>Bieter Eingabe- und Einschätzung</t>
  </si>
  <si>
    <t>Erreichte Punktzahl</t>
  </si>
  <si>
    <t xml:space="preserve">Bewertungsmaßstab </t>
  </si>
  <si>
    <t>Dokumentation</t>
  </si>
  <si>
    <t>Das Storage System beinhaltet mind. 4  Controller mit je mindestens 4 FC Frontend Ports, die alle mit [32 Gbit/s] Transceivern bestückt im aktiv-aktiv Modus zur Verfügung stehen
Außerdem werden 4 SM SFPs verwendet.</t>
    <phoneticPr fontId="14" type="noConversion"/>
  </si>
  <si>
    <t>A</t>
  </si>
  <si>
    <t>Das Storage System beinhaltet zusätzlich in jedem Controller mindestens 4 IP Frontend Ports, die alle mit [25 Gbit/s] Transceivern bestückt im aktiv-aktiv Modus zur Verfügung stehen</t>
  </si>
  <si>
    <t>Das Storage System unterstützt nativ die SAN (FC &amp; iSCSI) und NAS (NFS &amp; CIFS/SMB) Protokolle. 
Es werden hierfür keine zusätzlichen Hardware sowie Software Lösungen benötigt.</t>
  </si>
  <si>
    <t xml:space="preserve">Bitte dokumentieren: Welche Protokoll Versionen werden unterstützt </t>
  </si>
  <si>
    <t>Das einzelne Storage System kann unterbrechungsfrei auf einen Storage Cluster mit transparentem Failover upgegraded werden. 
Dies gilt für die SAN (FC &amp; iSCSI) sowie NAS (NFS &amp; CIFS/SMB) Protokolle.
Die Datenübertragung des transparenten Failovers kann über FC wie auch über IP umgesetzt werden.</t>
  </si>
  <si>
    <t>Bitte dokumentieren: Welche Schnittstellen Geschwindigkeiten möglich sind</t>
    <phoneticPr fontId="14" type="noConversion"/>
  </si>
  <si>
    <t xml:space="preserve">Skalierbarkeit - das System muss durch einzelne Medien online erweiterbar sein. </t>
  </si>
  <si>
    <t xml:space="preserve">Mind. 4.096 GB Cache im System / 1.024 GB Cache pro Controller </t>
  </si>
  <si>
    <t>Raid 6 &amp; RAID TP Technologie stehen zum Kompensieren von Datenträgerausfällen zur Verfügung</t>
  </si>
  <si>
    <t xml:space="preserve">Bitte dokumentieren: Welche RAID Level werden unterstützt bzw. verwendet  
WICHTIG: Bitte genau beschreiben, mit welchem RAID-Level die Systeme im Angebot konfiguriert wurden. </t>
  </si>
  <si>
    <t>Die wesentlichen, für den Betrieb benötigten Komponenten des Systems sind redundant ausgelegt und können im laufenden Betrieb ohne Unterbrechung ausgetauscht werden.
(Hot swappable - Controller, Disk, Lüfter, Netzteil, IO-Karte)</t>
    <phoneticPr fontId="14" type="noConversion"/>
  </si>
  <si>
    <t xml:space="preserve">Systemverfügbarkeit 99,9999% </t>
  </si>
  <si>
    <t>Bitte nachweisen, Dokumentation</t>
    <phoneticPr fontId="14" type="noConversion"/>
  </si>
  <si>
    <t>Integrierte BBU Module zum Schutz des Controller Cache bei Spannungsausfall</t>
    <phoneticPr fontId="14" type="noConversion"/>
  </si>
  <si>
    <t xml:space="preserve">Online Verfügbarkeit des Systems auch während Software Updates und Upgrades </t>
    <phoneticPr fontId="14" type="noConversion"/>
  </si>
  <si>
    <r>
      <t xml:space="preserve">Mindestdurchsatz des Speichersystems in der geforderten Konfiguration: 
</t>
    </r>
    <r>
      <rPr>
        <b/>
        <sz val="10"/>
        <rFont val="Tahoma"/>
        <family val="2"/>
      </rPr>
      <t>1.500.000</t>
    </r>
    <r>
      <rPr>
        <sz val="10"/>
        <rFont val="Tahoma"/>
        <family val="2"/>
      </rPr>
      <t xml:space="preserve"> IOPS bei 70/30 R/W bei </t>
    </r>
    <r>
      <rPr>
        <b/>
        <sz val="10"/>
        <rFont val="Tahoma"/>
        <family val="2"/>
      </rPr>
      <t>8 kB</t>
    </r>
    <r>
      <rPr>
        <sz val="10"/>
        <rFont val="Tahoma"/>
        <family val="2"/>
      </rPr>
      <t xml:space="preserve"> Blöcken (70% Random) mit einer max. Cache-Benutzung von 20% Read und einer maximalen response time von 1 ms</t>
    </r>
    <phoneticPr fontId="14" type="noConversion"/>
  </si>
  <si>
    <t>Bitte dokumentieren: Wie hoch ist die reale Performance des Storage Systems</t>
  </si>
  <si>
    <r>
      <t xml:space="preserve">Als netto nutzbare Storage Kapazität sind </t>
    </r>
    <r>
      <rPr>
        <b/>
        <sz val="10"/>
        <color rgb="FF000000"/>
        <rFont val="Tahoma"/>
        <family val="2"/>
      </rPr>
      <t>450 TB (250 Blockbereich und 200 Filebereich) (nicht TiB)</t>
    </r>
    <r>
      <rPr>
        <sz val="10"/>
        <color rgb="FF000000"/>
        <rFont val="Tahoma"/>
        <family val="2"/>
      </rPr>
      <t xml:space="preserve"> pro Seite gefordert (gespiegelt active-active). Dieser Wert soll ohne Daten Reduktion erzielt werden. Die Option für Deduplizierung und Komprimierung soll dennoch vollumfänglich zur Verfügung stehen.</t>
    </r>
  </si>
  <si>
    <t>Bitte dokumentieren: Wie wird die geforderte Kapazität im Storage System erreicht</t>
  </si>
  <si>
    <t>Das System soll als reine NVMe AllFlash Variante angeboten werden. QLC Disks sind nicht zugelassen.</t>
  </si>
  <si>
    <t>Das System muss über die Funktion Deduplizierung verfügen
(Die geforderten IOPS müssen jederzeit hierdurch verlustfrei gegeben sein)</t>
    <phoneticPr fontId="14" type="noConversion"/>
  </si>
  <si>
    <t>Das System muss über die Funktion Komprimierung verfügen
(Die geforderten IOPS müssen jederzeit hierdurch verlustfrei gegeben sein)</t>
    <phoneticPr fontId="14" type="noConversion"/>
  </si>
  <si>
    <t>Das System muss über die Funktion Thin Provisioning verfügen</t>
  </si>
  <si>
    <t>Drive Expansion (Shelf-Erweiterungen) müssen, wie das System selbst, über RoCE oder vergleichbare niedriglatente Verbindungen angebunden sein.</t>
  </si>
  <si>
    <t>B</t>
  </si>
  <si>
    <t xml:space="preserve">wenn erfüllt 30 Punkte; wenn nicht 0 Punkte: Bitte genau beschreiben  </t>
    <phoneticPr fontId="14" type="noConversion"/>
  </si>
  <si>
    <t>Komprimierte Replikation am lokalen oder zu entfernten Standorten über [32 Gbit/s] oder [25 Gbit/s] Ethernet Protokoll. Hierfür benötigte Schnittstellen müssen im System vorhanden sein. 
Dies soll für ausgewählte Datenbereiche jederzeit konfigurierbar sein (auch nachträglich im laufenden Betrieb)</t>
  </si>
  <si>
    <t>Wenn möglich 20 Punkte, ansonsten 0 Punkte, bitte Funktionen und verwendete Protokolle genau beschreiben</t>
    <phoneticPr fontId="14" type="noConversion"/>
  </si>
  <si>
    <t>Skalierbarkeit - Scale Out - Aufbau / Erweiterung eines Clusters auf mindestens 32 Controller wird unterstützt um die Leistung zu erhöhen (Non-Disrupted)</t>
    <phoneticPr fontId="14" type="noConversion"/>
  </si>
  <si>
    <t>Wenn möglich 20 Punkte, ansonsten 0</t>
    <phoneticPr fontId="14" type="noConversion"/>
  </si>
  <si>
    <t>Das System soll Daten verschlüsselt ablegen können.
(Data-at-rest encryption, ohne externen Key Manager)</t>
    <phoneticPr fontId="14" type="noConversion"/>
  </si>
  <si>
    <t>Wenn möglich 10 Punkte, ansonsten 0 Punkte. 
Bitte Funktionsweise genau beschreiben</t>
    <phoneticPr fontId="14" type="noConversion"/>
  </si>
  <si>
    <r>
      <t xml:space="preserve">Nutzbare Kapazität ohne Deduplizierung und Compression an. Für je 5 TB mehr als </t>
    </r>
    <r>
      <rPr>
        <b/>
        <sz val="10"/>
        <color rgb="FF000000"/>
        <rFont val="Tahoma"/>
        <family val="2"/>
      </rPr>
      <t>450 TB</t>
    </r>
    <r>
      <rPr>
        <sz val="10"/>
        <color rgb="FF000000"/>
        <rFont val="Tahoma"/>
        <family val="2"/>
      </rPr>
      <t xml:space="preserve"> </t>
    </r>
    <r>
      <rPr>
        <b/>
        <sz val="10"/>
        <color rgb="FF000000"/>
        <rFont val="Tahoma"/>
        <family val="2"/>
      </rPr>
      <t xml:space="preserve">(nicht TiB) </t>
    </r>
    <r>
      <rPr>
        <sz val="10"/>
        <color rgb="FF000000"/>
        <rFont val="Tahoma"/>
        <family val="2"/>
      </rPr>
      <t>gibt es einen zusätzlichen Punkt.</t>
    </r>
  </si>
  <si>
    <t>B</t>
    <phoneticPr fontId="14" type="noConversion"/>
  </si>
  <si>
    <t>Bitte dokumentieren: Wie wird die geforderte Kapazität im Storage System erreicht: Hier werden je mehr Storage angeboten werden, mehr Punkte erreicht. Der Bieter, der am meisten Speicher angeboten hat, bekommt die Höchstpunktzahl von X. Für Werte zwischen diesen beiden äußeren Grenzen erfolgt die Punktverteilung im Wege der linearen Interpolation.</t>
  </si>
  <si>
    <t xml:space="preserve">Das angebotene System muss die Funktion des transparenten Failovers für LUN und File System zwischen zwei Sites unterstützen. Gleichermaßen muss auch der automatische Failback unterstützt sein. </t>
    <phoneticPr fontId="14" type="noConversion"/>
  </si>
  <si>
    <r>
      <t>Die ausbaufähige Kapazität soll min 8000TB betragen</t>
    </r>
    <r>
      <rPr>
        <sz val="10"/>
        <rFont val="Tahoma"/>
        <family val="2"/>
      </rPr>
      <t xml:space="preserve">
</t>
    </r>
  </si>
  <si>
    <t>Es ist anzugeben: Wie hoch ist maximale Kapazität im Storage System (Dual Controller).
Wenn möglich 20 Punkte, ansonsten 0</t>
  </si>
  <si>
    <t>Generelle Anforderungen an die angebotene Lösung:</t>
  </si>
  <si>
    <t>Das Storage Systems unterstützt sichere Snapshots, die über einen definierten Zeitraum unveränderlich zur Verfügung stehen. Diese können auch nicht durch einen Admin Account gelöscht werden.</t>
    <phoneticPr fontId="14" type="noConversion"/>
  </si>
  <si>
    <t>Bitte dokumentieren: Wie lange können wie viele sichere Snapshots vorgehalten werden</t>
    <phoneticPr fontId="14" type="noConversion"/>
  </si>
  <si>
    <t>Erstellen einer Dokumentation inkl. aller Konfigurationsschritte und Parameter der Umgebung.</t>
    <phoneticPr fontId="14" type="noConversion"/>
  </si>
  <si>
    <t>Die Systemkonfiguration muss "speicherbar" sein, um im Notfall darauf zugreifen zu können und ein System wieder herzustellen / in den Ursprungszustand zu versetzen</t>
    <phoneticPr fontId="14" type="noConversion"/>
  </si>
  <si>
    <t>Das Administrator-Dashboard muss eine grafische Visualisierung der Systeme anzeigen. Die Bedienung muss komplett über eine Webbrowser-Oberfläche (via https), Betriebssystem unabhängig und ohne Installation von Flash/Java-Applet möglich sein. Das Dashboard muss über die Funktionen zur Verwaltung, Konfiguration, Überwachung der Performance und Berichterstellung, sowie alle anderen anfallenden Aufgaben verfügen. Die Kommunikation zwischen den Komponenten muss verschlüsselt erfolgen.</t>
    <phoneticPr fontId="14" type="noConversion"/>
  </si>
  <si>
    <t xml:space="preserve"> </t>
  </si>
  <si>
    <t>Die für das System benötigten Rahmenbedingungen sind im Angebot vollumfänglich zu beschreiben. (Platzbedarf in HE, Leistungsaufnahme, Abwärme Werte)</t>
    <phoneticPr fontId="14" type="noConversion"/>
  </si>
  <si>
    <t>Das System muss es dem Administrator ermöglichen, zusätzliche Benutzer 
und / oder Gruppen zu erstellen und verschiedene Berechtigungen zuzuordnen, basierend auf den Aufgaben, die jeder Benutzer ausführen muss.</t>
    <phoneticPr fontId="14" type="noConversion"/>
  </si>
  <si>
    <t>Das angebotene System muss die CC EAL4+ Zertifizierung erfüllen.</t>
  </si>
  <si>
    <t>Sollte in der Lage sein, die Jobpriorität für die Replikation von 
Daten für DR-Zwecke festzulegen (QoS)</t>
    <phoneticPr fontId="14" type="noConversion"/>
  </si>
  <si>
    <t>Wenn möglich 10 Punkte, ansonsten 0</t>
  </si>
  <si>
    <t>Cloning von LUNs aus einem Snapshot wird unterstützt</t>
  </si>
  <si>
    <t>Das System muss ein Audit Log erstellen, um die Vorgänge der Benutzer und die von ihnen vorgenommenen Änderungen zu verfolgen.</t>
    <phoneticPr fontId="14" type="noConversion"/>
  </si>
  <si>
    <t>Das Storage Systems unterstützt eine zusätzliche Absicherung der Daten durch die Bereitstellung einer nativen, im System integrierten, Anti-Ransomware Lösung, sowohl für LUN als auch für File System.</t>
  </si>
  <si>
    <t>Wenn vorhanden 25 Punkte, ansonsten 0, bitte beschreiben</t>
  </si>
  <si>
    <t>Schnittstelle für zentrales Systemmonitoring [SNMP V3 Anbindung checkMK]</t>
    <phoneticPr fontId="14" type="noConversion"/>
  </si>
  <si>
    <t>Wenn vorhanden 10 Punkte, ansonsten 0, bitte beschreiben</t>
    <phoneticPr fontId="14" type="noConversion"/>
  </si>
  <si>
    <t xml:space="preserve">Einwahlmöglichkeit / CallHome für Fernwartung und Support im Fehlerfall 
[Remote Access]
(z.B. wird der Hersteller oder Support Partner bei einem Plattenausfall direkt informiert) </t>
    <phoneticPr fontId="14" type="noConversion"/>
  </si>
  <si>
    <t>Das Protokoll S3 wird unterstützt</t>
  </si>
  <si>
    <t xml:space="preserve">wenn erfüllt 30 Punkte; wenn nicht 0 Punkte  </t>
  </si>
  <si>
    <t>Das System verfügt über eine REST API Schnittstelle</t>
  </si>
  <si>
    <t>Sonstiges:</t>
  </si>
  <si>
    <t>Alle Softwareoptionen/Lizenzen für das angebotene System sind im Angebotspreis enthalten. Sofern einige Funktionen zusätzliche Kosten zur Folge hätten ist hierauf vollumfänglich im Angebot hinzuweisen. 
Das Lizensierungsmodell muss schriftlich dargelegt werden.</t>
    <phoneticPr fontId="14" type="noConversion"/>
  </si>
  <si>
    <t>Bitte alle Funktionen und benötigte Lizenzen genau beschreiben.</t>
  </si>
  <si>
    <r>
      <t>Vertragslaufzeit</t>
    </r>
    <r>
      <rPr>
        <b/>
        <sz val="10"/>
        <color theme="1"/>
        <rFont val="Tahoma"/>
        <family val="2"/>
      </rPr>
      <t xml:space="preserve"> 60</t>
    </r>
    <r>
      <rPr>
        <sz val="10"/>
        <color theme="1"/>
        <rFont val="Tahoma"/>
        <family val="2"/>
      </rPr>
      <t xml:space="preserve"> Monate</t>
    </r>
    <phoneticPr fontId="14" type="noConversion"/>
  </si>
  <si>
    <t>Nachkaufkriterium: Der Anbieter garantiert Fixpreis für Disk-Erweiterungen über 2 Jahre</t>
    <phoneticPr fontId="14" type="noConversion"/>
  </si>
  <si>
    <t xml:space="preserve">Zwei mal pro Jahr eine Überprüfung / Empfehlung / Audit / Update der Systeme durch den Anbieter / Hersteller über die komplette Laufzeit inklusive. Die Updates müssen außerhalb der normalen Geschäftszeiten zwischen 18:00 Uhr und 21:00 Uhr oder an Wochenenden durchgeführt werden. </t>
  </si>
  <si>
    <t xml:space="preserve">6 Tage Dienstleistungskontingent für Planung, Inbetriebnahme, Anbindung an die vorhandene Infrastruktur und Unterstützung bei der Datenmigration sind im Angebot enthalten. Ebenfalls eine vollständige Dokumentation der Systeme </t>
  </si>
  <si>
    <t xml:space="preserve">Lieferung erfolgt an den abgestimmten Standort. 
Entsorgung von Verpackungen muss am Tage des Aufbaus der Systeme erfolgen. </t>
  </si>
  <si>
    <t xml:space="preserve">2 Tage Produktschulung / Einweisung von 2 Administratoren sind im Angebot enthalten. </t>
  </si>
  <si>
    <t>Support Level 7*24, 4 Stunden Reaktionszeit</t>
  </si>
  <si>
    <t>Deutschsprachiger Support an Werktagen zu Bürozeiten (MO - FR in der Zeit von 08:00 - 17:00 Uhr)</t>
    <phoneticPr fontId="14" type="noConversion"/>
  </si>
  <si>
    <t>telefonischen Supportanfragen werden innerhalb von 15 Minuten durch einen Servicemitarbeiter angenommen (MO - FR in der Zeit von 08:00 - 17:00 Uhr)</t>
    <phoneticPr fontId="14" type="noConversion"/>
  </si>
  <si>
    <t xml:space="preserve">Ja - 10 Punkte, ansonsten 0 Punkte  </t>
  </si>
  <si>
    <t xml:space="preserve">Erreichte Punktzahl </t>
  </si>
  <si>
    <t>Legende:</t>
  </si>
  <si>
    <r>
      <t>Die Auswertung der Angebote im Leistungsbereich erfolgt anhand der Angaben des Bieters im beantworteten Kriterienkatalog, der mit dem Angebot einzureichen ist. Jedes Merkmal, d. h. jedes Einzelkriterium ist alternativ entweder als "</t>
    </r>
    <r>
      <rPr>
        <b/>
        <sz val="11"/>
        <color theme="1"/>
        <rFont val="Merriweather"/>
      </rPr>
      <t>A-Kriterium</t>
    </r>
    <r>
      <rPr>
        <sz val="11"/>
        <color theme="1"/>
        <rFont val="Merriweather"/>
      </rPr>
      <t>" oder als "</t>
    </r>
    <r>
      <rPr>
        <b/>
        <sz val="11"/>
        <color theme="1"/>
        <rFont val="Merriweather"/>
      </rPr>
      <t>B-Kriterium</t>
    </r>
    <r>
      <rPr>
        <sz val="11"/>
        <color theme="1"/>
        <rFont val="Merriweather"/>
      </rPr>
      <t xml:space="preserve">" gekennzeichnet. 
</t>
    </r>
  </si>
  <si>
    <r>
      <rPr>
        <b/>
        <u/>
        <sz val="11"/>
        <color theme="1"/>
        <rFont val="Merriweather"/>
      </rPr>
      <t>"A-Kriterium":</t>
    </r>
    <r>
      <rPr>
        <b/>
        <sz val="11"/>
        <color theme="1"/>
        <rFont val="Merriweather"/>
      </rPr>
      <t xml:space="preserve">
</t>
    </r>
    <r>
      <rPr>
        <sz val="11"/>
        <color theme="1"/>
        <rFont val="Merriweather"/>
      </rPr>
      <t xml:space="preserve">Bei den "A-Kriterien", also solche die die im Kriterienkatalog mit "A" gekennzeichnet sind, handelt es sich um Ausschlusskriterien, d.h. Angebote, die eines oder mehrere der Ausschlusskriterien nicht vollständig erfüllen, werden von der Wertung und dem Vergabeverwahren ausgeschlossen. 
Der Bieter muss in dem Kriterienkatalog über eine „Dropdown-Auswahlliste“ für jedes A-Kriterium ausdrücklich bestätigen, dass das Kriterium erfüllt wird. Dazu muss er in der Dropdown-Auswahlliste „Ja“ auswählen. Andernfalls, wenn die Anforderung nicht erfüllt wird, ist „Nein“ auszuwählen. Ein "Offenlassen", d.h. weder ein "Ja" noch ein "Nein" wird als „Nein“, also „Nichterfüllt“ gewertet und führt ebenfalls zum Ausschluss des Angebots aus dem weiteren Vergabeverfahren.
Bei den "A-Kriterien", also solche die die im Kriterienkatalog mit "A" gekennzeichnet sind, handelt es sich um Ausschlusskriterien, d.h. Angebote, die eines oder mehrere der Ausschlusskriterien nicht vollständig erfüllen, werden von der Wertung und dem Vergabeverwahren ausgeschlossen. 
Der Bieter muss in dem Kriterienkatalog über eine „Dropdown-Auswahlliste“ für jedes A-Kriterium ausdrücklich bestätigen, dass das Kriterium erfüllt wird. Dazu muss er in der Dropdown-Auswahlliste „Ja“ auswählen. Andernfalls, wenn die Anforderung nicht erfüllt wird, ist „Nein“ auszuwählen. Ein "Offenlassen", d.h. weder ein "Ja" noch ein "Nein" wird als „Nein“, also „Nichterfüllt“ gewertet und führt ebenfalls zum Ausschluss des Angebots aus dem weiteren Vergabeverfahren.
</t>
    </r>
  </si>
  <si>
    <r>
      <t>"B-Kriterium:"</t>
    </r>
    <r>
      <rPr>
        <sz val="11"/>
        <color theme="1"/>
        <rFont val="Merriweather"/>
      </rPr>
      <t xml:space="preserve">
Die Bewertung der Angebote im Leistungsbereich erfolgt anhand der (Freitext-) Angaben des Bieters zu den so genannten „B-Kriterien" in der zu erstellenden separaten Anlage . Diese Kriterien sind im Kriterienkatalog mit „B“ gekennzeichnet. Die Angaben bzw. Antworten des Bieters werden je B-Kriterium mit Punkten bewertet, wobei die Punktvergabe anhand der in der Spalte „Anmerkungen / Punkteverteilung“ beschriebenen Punkteverteilung und Bewertungsmaßstab vorgenommen wird. Keine Angabe wird mit null Punkten bewertet und führt zum Ausschluss.
Die je Kriterium erzielten / vergebenen Punkte werden vom Angebot erreichten Leistungspunktzahl L (Angebot) aufsummiert. </t>
    </r>
  </si>
  <si>
    <t>Midrange: Leistungsmerkmale</t>
    <phoneticPr fontId="14" type="noConversion"/>
  </si>
  <si>
    <t>Critical Data Storage System</t>
  </si>
  <si>
    <r>
      <t xml:space="preserve">Das System verfügt über mind. </t>
    </r>
    <r>
      <rPr>
        <b/>
        <sz val="10"/>
        <color rgb="FF000000"/>
        <rFont val="Tahoma"/>
        <family val="2"/>
      </rPr>
      <t xml:space="preserve">200 TB (nicht TiB) </t>
    </r>
    <r>
      <rPr>
        <sz val="10"/>
        <color rgb="FF000000"/>
        <rFont val="Tahoma"/>
        <family val="2"/>
      </rPr>
      <t>nutzbare Kapazität mit RAID6 und einer Hot Spare Disk. Dieser Wert soll ohne Daten Reduktion erzielt werden.</t>
    </r>
  </si>
  <si>
    <t>Das angebotene System muss aus einer anderen Produktlinie sein als das Primärsystem</t>
  </si>
  <si>
    <t xml:space="preserve">Es dürfen nur NVMe Disks verwendet werden. </t>
  </si>
  <si>
    <t>Für die Front-End Anbindung müssen 4x25Gb ETH Ports  (inkl. SFPs) und mind. 4x 32 GBit FC Ports (inkl. SFPs) bereitstehen</t>
  </si>
  <si>
    <t xml:space="preserve">Das System muss die native NAS Funktionalität bereitstellen. </t>
  </si>
  <si>
    <t xml:space="preserve">Das System muss Deduplizierung und Compression unterstützen. </t>
  </si>
  <si>
    <t xml:space="preserve">Das System muss als dritter Replizierungsstandort für geschäftskritische Daten des zuvor aufgeführten Primary Storage Systems dienen können. Dies muss ohne zusätzliche Kosten für etwaige Drittanbieter-Software integrierbar sein. </t>
  </si>
  <si>
    <t xml:space="preserve">Ein 60 monatiger Maintenance Service mit Next Business Day SLA muss im Angebot enthalten sein. </t>
    <phoneticPr fontId="14" type="noConversion"/>
  </si>
  <si>
    <t xml:space="preserve">Der Installations- und Commissioning Service vom Hersteller muss auch angeboten werden. </t>
  </si>
  <si>
    <t>Die wesentlichen, für den Betrieb benötigten Komponenten des Systems sind redundant ausgelegt und können im laufenden Betrieb ohne Unterbrechung ausgetauscht werden. (Hot swappable - Controller, Disk, Lüfter, Netzteil, IO-Karte)</t>
  </si>
  <si>
    <t>Mind. 1.024 GB Cache im System / 512 GB Cache pro Controller</t>
  </si>
  <si>
    <t>Ermöglicht ohne externe Software das Replizieren der Block-/File-Daten aus dem Primärstorage</t>
  </si>
  <si>
    <t>Lieferung &amp; Rechnungseingang bis spätestes 14.02.2026</t>
  </si>
  <si>
    <t>Preis muss genannt werden, Preisblatt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</si>
</sst>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rgb="FF3F3F76"/>
      <name val="Calibri"/>
      <family val="2"/>
      <scheme val="minor"/>
    </font>
    <font>
      <b/>
      <sz val="22"/>
      <color theme="1"/>
      <name val="Merriweather"/>
    </font>
    <font>
      <sz val="26"/>
      <color theme="1"/>
      <name val="Merriweather"/>
    </font>
    <font>
      <sz val="10"/>
      <color theme="1"/>
      <name val="Tahoma"/>
      <family val="2"/>
    </font>
    <font>
      <b/>
      <sz val="10"/>
      <name val="Tahoma"/>
      <family val="2"/>
    </font>
    <font>
      <b/>
      <sz val="10"/>
      <color theme="1"/>
      <name val="Tahoma"/>
      <family val="2"/>
    </font>
    <font>
      <sz val="10"/>
      <color theme="1"/>
      <name val="Tahoma "/>
    </font>
    <font>
      <sz val="10"/>
      <color rgb="FF000000"/>
      <name val="Tahoma"/>
      <family val="2"/>
    </font>
    <font>
      <sz val="10"/>
      <name val="Tahoma"/>
      <family val="2"/>
    </font>
    <font>
      <b/>
      <u/>
      <sz val="16"/>
      <color theme="1"/>
      <name val="Merriweather"/>
    </font>
    <font>
      <sz val="11"/>
      <color theme="1"/>
      <name val="Merriweather"/>
    </font>
    <font>
      <b/>
      <sz val="11"/>
      <color theme="1"/>
      <name val="Merriweather"/>
    </font>
    <font>
      <b/>
      <u/>
      <sz val="11"/>
      <color theme="1"/>
      <name val="Merriweather"/>
    </font>
    <font>
      <sz val="9"/>
      <name val="Calibri"/>
      <family val="3"/>
      <charset val="134"/>
      <scheme val="minor"/>
    </font>
    <font>
      <sz val="10"/>
      <color rgb="FF000000"/>
      <name val="Tahoma"/>
      <family val="2"/>
    </font>
    <font>
      <b/>
      <sz val="10"/>
      <color rgb="FF000000"/>
      <name val="Tahoma"/>
      <family val="2"/>
    </font>
  </fonts>
  <fills count="12">
    <fill>
      <patternFill patternType="none"/>
    </fill>
    <fill>
      <patternFill patternType="gray125"/>
    </fill>
    <fill>
      <patternFill patternType="solid">
        <fgColor rgb="FFFFCC99"/>
      </patternFill>
    </fill>
    <fill>
      <patternFill patternType="solid">
        <fgColor theme="4" tint="0.59999389629810485"/>
        <bgColor indexed="64"/>
      </patternFill>
    </fill>
    <fill>
      <patternFill patternType="solid">
        <fgColor theme="6"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00B0F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0" tint="-0.14999847407452621"/>
        <bgColor indexed="64"/>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2">
    <xf numFmtId="0" fontId="0" fillId="0" borderId="0"/>
    <xf numFmtId="0" fontId="1" fillId="2" borderId="1" applyNumberFormat="0" applyAlignment="0" applyProtection="0"/>
  </cellStyleXfs>
  <cellXfs count="46">
    <xf numFmtId="0" fontId="0" fillId="0" borderId="0" xfId="0"/>
    <xf numFmtId="0" fontId="7" fillId="4" borderId="2" xfId="0" applyFont="1" applyFill="1" applyBorder="1" applyAlignment="1" applyProtection="1">
      <alignment horizontal="center" wrapText="1"/>
      <protection locked="0"/>
    </xf>
    <xf numFmtId="0" fontId="4" fillId="11" borderId="2" xfId="0" applyFont="1" applyFill="1" applyBorder="1" applyAlignment="1" applyProtection="1">
      <alignment wrapText="1"/>
      <protection locked="0"/>
    </xf>
    <xf numFmtId="1" fontId="1" fillId="2" borderId="1" xfId="1" applyNumberFormat="1" applyAlignment="1" applyProtection="1">
      <alignment horizontal="center" wrapText="1"/>
    </xf>
    <xf numFmtId="0" fontId="4" fillId="0" borderId="0" xfId="0" applyFont="1" applyAlignment="1">
      <alignment wrapText="1"/>
    </xf>
    <xf numFmtId="0" fontId="4" fillId="0" borderId="0" xfId="0" applyFont="1" applyAlignment="1">
      <alignment horizontal="center" wrapText="1"/>
    </xf>
    <xf numFmtId="1" fontId="4" fillId="0" borderId="0" xfId="0" applyNumberFormat="1" applyFont="1" applyAlignment="1">
      <alignment horizontal="center" wrapText="1"/>
    </xf>
    <xf numFmtId="0" fontId="4" fillId="0" borderId="0" xfId="0" applyFont="1" applyAlignment="1">
      <alignment horizontal="center" vertical="center" wrapText="1"/>
    </xf>
    <xf numFmtId="1" fontId="4" fillId="0" borderId="0" xfId="0" applyNumberFormat="1" applyFont="1" applyAlignment="1">
      <alignment horizontal="center" vertical="center" wrapText="1"/>
    </xf>
    <xf numFmtId="0" fontId="6" fillId="0" borderId="0" xfId="0" applyFont="1" applyAlignment="1">
      <alignment wrapText="1"/>
    </xf>
    <xf numFmtId="0" fontId="0" fillId="0" borderId="0" xfId="0" applyAlignment="1">
      <alignment vertical="top"/>
    </xf>
    <xf numFmtId="0" fontId="0" fillId="0" borderId="0" xfId="0" applyAlignment="1">
      <alignment vertical="center"/>
    </xf>
    <xf numFmtId="1" fontId="4" fillId="0" borderId="2" xfId="0" applyNumberFormat="1" applyFont="1" applyBorder="1" applyAlignment="1">
      <alignment horizontal="center" wrapText="1"/>
    </xf>
    <xf numFmtId="0" fontId="4" fillId="0" borderId="2" xfId="0" applyFont="1" applyBorder="1" applyAlignment="1">
      <alignment wrapText="1"/>
    </xf>
    <xf numFmtId="0" fontId="4" fillId="0" borderId="2" xfId="0" applyFont="1" applyBorder="1" applyAlignment="1">
      <alignment horizontal="center" wrapText="1"/>
    </xf>
    <xf numFmtId="0" fontId="8" fillId="0" borderId="2" xfId="0" applyFont="1" applyBorder="1" applyAlignment="1">
      <alignment wrapText="1"/>
    </xf>
    <xf numFmtId="0" fontId="4" fillId="11" borderId="2" xfId="0" applyFont="1" applyFill="1" applyBorder="1" applyAlignment="1">
      <alignment wrapText="1"/>
    </xf>
    <xf numFmtId="0" fontId="4" fillId="7" borderId="2" xfId="0" applyFont="1" applyFill="1" applyBorder="1" applyAlignment="1">
      <alignment horizontal="left" wrapText="1"/>
    </xf>
    <xf numFmtId="0" fontId="4" fillId="8" borderId="2" xfId="0" applyFont="1" applyFill="1" applyBorder="1" applyAlignment="1">
      <alignment horizontal="center" wrapText="1"/>
    </xf>
    <xf numFmtId="0" fontId="4" fillId="0" borderId="2" xfId="0" applyFont="1" applyBorder="1" applyAlignment="1">
      <alignment horizontal="center" vertical="center" wrapText="1"/>
    </xf>
    <xf numFmtId="2" fontId="4" fillId="0" borderId="2" xfId="0" applyNumberFormat="1" applyFont="1" applyBorder="1" applyAlignment="1">
      <alignment horizontal="center" wrapText="1"/>
    </xf>
    <xf numFmtId="0" fontId="4" fillId="7" borderId="2" xfId="0" applyFont="1" applyFill="1" applyBorder="1" applyAlignment="1">
      <alignment wrapText="1"/>
    </xf>
    <xf numFmtId="0" fontId="15" fillId="7" borderId="2" xfId="0" applyFont="1" applyFill="1" applyBorder="1" applyAlignment="1">
      <alignment wrapText="1"/>
    </xf>
    <xf numFmtId="0" fontId="4" fillId="10" borderId="2" xfId="0" applyFont="1" applyFill="1" applyBorder="1" applyAlignment="1">
      <alignment horizontal="center" wrapText="1"/>
    </xf>
    <xf numFmtId="0" fontId="4" fillId="0" borderId="2" xfId="0" applyFont="1" applyBorder="1" applyAlignment="1">
      <alignment horizontal="left" wrapText="1"/>
    </xf>
    <xf numFmtId="0" fontId="15" fillId="0" borderId="2" xfId="0" applyFont="1" applyBorder="1" applyAlignment="1">
      <alignment wrapText="1"/>
    </xf>
    <xf numFmtId="0" fontId="4" fillId="0" borderId="2" xfId="0" applyFont="1" applyBorder="1" applyAlignment="1">
      <alignment vertical="center" wrapText="1"/>
    </xf>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 fontId="5" fillId="5" borderId="2" xfId="0" applyNumberFormat="1" applyFont="1" applyFill="1" applyBorder="1" applyAlignment="1">
      <alignment horizontal="center" vertical="center" wrapText="1"/>
    </xf>
    <xf numFmtId="0" fontId="6" fillId="6" borderId="2" xfId="0" applyFont="1" applyFill="1" applyBorder="1" applyAlignment="1">
      <alignment wrapText="1"/>
    </xf>
    <xf numFmtId="0" fontId="6" fillId="6" borderId="2" xfId="0" applyFont="1" applyFill="1" applyBorder="1" applyAlignment="1">
      <alignment horizontal="center" wrapText="1"/>
    </xf>
    <xf numFmtId="0" fontId="6" fillId="6" borderId="2" xfId="0" applyFont="1" applyFill="1" applyBorder="1" applyAlignment="1">
      <alignment horizontal="center" vertical="center" wrapText="1"/>
    </xf>
    <xf numFmtId="0" fontId="0" fillId="0" borderId="0" xfId="0" applyAlignment="1">
      <alignment wrapText="1"/>
    </xf>
    <xf numFmtId="0" fontId="2" fillId="3" borderId="3" xfId="0" applyFont="1" applyFill="1" applyBorder="1" applyAlignment="1">
      <alignment horizontal="center" vertical="center" wrapText="1"/>
    </xf>
    <xf numFmtId="0" fontId="3" fillId="4" borderId="6" xfId="0" applyFont="1" applyFill="1" applyBorder="1" applyAlignment="1" applyProtection="1">
      <alignment horizontal="center" vertical="center" wrapText="1"/>
      <protection locked="0"/>
    </xf>
    <xf numFmtId="0" fontId="3" fillId="4" borderId="0" xfId="0" applyFont="1" applyFill="1" applyAlignment="1" applyProtection="1">
      <alignment horizontal="center" vertical="center" wrapText="1"/>
      <protection locked="0"/>
    </xf>
    <xf numFmtId="0" fontId="13" fillId="9" borderId="0" xfId="0" applyFont="1" applyFill="1" applyAlignment="1">
      <alignment vertical="top" wrapText="1"/>
    </xf>
    <xf numFmtId="0" fontId="0" fillId="0" borderId="0" xfId="0" applyAlignment="1">
      <alignment vertical="top" wrapText="1"/>
    </xf>
    <xf numFmtId="0" fontId="5" fillId="6" borderId="3" xfId="0" applyFont="1" applyFill="1" applyBorder="1" applyAlignment="1">
      <alignment wrapText="1"/>
    </xf>
    <xf numFmtId="0" fontId="5" fillId="6" borderId="4" xfId="0" applyFont="1" applyFill="1" applyBorder="1" applyAlignment="1">
      <alignment wrapText="1"/>
    </xf>
    <xf numFmtId="0" fontId="5" fillId="6" borderId="5" xfId="0" applyFont="1" applyFill="1" applyBorder="1" applyAlignment="1">
      <alignment wrapText="1"/>
    </xf>
    <xf numFmtId="0" fontId="5" fillId="6" borderId="2" xfId="0" applyFont="1" applyFill="1" applyBorder="1" applyAlignment="1">
      <alignment wrapText="1"/>
    </xf>
    <xf numFmtId="0" fontId="10" fillId="9" borderId="0" xfId="0" applyFont="1" applyFill="1" applyAlignment="1">
      <alignment vertical="center" wrapText="1"/>
    </xf>
    <xf numFmtId="0" fontId="0" fillId="0" borderId="0" xfId="0" applyAlignment="1">
      <alignment vertical="center" wrapText="1"/>
    </xf>
    <xf numFmtId="0" fontId="11" fillId="9" borderId="0" xfId="0" applyFont="1" applyFill="1" applyAlignment="1">
      <alignment vertical="center" wrapText="1"/>
    </xf>
  </cellXfs>
  <cellStyles count="2">
    <cellStyle name="Eingabe" xfId="1" builtinId="20"/>
    <cellStyle name="Standard" xfId="0" builtinId="0"/>
  </cellStyles>
  <dxfs count="16">
    <dxf>
      <font>
        <color rgb="FF006100"/>
      </font>
      <fill>
        <patternFill>
          <bgColor rgb="FFC6EFCE"/>
        </patternFill>
      </fill>
    </dxf>
    <dxf>
      <font>
        <color rgb="FF006100"/>
      </font>
      <fill>
        <patternFill>
          <bgColor rgb="FFC6EFCE"/>
        </patternFill>
      </fill>
    </dxf>
    <dxf>
      <fill>
        <patternFill>
          <bgColor rgb="FFFF0000"/>
        </patternFill>
      </fill>
    </dxf>
    <dxf>
      <font>
        <color rgb="FF006100"/>
      </font>
      <fill>
        <patternFill>
          <bgColor rgb="FFC6EFCE"/>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4ED50-278F-4981-9F1C-38B3F19F3260}">
  <dimension ref="A1:I63"/>
  <sheetViews>
    <sheetView tabSelected="1" zoomScale="85" zoomScaleNormal="85" workbookViewId="0">
      <selection activeCell="E7" sqref="E7"/>
    </sheetView>
  </sheetViews>
  <sheetFormatPr baseColWidth="10" defaultColWidth="51.28515625" defaultRowHeight="15"/>
  <cols>
    <col min="1" max="1" width="56" customWidth="1"/>
    <col min="2" max="2" width="17.7109375" bestFit="1" customWidth="1"/>
    <col min="3" max="3" width="18.7109375" style="11" customWidth="1"/>
    <col min="4" max="4" width="16.28515625" customWidth="1"/>
    <col min="5" max="5" width="51.28515625" bestFit="1" customWidth="1"/>
  </cols>
  <sheetData>
    <row r="1" spans="1:9" ht="37.5">
      <c r="A1" s="34" t="s">
        <v>0</v>
      </c>
      <c r="B1" s="35"/>
      <c r="C1" s="36"/>
      <c r="D1" s="36"/>
      <c r="E1" s="36"/>
      <c r="F1" s="36"/>
      <c r="G1" s="33"/>
      <c r="H1" s="33"/>
      <c r="I1" s="33"/>
    </row>
    <row r="2" spans="1:9">
      <c r="A2" s="4"/>
      <c r="B2" s="5"/>
      <c r="C2" s="8"/>
      <c r="D2" s="5"/>
      <c r="E2" s="4"/>
    </row>
    <row r="3" spans="1:9" ht="27.6" customHeight="1">
      <c r="A3" s="27" t="s">
        <v>1</v>
      </c>
      <c r="B3" s="28" t="s">
        <v>2</v>
      </c>
      <c r="C3" s="29" t="s">
        <v>3</v>
      </c>
      <c r="D3" s="28" t="s">
        <v>4</v>
      </c>
      <c r="E3" s="27" t="s">
        <v>5</v>
      </c>
      <c r="F3" s="27" t="s">
        <v>6</v>
      </c>
    </row>
    <row r="4" spans="1:9">
      <c r="A4" s="30"/>
      <c r="B4" s="31"/>
      <c r="C4" s="32"/>
      <c r="D4" s="31"/>
      <c r="E4" s="30"/>
      <c r="F4" s="30"/>
    </row>
    <row r="5" spans="1:9" ht="51.75">
      <c r="A5" s="13" t="s">
        <v>7</v>
      </c>
      <c r="B5" s="14" t="s">
        <v>8</v>
      </c>
      <c r="C5" s="1"/>
      <c r="D5" s="12" t="str">
        <f>IF(C5="Nein","Führt zum Ausschluss des Verfahrens","")</f>
        <v/>
      </c>
      <c r="E5" s="13"/>
      <c r="F5" s="2"/>
    </row>
    <row r="6" spans="1:9" ht="39">
      <c r="A6" s="13" t="s">
        <v>9</v>
      </c>
      <c r="B6" s="14" t="s">
        <v>8</v>
      </c>
      <c r="C6" s="1"/>
      <c r="D6" s="12" t="str">
        <f>IF(C6="Nein","Führt zum Ausschluss des Verfahrens","")</f>
        <v/>
      </c>
      <c r="E6" s="13"/>
      <c r="F6" s="2"/>
    </row>
    <row r="7" spans="1:9" ht="51.75">
      <c r="A7" s="13" t="s">
        <v>10</v>
      </c>
      <c r="B7" s="14" t="s">
        <v>8</v>
      </c>
      <c r="C7" s="1"/>
      <c r="D7" s="12" t="str">
        <f>IF(C7="Nein","Führt zum Ausschluss des Verfahrens","")</f>
        <v/>
      </c>
      <c r="E7" s="13" t="s">
        <v>11</v>
      </c>
      <c r="F7" s="2"/>
    </row>
    <row r="8" spans="1:9" ht="77.25">
      <c r="A8" s="13" t="s">
        <v>12</v>
      </c>
      <c r="B8" s="14" t="s">
        <v>8</v>
      </c>
      <c r="C8" s="1"/>
      <c r="D8" s="12" t="str">
        <f t="shared" ref="D8:D21" si="0">IF(C8="Nein","Führt zum Ausschluss des Verfahrens","")</f>
        <v/>
      </c>
      <c r="E8" s="13" t="s">
        <v>13</v>
      </c>
      <c r="F8" s="2"/>
    </row>
    <row r="9" spans="1:9" ht="26.25">
      <c r="A9" s="13" t="s">
        <v>14</v>
      </c>
      <c r="B9" s="14" t="s">
        <v>8</v>
      </c>
      <c r="C9" s="1"/>
      <c r="D9" s="12" t="str">
        <f t="shared" si="0"/>
        <v/>
      </c>
      <c r="E9" s="13"/>
      <c r="F9" s="2"/>
    </row>
    <row r="10" spans="1:9">
      <c r="A10" s="13" t="s">
        <v>15</v>
      </c>
      <c r="B10" s="14" t="s">
        <v>8</v>
      </c>
      <c r="C10" s="1"/>
      <c r="D10" s="12" t="str">
        <f t="shared" si="0"/>
        <v/>
      </c>
      <c r="E10" s="13"/>
      <c r="F10" s="2"/>
    </row>
    <row r="11" spans="1:9" ht="51.75">
      <c r="A11" s="13" t="s">
        <v>16</v>
      </c>
      <c r="B11" s="14" t="s">
        <v>8</v>
      </c>
      <c r="C11" s="1"/>
      <c r="D11" s="12" t="str">
        <f t="shared" si="0"/>
        <v/>
      </c>
      <c r="E11" s="13" t="s">
        <v>17</v>
      </c>
      <c r="F11" s="2"/>
    </row>
    <row r="12" spans="1:9" ht="51.75">
      <c r="A12" s="13" t="s">
        <v>18</v>
      </c>
      <c r="B12" s="14" t="s">
        <v>8</v>
      </c>
      <c r="C12" s="1"/>
      <c r="D12" s="12" t="str">
        <f t="shared" si="0"/>
        <v/>
      </c>
      <c r="E12" s="13"/>
      <c r="F12" s="2"/>
    </row>
    <row r="13" spans="1:9">
      <c r="A13" s="13" t="s">
        <v>19</v>
      </c>
      <c r="B13" s="14" t="s">
        <v>8</v>
      </c>
      <c r="C13" s="1"/>
      <c r="D13" s="12" t="str">
        <f t="shared" si="0"/>
        <v/>
      </c>
      <c r="E13" s="13" t="s">
        <v>20</v>
      </c>
      <c r="F13" s="2"/>
    </row>
    <row r="14" spans="1:9" ht="26.25">
      <c r="A14" s="13" t="s">
        <v>21</v>
      </c>
      <c r="B14" s="14" t="s">
        <v>8</v>
      </c>
      <c r="C14" s="1"/>
      <c r="D14" s="12" t="str">
        <f t="shared" si="0"/>
        <v/>
      </c>
      <c r="E14" s="13"/>
      <c r="F14" s="2"/>
    </row>
    <row r="15" spans="1:9" ht="26.25">
      <c r="A15" s="13" t="s">
        <v>22</v>
      </c>
      <c r="B15" s="14" t="s">
        <v>8</v>
      </c>
      <c r="C15" s="1"/>
      <c r="D15" s="12" t="str">
        <f t="shared" si="0"/>
        <v/>
      </c>
      <c r="E15" s="17"/>
      <c r="F15" s="2"/>
    </row>
    <row r="16" spans="1:9" ht="64.5">
      <c r="A16" s="13" t="s">
        <v>23</v>
      </c>
      <c r="B16" s="14" t="s">
        <v>8</v>
      </c>
      <c r="C16" s="1"/>
      <c r="D16" s="12" t="str">
        <f t="shared" si="0"/>
        <v/>
      </c>
      <c r="E16" s="13" t="s">
        <v>24</v>
      </c>
      <c r="F16" s="2"/>
    </row>
    <row r="17" spans="1:6" ht="77.25">
      <c r="A17" s="25" t="s">
        <v>25</v>
      </c>
      <c r="B17" s="14" t="s">
        <v>8</v>
      </c>
      <c r="C17" s="1"/>
      <c r="D17" s="12" t="str">
        <f t="shared" si="0"/>
        <v/>
      </c>
      <c r="E17" s="13" t="s">
        <v>26</v>
      </c>
      <c r="F17" s="2"/>
    </row>
    <row r="18" spans="1:6" ht="28.5" customHeight="1">
      <c r="A18" s="13" t="s">
        <v>27</v>
      </c>
      <c r="B18" s="14" t="s">
        <v>8</v>
      </c>
      <c r="C18" s="1"/>
      <c r="D18" s="12" t="str">
        <f t="shared" si="0"/>
        <v/>
      </c>
      <c r="E18" s="24"/>
      <c r="F18" s="2"/>
    </row>
    <row r="19" spans="1:6" ht="39">
      <c r="A19" s="13" t="s">
        <v>28</v>
      </c>
      <c r="B19" s="14" t="s">
        <v>8</v>
      </c>
      <c r="C19" s="1"/>
      <c r="D19" s="12" t="str">
        <f t="shared" si="0"/>
        <v/>
      </c>
      <c r="E19" s="24"/>
      <c r="F19" s="2"/>
    </row>
    <row r="20" spans="1:6" ht="39">
      <c r="A20" s="13" t="s">
        <v>29</v>
      </c>
      <c r="B20" s="14" t="s">
        <v>8</v>
      </c>
      <c r="C20" s="1"/>
      <c r="D20" s="12" t="str">
        <f t="shared" si="0"/>
        <v/>
      </c>
      <c r="E20" s="24"/>
      <c r="F20" s="2"/>
    </row>
    <row r="21" spans="1:6">
      <c r="A21" s="13" t="s">
        <v>30</v>
      </c>
      <c r="B21" s="14" t="s">
        <v>8</v>
      </c>
      <c r="C21" s="1"/>
      <c r="D21" s="12" t="str">
        <f t="shared" si="0"/>
        <v/>
      </c>
      <c r="E21" s="24"/>
      <c r="F21" s="2"/>
    </row>
    <row r="22" spans="1:6" ht="39">
      <c r="A22" s="13" t="s">
        <v>31</v>
      </c>
      <c r="B22" s="14" t="s">
        <v>32</v>
      </c>
      <c r="C22" s="1"/>
      <c r="D22" s="12">
        <f>IF(C14="Ja", 30,0)</f>
        <v>0</v>
      </c>
      <c r="E22" s="13" t="s">
        <v>33</v>
      </c>
      <c r="F22" s="2"/>
    </row>
    <row r="23" spans="1:6" ht="91.5" customHeight="1">
      <c r="A23" s="26" t="s">
        <v>34</v>
      </c>
      <c r="B23" s="14" t="s">
        <v>32</v>
      </c>
      <c r="C23" s="1"/>
      <c r="D23" s="12">
        <f>IF(C23="Ja", 20,0)</f>
        <v>0</v>
      </c>
      <c r="E23" s="13" t="s">
        <v>35</v>
      </c>
      <c r="F23" s="2"/>
    </row>
    <row r="24" spans="1:6" ht="39">
      <c r="A24" s="13" t="s">
        <v>36</v>
      </c>
      <c r="B24" s="14" t="s">
        <v>32</v>
      </c>
      <c r="C24" s="1"/>
      <c r="D24" s="12">
        <f>IF(C24="Ja", 20,0)</f>
        <v>0</v>
      </c>
      <c r="E24" s="13" t="s">
        <v>37</v>
      </c>
      <c r="F24" s="2"/>
    </row>
    <row r="25" spans="1:6" ht="26.25">
      <c r="A25" s="13" t="s">
        <v>38</v>
      </c>
      <c r="B25" s="14" t="s">
        <v>32</v>
      </c>
      <c r="C25" s="1"/>
      <c r="D25" s="12">
        <f>IF(C25="Ja", 10,0)</f>
        <v>0</v>
      </c>
      <c r="E25" s="13" t="s">
        <v>39</v>
      </c>
      <c r="F25" s="2"/>
    </row>
    <row r="26" spans="1:6" ht="90">
      <c r="A26" s="22" t="s">
        <v>40</v>
      </c>
      <c r="B26" s="14" t="s">
        <v>41</v>
      </c>
      <c r="C26" s="1"/>
      <c r="D26" s="20">
        <f>IF(C26&lt;=450,0,(C26-450)/5)</f>
        <v>0</v>
      </c>
      <c r="E26" s="13" t="s">
        <v>42</v>
      </c>
      <c r="F26" s="2"/>
    </row>
    <row r="27" spans="1:6" ht="51.75">
      <c r="A27" s="13" t="s">
        <v>43</v>
      </c>
      <c r="B27" s="14" t="s">
        <v>41</v>
      </c>
      <c r="C27" s="1"/>
      <c r="D27" s="12">
        <f>IF(C27="Ja", 20,0)</f>
        <v>0</v>
      </c>
      <c r="E27" s="13" t="s">
        <v>37</v>
      </c>
      <c r="F27" s="2"/>
    </row>
    <row r="28" spans="1:6" ht="39">
      <c r="A28" s="13" t="s">
        <v>44</v>
      </c>
      <c r="B28" s="23" t="s">
        <v>41</v>
      </c>
      <c r="C28" s="1"/>
      <c r="D28" s="12">
        <f>IF(C28="Ja", 20,0)</f>
        <v>0</v>
      </c>
      <c r="E28" s="21" t="s">
        <v>45</v>
      </c>
      <c r="F28" s="2"/>
    </row>
    <row r="29" spans="1:6">
      <c r="A29" s="39" t="s">
        <v>46</v>
      </c>
      <c r="B29" s="40"/>
      <c r="C29" s="40"/>
      <c r="D29" s="40"/>
      <c r="E29" s="41"/>
      <c r="F29" s="16"/>
    </row>
    <row r="30" spans="1:6" ht="51.75">
      <c r="A30" s="13" t="s">
        <v>47</v>
      </c>
      <c r="B30" s="14" t="s">
        <v>8</v>
      </c>
      <c r="C30" s="1"/>
      <c r="D30" s="12" t="str">
        <f t="shared" ref="D30:D35" si="1">IF(C30="Nein","Führt zum Ausschluss des Verfahrens","")</f>
        <v/>
      </c>
      <c r="E30" s="13" t="s">
        <v>48</v>
      </c>
      <c r="F30" s="2"/>
    </row>
    <row r="31" spans="1:6" ht="26.25">
      <c r="A31" s="13" t="s">
        <v>49</v>
      </c>
      <c r="B31" s="14" t="s">
        <v>8</v>
      </c>
      <c r="C31" s="1"/>
      <c r="D31" s="12" t="str">
        <f t="shared" si="1"/>
        <v/>
      </c>
      <c r="E31" s="17"/>
      <c r="F31" s="2"/>
    </row>
    <row r="32" spans="1:6" ht="39">
      <c r="A32" s="13" t="s">
        <v>50</v>
      </c>
      <c r="B32" s="14" t="s">
        <v>8</v>
      </c>
      <c r="C32" s="1"/>
      <c r="D32" s="12" t="str">
        <f t="shared" si="1"/>
        <v/>
      </c>
      <c r="E32" s="17"/>
      <c r="F32" s="2"/>
    </row>
    <row r="33" spans="1:6" ht="115.5">
      <c r="A33" s="13" t="s">
        <v>51</v>
      </c>
      <c r="B33" s="14" t="s">
        <v>8</v>
      </c>
      <c r="C33" s="1"/>
      <c r="D33" s="12" t="str">
        <f t="shared" si="1"/>
        <v/>
      </c>
      <c r="E33" s="17" t="s">
        <v>52</v>
      </c>
      <c r="F33" s="2"/>
    </row>
    <row r="34" spans="1:6" ht="39">
      <c r="A34" s="13" t="s">
        <v>53</v>
      </c>
      <c r="B34" s="14" t="s">
        <v>8</v>
      </c>
      <c r="C34" s="1"/>
      <c r="D34" s="12" t="str">
        <f t="shared" si="1"/>
        <v/>
      </c>
      <c r="E34" s="13"/>
      <c r="F34" s="2"/>
    </row>
    <row r="35" spans="1:6" ht="64.5">
      <c r="A35" s="15" t="s">
        <v>54</v>
      </c>
      <c r="B35" s="14" t="s">
        <v>8</v>
      </c>
      <c r="C35" s="1"/>
      <c r="D35" s="12" t="str">
        <f t="shared" si="1"/>
        <v/>
      </c>
      <c r="E35" s="13"/>
      <c r="F35" s="2"/>
    </row>
    <row r="36" spans="1:6" ht="26.25">
      <c r="A36" s="15" t="s">
        <v>55</v>
      </c>
      <c r="B36" s="14" t="s">
        <v>32</v>
      </c>
      <c r="C36" s="1"/>
      <c r="D36" s="12">
        <f>IF(C36="Ja", 20,0)</f>
        <v>0</v>
      </c>
      <c r="E36" s="13" t="s">
        <v>37</v>
      </c>
      <c r="F36" s="2"/>
    </row>
    <row r="37" spans="1:6" ht="26.25">
      <c r="A37" s="13" t="s">
        <v>56</v>
      </c>
      <c r="B37" s="14" t="s">
        <v>32</v>
      </c>
      <c r="C37" s="1"/>
      <c r="D37" s="12">
        <f>IF(C37="Ja", 10,0)</f>
        <v>0</v>
      </c>
      <c r="E37" s="13" t="s">
        <v>57</v>
      </c>
      <c r="F37" s="2"/>
    </row>
    <row r="38" spans="1:6">
      <c r="A38" s="13" t="s">
        <v>58</v>
      </c>
      <c r="B38" s="14" t="s">
        <v>32</v>
      </c>
      <c r="C38" s="1"/>
      <c r="D38" s="12">
        <f>IF(C38="Ja", 10,0)</f>
        <v>0</v>
      </c>
      <c r="E38" s="13" t="s">
        <v>57</v>
      </c>
      <c r="F38" s="2"/>
    </row>
    <row r="39" spans="1:6" ht="39">
      <c r="A39" s="13" t="s">
        <v>59</v>
      </c>
      <c r="B39" s="14" t="s">
        <v>32</v>
      </c>
      <c r="C39" s="1"/>
      <c r="D39" s="12">
        <f>IF(C39="Ja", 10,0)</f>
        <v>0</v>
      </c>
      <c r="E39" s="13" t="s">
        <v>57</v>
      </c>
      <c r="F39" s="2"/>
    </row>
    <row r="40" spans="1:6" ht="54.6" customHeight="1">
      <c r="A40" s="13" t="s">
        <v>60</v>
      </c>
      <c r="B40" s="18" t="s">
        <v>32</v>
      </c>
      <c r="C40" s="1"/>
      <c r="D40" s="12">
        <f>IF(C40="Ja", 25,0)</f>
        <v>0</v>
      </c>
      <c r="E40" s="13" t="s">
        <v>61</v>
      </c>
      <c r="F40" s="2"/>
    </row>
    <row r="41" spans="1:6" ht="26.25">
      <c r="A41" s="13" t="s">
        <v>62</v>
      </c>
      <c r="B41" s="14" t="s">
        <v>32</v>
      </c>
      <c r="C41" s="1"/>
      <c r="D41" s="12">
        <f>IF(C41="Ja", 10,0)</f>
        <v>0</v>
      </c>
      <c r="E41" s="13" t="s">
        <v>63</v>
      </c>
      <c r="F41" s="2"/>
    </row>
    <row r="42" spans="1:6" ht="64.5">
      <c r="A42" s="15" t="s">
        <v>64</v>
      </c>
      <c r="B42" s="14" t="s">
        <v>32</v>
      </c>
      <c r="C42" s="1"/>
      <c r="D42" s="12">
        <f>IF(C42="Ja", 10,0)</f>
        <v>0</v>
      </c>
      <c r="E42" s="13" t="s">
        <v>63</v>
      </c>
      <c r="F42" s="2"/>
    </row>
    <row r="43" spans="1:6">
      <c r="A43" s="13" t="s">
        <v>65</v>
      </c>
      <c r="B43" s="19" t="s">
        <v>32</v>
      </c>
      <c r="C43" s="1"/>
      <c r="D43" s="12">
        <f>IF(C43="Ja", 30,0)</f>
        <v>0</v>
      </c>
      <c r="E43" s="13" t="s">
        <v>66</v>
      </c>
      <c r="F43" s="2"/>
    </row>
    <row r="44" spans="1:6">
      <c r="A44" s="13" t="s">
        <v>67</v>
      </c>
      <c r="B44" s="14" t="s">
        <v>32</v>
      </c>
      <c r="C44" s="1"/>
      <c r="D44" s="12">
        <f>IF(C44="Ja", 10,0)</f>
        <v>0</v>
      </c>
      <c r="E44" s="13" t="s">
        <v>63</v>
      </c>
      <c r="F44" s="2"/>
    </row>
    <row r="45" spans="1:6">
      <c r="A45" s="42" t="s">
        <v>68</v>
      </c>
      <c r="B45" s="42"/>
      <c r="C45" s="42"/>
      <c r="D45" s="42"/>
      <c r="E45" s="42"/>
      <c r="F45" s="16"/>
    </row>
    <row r="46" spans="1:6" ht="64.5">
      <c r="A46" s="13" t="s">
        <v>69</v>
      </c>
      <c r="B46" s="14" t="s">
        <v>8</v>
      </c>
      <c r="C46" s="1"/>
      <c r="D46" s="12" t="str">
        <f t="shared" ref="D46:D55" si="2">IF(C46="Nein","Führt zum Ausschluss des Verfahrens","")</f>
        <v/>
      </c>
      <c r="E46" s="13" t="s">
        <v>70</v>
      </c>
      <c r="F46" s="2"/>
    </row>
    <row r="47" spans="1:6">
      <c r="A47" s="13" t="s">
        <v>71</v>
      </c>
      <c r="B47" s="14" t="s">
        <v>8</v>
      </c>
      <c r="C47" s="1"/>
      <c r="D47" s="12" t="str">
        <f t="shared" si="2"/>
        <v/>
      </c>
      <c r="E47" s="13"/>
      <c r="F47" s="2"/>
    </row>
    <row r="48" spans="1:6" ht="26.25">
      <c r="A48" s="13" t="s">
        <v>72</v>
      </c>
      <c r="B48" s="14" t="s">
        <v>8</v>
      </c>
      <c r="C48" s="1"/>
      <c r="D48" s="12" t="str">
        <f t="shared" si="2"/>
        <v/>
      </c>
      <c r="E48" s="13" t="s">
        <v>101</v>
      </c>
      <c r="F48" s="2"/>
    </row>
    <row r="49" spans="1:6" ht="64.5">
      <c r="A49" s="15" t="s">
        <v>73</v>
      </c>
      <c r="B49" s="14" t="s">
        <v>8</v>
      </c>
      <c r="C49" s="1"/>
      <c r="D49" s="12" t="str">
        <f>IF(C49="Nein","Führt zum Ausschluss des Verfahrens","")</f>
        <v/>
      </c>
      <c r="E49" s="13"/>
      <c r="F49" s="2"/>
    </row>
    <row r="50" spans="1:6" ht="51.75">
      <c r="A50" s="13" t="s">
        <v>74</v>
      </c>
      <c r="B50" s="14" t="s">
        <v>8</v>
      </c>
      <c r="C50" s="1"/>
      <c r="D50" s="12" t="str">
        <f>IF(C50="Nein","Führt zum Ausschluss des Verfahrens","")</f>
        <v/>
      </c>
      <c r="E50" s="13"/>
      <c r="F50" s="2"/>
    </row>
    <row r="51" spans="1:6" ht="39">
      <c r="A51" s="13" t="s">
        <v>75</v>
      </c>
      <c r="B51" s="14" t="s">
        <v>8</v>
      </c>
      <c r="C51" s="1"/>
      <c r="D51" s="12" t="str">
        <f t="shared" si="2"/>
        <v/>
      </c>
      <c r="E51" s="13"/>
      <c r="F51" s="2"/>
    </row>
    <row r="52" spans="1:6">
      <c r="A52" s="13" t="s">
        <v>100</v>
      </c>
      <c r="B52" s="14" t="s">
        <v>8</v>
      </c>
      <c r="C52" s="1"/>
      <c r="D52" s="12"/>
      <c r="E52" s="13"/>
      <c r="F52" s="2"/>
    </row>
    <row r="53" spans="1:6" ht="26.25">
      <c r="A53" s="13" t="s">
        <v>76</v>
      </c>
      <c r="B53" s="14" t="s">
        <v>8</v>
      </c>
      <c r="C53" s="1"/>
      <c r="D53" s="12" t="str">
        <f t="shared" si="2"/>
        <v/>
      </c>
      <c r="E53" s="13"/>
      <c r="F53" s="2"/>
    </row>
    <row r="54" spans="1:6">
      <c r="A54" s="13" t="s">
        <v>77</v>
      </c>
      <c r="B54" s="14" t="s">
        <v>8</v>
      </c>
      <c r="C54" s="1"/>
      <c r="D54" s="12" t="str">
        <f t="shared" si="2"/>
        <v/>
      </c>
      <c r="E54" s="13"/>
      <c r="F54" s="2"/>
    </row>
    <row r="55" spans="1:6" ht="26.25">
      <c r="A55" s="13" t="s">
        <v>78</v>
      </c>
      <c r="B55" s="14" t="s">
        <v>8</v>
      </c>
      <c r="C55" s="1"/>
      <c r="D55" s="12" t="str">
        <f t="shared" si="2"/>
        <v/>
      </c>
      <c r="E55" s="13"/>
      <c r="F55" s="2"/>
    </row>
    <row r="56" spans="1:6" ht="39">
      <c r="A56" s="13" t="s">
        <v>79</v>
      </c>
      <c r="B56" s="14" t="s">
        <v>32</v>
      </c>
      <c r="C56" s="1"/>
      <c r="D56" s="12">
        <f>IF(C56="Ja", 10,0)</f>
        <v>0</v>
      </c>
      <c r="E56" s="13" t="s">
        <v>80</v>
      </c>
      <c r="F56" s="2"/>
    </row>
    <row r="57" spans="1:6">
      <c r="A57" s="4"/>
      <c r="B57" s="5"/>
      <c r="C57" s="5"/>
      <c r="D57" s="6"/>
      <c r="E57" s="4"/>
    </row>
    <row r="58" spans="1:6">
      <c r="A58" s="4"/>
      <c r="B58" s="5"/>
      <c r="C58" s="7"/>
      <c r="D58" s="4"/>
      <c r="E58" s="4"/>
    </row>
    <row r="59" spans="1:6">
      <c r="A59" s="4"/>
      <c r="B59" s="5"/>
      <c r="C59" s="8"/>
      <c r="D59" s="3">
        <f>SUM(D5:D58)</f>
        <v>0</v>
      </c>
      <c r="E59" s="9" t="s">
        <v>81</v>
      </c>
    </row>
    <row r="60" spans="1:6">
      <c r="A60" s="43" t="s">
        <v>82</v>
      </c>
      <c r="B60" s="44"/>
      <c r="C60" s="44"/>
      <c r="D60" s="44"/>
      <c r="E60" s="44"/>
    </row>
    <row r="61" spans="1:6" ht="65.650000000000006" customHeight="1">
      <c r="A61" s="45" t="s">
        <v>83</v>
      </c>
      <c r="B61" s="44"/>
      <c r="C61" s="44"/>
      <c r="D61" s="44"/>
      <c r="E61" s="44"/>
    </row>
    <row r="62" spans="1:6" ht="216.6" customHeight="1">
      <c r="A62" s="37" t="s">
        <v>84</v>
      </c>
      <c r="B62" s="38"/>
      <c r="C62" s="38"/>
      <c r="D62" s="38"/>
      <c r="E62" s="38" t="s">
        <v>52</v>
      </c>
    </row>
    <row r="63" spans="1:6" s="10" customFormat="1" ht="174.6" customHeight="1">
      <c r="A63" s="37" t="s">
        <v>85</v>
      </c>
      <c r="B63" s="38"/>
      <c r="C63" s="38"/>
      <c r="D63" s="38"/>
      <c r="E63" s="38"/>
    </row>
  </sheetData>
  <sheetProtection algorithmName="SHA-512" hashValue="lx2rv9yXSvw2uK+b+/ZaGE6gtjthyOSQqqCwD7/LLugsLDIcLNlpMpMsPy33+RWb1ABlEaBOTWKkudtUWZmWlg==" saltValue="eNUqDT+qJImHcYejd+xamA==" spinCount="100000" sheet="1" objects="1" scenarios="1"/>
  <mergeCells count="7">
    <mergeCell ref="B1:F1"/>
    <mergeCell ref="A63:E63"/>
    <mergeCell ref="A29:E29"/>
    <mergeCell ref="A45:E45"/>
    <mergeCell ref="A60:E60"/>
    <mergeCell ref="A61:E61"/>
    <mergeCell ref="A62:E62"/>
  </mergeCells>
  <phoneticPr fontId="14" type="noConversion"/>
  <conditionalFormatting sqref="B5:B28 B46:B57">
    <cfRule type="cellIs" dxfId="15" priority="32" operator="equal">
      <formula>"A"</formula>
    </cfRule>
    <cfRule type="cellIs" dxfId="14" priority="33" operator="equal">
      <formula>"B"</formula>
    </cfRule>
  </conditionalFormatting>
  <conditionalFormatting sqref="B30:B44">
    <cfRule type="cellIs" dxfId="13" priority="3" operator="equal">
      <formula>"A"</formula>
    </cfRule>
    <cfRule type="cellIs" dxfId="12" priority="4" operator="equal">
      <formula>"B"</formula>
    </cfRule>
  </conditionalFormatting>
  <conditionalFormatting sqref="C5:C28 C46:C56">
    <cfRule type="cellIs" dxfId="11" priority="5" operator="equal">
      <formula>"Nein"</formula>
    </cfRule>
  </conditionalFormatting>
  <conditionalFormatting sqref="C30:C44">
    <cfRule type="cellIs" dxfId="10" priority="1" operator="equal">
      <formula>"Nein"</formula>
    </cfRule>
  </conditionalFormatting>
  <conditionalFormatting sqref="C44:C102 C3:C42">
    <cfRule type="containsText" dxfId="8" priority="80" operator="containsText" text="Ja">
      <formula>NOT(ISERROR(SEARCH("Ja",C3)))</formula>
    </cfRule>
  </conditionalFormatting>
  <conditionalFormatting sqref="C57">
    <cfRule type="cellIs" dxfId="7" priority="21" operator="equal">
      <formula>"A"</formula>
    </cfRule>
    <cfRule type="cellIs" dxfId="6" priority="22" operator="equal">
      <formula>"B"</formula>
    </cfRule>
  </conditionalFormatting>
  <dataValidations count="3">
    <dataValidation type="list" allowBlank="1" showInputMessage="1" showErrorMessage="1" sqref="C33:C35" xr:uid="{AB4646D1-EF18-4502-8E76-3F6ECE99B365}">
      <formula1>"Ja,Ja, ohne Mail,Nein"</formula1>
    </dataValidation>
    <dataValidation type="list" allowBlank="1" showInputMessage="1" showErrorMessage="1" sqref="C27:C28 C46:C57 C5:C25 C30:C44" xr:uid="{E9F37547-EE8E-4B76-8969-D5AE7E3263B5}">
      <formula1>"Ja,Nein"</formula1>
    </dataValidation>
    <dataValidation type="list" allowBlank="1" showInputMessage="1" showErrorMessage="1" sqref="C31:C35" xr:uid="{EF88857C-9A94-43D2-8D9D-4AC4B258DC39}">
      <formula1>"Ja,eingeschränkt,Nein"</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text="Ja" id="{E1860F8C-1662-4A22-82EB-872E4CE81D46}">
            <xm:f>NOT(ISERROR(SEARCH("Ja",'DR-Site'!C42)))</xm:f>
            <x14:dxf>
              <font>
                <color rgb="FF006100"/>
              </font>
              <fill>
                <patternFill>
                  <bgColor rgb="FFC6EFCE"/>
                </patternFill>
              </fill>
            </x14:dxf>
          </x14:cfRule>
          <xm:sqref>C43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C01B9-3752-4348-B037-9E03E2D7CDD2}">
  <dimension ref="A1:F24"/>
  <sheetViews>
    <sheetView zoomScale="120" zoomScaleNormal="120" workbookViewId="0">
      <selection activeCell="B1" sqref="B1:F1"/>
    </sheetView>
  </sheetViews>
  <sheetFormatPr baseColWidth="10" defaultColWidth="8.7109375" defaultRowHeight="15"/>
  <cols>
    <col min="1" max="1" width="56" customWidth="1"/>
    <col min="2" max="2" width="17.7109375" bestFit="1" customWidth="1"/>
    <col min="3" max="3" width="18.7109375" customWidth="1"/>
    <col min="4" max="4" width="16.28515625" customWidth="1"/>
    <col min="5" max="5" width="51.28515625" bestFit="1" customWidth="1"/>
    <col min="6" max="6" width="46.28515625" customWidth="1"/>
  </cols>
  <sheetData>
    <row r="1" spans="1:6" ht="37.5">
      <c r="A1" s="34" t="s">
        <v>0</v>
      </c>
      <c r="B1" s="35"/>
      <c r="C1" s="36"/>
      <c r="D1" s="36"/>
      <c r="E1" s="36"/>
      <c r="F1" s="36"/>
    </row>
    <row r="2" spans="1:6">
      <c r="A2" s="4"/>
      <c r="B2" s="5"/>
      <c r="C2" s="8"/>
      <c r="D2" s="5"/>
      <c r="E2" s="4"/>
    </row>
    <row r="3" spans="1:6" ht="25.5">
      <c r="A3" s="27" t="s">
        <v>86</v>
      </c>
      <c r="B3" s="28" t="s">
        <v>2</v>
      </c>
      <c r="C3" s="29" t="s">
        <v>3</v>
      </c>
      <c r="D3" s="28" t="s">
        <v>4</v>
      </c>
      <c r="E3" s="27" t="s">
        <v>5</v>
      </c>
      <c r="F3" s="27" t="s">
        <v>6</v>
      </c>
    </row>
    <row r="4" spans="1:6">
      <c r="A4" s="30" t="s">
        <v>87</v>
      </c>
      <c r="B4" s="31"/>
      <c r="C4" s="32"/>
      <c r="D4" s="31"/>
      <c r="E4" s="30"/>
      <c r="F4" s="30"/>
    </row>
    <row r="5" spans="1:6" ht="39">
      <c r="A5" s="25" t="s">
        <v>88</v>
      </c>
      <c r="B5" s="14" t="s">
        <v>8</v>
      </c>
      <c r="C5" s="1"/>
      <c r="D5" s="12" t="str">
        <f>IF(C5="Nein","Führt zum Ausschluss des Verfahrens","")</f>
        <v/>
      </c>
      <c r="E5" s="13"/>
      <c r="F5" s="2"/>
    </row>
    <row r="6" spans="1:6" ht="26.25">
      <c r="A6" s="25" t="s">
        <v>89</v>
      </c>
      <c r="B6" s="14" t="s">
        <v>8</v>
      </c>
      <c r="C6" s="1"/>
      <c r="D6" s="12" t="str">
        <f t="shared" ref="D6:D15" si="0">IF(C6="Nein","Führt zum Ausschluss des Verfahrens","")</f>
        <v/>
      </c>
      <c r="E6" s="13"/>
      <c r="F6" s="2"/>
    </row>
    <row r="7" spans="1:6">
      <c r="A7" s="13" t="s">
        <v>90</v>
      </c>
      <c r="B7" s="14" t="s">
        <v>8</v>
      </c>
      <c r="C7" s="1"/>
      <c r="D7" s="12" t="str">
        <f t="shared" si="0"/>
        <v/>
      </c>
      <c r="E7" s="13"/>
      <c r="F7" s="2"/>
    </row>
    <row r="8" spans="1:6" ht="26.25">
      <c r="A8" s="13" t="s">
        <v>91</v>
      </c>
      <c r="B8" s="14" t="s">
        <v>8</v>
      </c>
      <c r="C8" s="1"/>
      <c r="D8" s="12" t="str">
        <f t="shared" si="0"/>
        <v/>
      </c>
      <c r="E8" s="13"/>
      <c r="F8" s="2"/>
    </row>
    <row r="9" spans="1:6">
      <c r="A9" s="13" t="s">
        <v>92</v>
      </c>
      <c r="B9" s="14" t="s">
        <v>8</v>
      </c>
      <c r="C9" s="1"/>
      <c r="D9" s="12" t="str">
        <f t="shared" si="0"/>
        <v/>
      </c>
      <c r="E9" s="13"/>
      <c r="F9" s="2"/>
    </row>
    <row r="10" spans="1:6">
      <c r="A10" s="13" t="s">
        <v>93</v>
      </c>
      <c r="B10" s="14" t="s">
        <v>8</v>
      </c>
      <c r="C10" s="1"/>
      <c r="D10" s="12" t="str">
        <f t="shared" si="0"/>
        <v/>
      </c>
      <c r="E10" s="13"/>
      <c r="F10" s="2"/>
    </row>
    <row r="11" spans="1:6" ht="51">
      <c r="A11" s="26" t="s">
        <v>94</v>
      </c>
      <c r="B11" s="19" t="s">
        <v>8</v>
      </c>
      <c r="C11" s="1"/>
      <c r="D11" s="12" t="str">
        <f t="shared" si="0"/>
        <v/>
      </c>
      <c r="E11" s="13"/>
      <c r="F11" s="2"/>
    </row>
    <row r="12" spans="1:6" ht="26.25">
      <c r="A12" s="13" t="s">
        <v>95</v>
      </c>
      <c r="B12" s="19" t="s">
        <v>8</v>
      </c>
      <c r="C12" s="1"/>
      <c r="D12" s="12" t="str">
        <f t="shared" si="0"/>
        <v/>
      </c>
      <c r="E12" s="13"/>
      <c r="F12" s="2"/>
    </row>
    <row r="13" spans="1:6" ht="26.25">
      <c r="A13" s="13" t="s">
        <v>96</v>
      </c>
      <c r="B13" s="19" t="s">
        <v>8</v>
      </c>
      <c r="C13" s="1"/>
      <c r="D13" s="12" t="str">
        <f t="shared" si="0"/>
        <v/>
      </c>
      <c r="E13" s="13"/>
      <c r="F13" s="2"/>
    </row>
    <row r="14" spans="1:6" ht="51">
      <c r="A14" s="26" t="s">
        <v>97</v>
      </c>
      <c r="B14" s="19" t="s">
        <v>8</v>
      </c>
      <c r="C14" s="1"/>
      <c r="D14" s="12" t="str">
        <f t="shared" si="0"/>
        <v/>
      </c>
      <c r="E14" s="13"/>
      <c r="F14" s="2"/>
    </row>
    <row r="15" spans="1:6">
      <c r="A15" s="13" t="s">
        <v>98</v>
      </c>
      <c r="B15" s="19" t="s">
        <v>8</v>
      </c>
      <c r="C15" s="1"/>
      <c r="D15" s="12" t="str">
        <f t="shared" si="0"/>
        <v/>
      </c>
      <c r="E15" s="13"/>
      <c r="F15" s="2"/>
    </row>
    <row r="16" spans="1:6" ht="26.25">
      <c r="A16" s="13" t="s">
        <v>99</v>
      </c>
      <c r="B16" s="19" t="s">
        <v>32</v>
      </c>
      <c r="C16" s="1"/>
      <c r="D16" s="12">
        <f>IF(C16="Ja", 30,0)</f>
        <v>0</v>
      </c>
      <c r="E16" s="13" t="s">
        <v>66</v>
      </c>
      <c r="F16" s="2"/>
    </row>
    <row r="17" spans="1:6">
      <c r="A17" s="13" t="s">
        <v>65</v>
      </c>
      <c r="B17" s="19" t="s">
        <v>32</v>
      </c>
      <c r="C17" s="1"/>
      <c r="D17" s="12">
        <f>IF(C17="Ja", 30,0)</f>
        <v>0</v>
      </c>
      <c r="E17" s="13" t="s">
        <v>66</v>
      </c>
      <c r="F17" s="2"/>
    </row>
    <row r="18" spans="1:6">
      <c r="A18" s="33"/>
    </row>
    <row r="19" spans="1:6">
      <c r="A19" s="33"/>
      <c r="D19" s="3">
        <f>SUM(D16:D17)</f>
        <v>0</v>
      </c>
      <c r="E19" s="9" t="s">
        <v>81</v>
      </c>
    </row>
    <row r="20" spans="1:6">
      <c r="A20" s="33"/>
    </row>
    <row r="21" spans="1:6">
      <c r="A21" s="43" t="s">
        <v>82</v>
      </c>
      <c r="B21" s="44"/>
      <c r="C21" s="44"/>
      <c r="D21" s="44"/>
      <c r="E21" s="44"/>
    </row>
    <row r="22" spans="1:6" ht="65.650000000000006" customHeight="1">
      <c r="A22" s="45" t="s">
        <v>83</v>
      </c>
      <c r="B22" s="44"/>
      <c r="C22" s="44"/>
      <c r="D22" s="44"/>
      <c r="E22" s="44"/>
    </row>
    <row r="23" spans="1:6" ht="216.6" customHeight="1">
      <c r="A23" s="37" t="s">
        <v>84</v>
      </c>
      <c r="B23" s="38"/>
      <c r="C23" s="38"/>
      <c r="D23" s="38"/>
      <c r="E23" s="38" t="s">
        <v>52</v>
      </c>
    </row>
    <row r="24" spans="1:6" s="10" customFormat="1" ht="174.6" customHeight="1">
      <c r="A24" s="37" t="s">
        <v>85</v>
      </c>
      <c r="B24" s="38"/>
      <c r="C24" s="38"/>
      <c r="D24" s="38"/>
      <c r="E24" s="38"/>
    </row>
  </sheetData>
  <sheetProtection algorithmName="SHA-512" hashValue="3aAM6x772CtcxR6UAq0rYVqn/hzUA2hhipYFMjeTm49soYo8UE9XahQSVvfr3qHj2oRPXNpPn+lNzhVOznz0jg==" saltValue="FQPtiXpIR0AN1B9v4IuNDA==" spinCount="100000" sheet="1" objects="1" scenarios="1"/>
  <mergeCells count="5">
    <mergeCell ref="A21:E21"/>
    <mergeCell ref="A22:E22"/>
    <mergeCell ref="A23:E23"/>
    <mergeCell ref="A24:E24"/>
    <mergeCell ref="B1:F1"/>
  </mergeCells>
  <phoneticPr fontId="14" type="noConversion"/>
  <conditionalFormatting sqref="B5:B17">
    <cfRule type="cellIs" dxfId="5" priority="4" operator="equal">
      <formula>"A"</formula>
    </cfRule>
    <cfRule type="cellIs" dxfId="4" priority="5" operator="equal">
      <formula>"B"</formula>
    </cfRule>
  </conditionalFormatting>
  <conditionalFormatting sqref="C5:C17">
    <cfRule type="cellIs" dxfId="2" priority="2" operator="equal">
      <formula>"Nein"</formula>
    </cfRule>
  </conditionalFormatting>
  <conditionalFormatting sqref="C16:C17">
    <cfRule type="containsText" dxfId="1" priority="3" operator="containsText" text="Ja">
      <formula>NOT(ISERROR(SEARCH("Ja",C16)))</formula>
    </cfRule>
  </conditionalFormatting>
  <conditionalFormatting sqref="C21:C24">
    <cfRule type="containsText" dxfId="0" priority="1" operator="containsText" text="Ja">
      <formula>NOT(ISERROR(SEARCH("Ja",C21)))</formula>
    </cfRule>
  </conditionalFormatting>
  <dataValidations count="1">
    <dataValidation type="list" allowBlank="1" showInputMessage="1" showErrorMessage="1" sqref="C5:C9 C16:C17" xr:uid="{19D16889-2FB9-43FB-8006-2BAC23A28F00}">
      <formula1>"Ja,Nein"</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5" operator="containsText" text="Ja" id="{1C880597-1487-43CC-8D37-8C5BBB187A7D}">
            <xm:f>NOT(ISERROR(SEARCH("Ja",'Primary Storage System'!C3)))</xm:f>
            <x14:dxf>
              <font>
                <color rgb="FF006100"/>
              </font>
              <fill>
                <patternFill>
                  <bgColor rgb="FFC6EFCE"/>
                </patternFill>
              </fill>
            </x14:dxf>
          </x14:cfRule>
          <xm:sqref>C3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BB355650B30B742AD2BBA587011585C" ma:contentTypeVersion="13" ma:contentTypeDescription="Ein neues Dokument erstellen." ma:contentTypeScope="" ma:versionID="b1ef7b8c79dbc490df711ae9985cd005">
  <xsd:schema xmlns:xsd="http://www.w3.org/2001/XMLSchema" xmlns:xs="http://www.w3.org/2001/XMLSchema" xmlns:p="http://schemas.microsoft.com/office/2006/metadata/properties" xmlns:ns2="1897f591-1339-4080-9bf4-8bb2854ec5e0" xmlns:ns3="b6f5ce31-4817-497b-95f5-1b6a5368c56a" targetNamespace="http://schemas.microsoft.com/office/2006/metadata/properties" ma:root="true" ma:fieldsID="ecc0a93c0f3054ba43f9a51a6d092992" ns2:_="" ns3:_="">
    <xsd:import namespace="1897f591-1339-4080-9bf4-8bb2854ec5e0"/>
    <xsd:import namespace="b6f5ce31-4817-497b-95f5-1b6a5368c5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97f591-1339-4080-9bf4-8bb2854ec5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bc5ab843-ef0b-4e7c-a107-278db0f4efa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f5ce31-4817-497b-95f5-1b6a5368c56a"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98377067-b394-497d-b809-d5c38798d35c}" ma:internalName="TaxCatchAll" ma:showField="CatchAllData" ma:web="b6f5ce31-4817-497b-95f5-1b6a5368c5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6f5ce31-4817-497b-95f5-1b6a5368c56a" xsi:nil="true"/>
    <lcf76f155ced4ddcb4097134ff3c332f xmlns="1897f591-1339-4080-9bf4-8bb2854ec5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38BECF-9D97-47A8-AD12-B14E7C2D7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97f591-1339-4080-9bf4-8bb2854ec5e0"/>
    <ds:schemaRef ds:uri="b6f5ce31-4817-497b-95f5-1b6a5368c5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A95708-B1CD-45FE-9770-D44FDA2FD575}">
  <ds:schemaRefs>
    <ds:schemaRef ds:uri="http://schemas.microsoft.com/sharepoint/v3/contenttype/forms"/>
  </ds:schemaRefs>
</ds:datastoreItem>
</file>

<file path=customXml/itemProps3.xml><?xml version="1.0" encoding="utf-8"?>
<ds:datastoreItem xmlns:ds="http://schemas.openxmlformats.org/officeDocument/2006/customXml" ds:itemID="{50309679-6DD6-4E74-904D-4CEE33C03570}">
  <ds:schemaRefs>
    <ds:schemaRef ds:uri="b6f5ce31-4817-497b-95f5-1b6a5368c56a"/>
    <ds:schemaRef ds:uri="http://purl.org/dc/elements/1.1/"/>
    <ds:schemaRef ds:uri="http://purl.org/dc/terms/"/>
    <ds:schemaRef ds:uri="http://schemas.microsoft.com/office/infopath/2007/PartnerControls"/>
    <ds:schemaRef ds:uri="1897f591-1339-4080-9bf4-8bb2854ec5e0"/>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Primary Storage System</vt:lpstr>
      <vt:lpstr>DR-Site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heiko.klehr@fernuni-hagen.de</dc:creator>
  <cp:keywords/>
  <dc:description/>
  <cp:lastModifiedBy>Keck, Christian</cp:lastModifiedBy>
  <cp:revision/>
  <dcterms:created xsi:type="dcterms:W3CDTF">2025-03-27T12:03:10Z</dcterms:created>
  <dcterms:modified xsi:type="dcterms:W3CDTF">2025-11-07T09:30:43Z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adonly">
    <vt:lpwstr/>
  </property>
  <property fmtid="{D5CDD505-2E9C-101B-9397-08002B2CF9AE}" pid="3" name="_change">
    <vt:lpwstr/>
  </property>
  <property fmtid="{D5CDD505-2E9C-101B-9397-08002B2CF9AE}" pid="4" name="_full-control">
    <vt:lpwstr/>
  </property>
  <property fmtid="{D5CDD505-2E9C-101B-9397-08002B2CF9AE}" pid="5" name="sflag">
    <vt:lpwstr>1741276337</vt:lpwstr>
  </property>
  <property fmtid="{D5CDD505-2E9C-101B-9397-08002B2CF9AE}" pid="6" name="ContentTypeId">
    <vt:lpwstr>0x0101007BB355650B30B742AD2BBA587011585C</vt:lpwstr>
  </property>
  <property fmtid="{D5CDD505-2E9C-101B-9397-08002B2CF9AE}" pid="7" name="Order">
    <vt:r8>29100</vt:r8>
  </property>
  <property fmtid="{D5CDD505-2E9C-101B-9397-08002B2CF9AE}" pid="8" name="xd_Signature">
    <vt:bool>false</vt:bool>
  </property>
  <property fmtid="{D5CDD505-2E9C-101B-9397-08002B2CF9AE}" pid="9" name="xd_ProgID">
    <vt:lpwstr/>
  </property>
  <property fmtid="{D5CDD505-2E9C-101B-9397-08002B2CF9AE}" pid="10" name="_ExtendedDescription">
    <vt:lpwstr/>
  </property>
  <property fmtid="{D5CDD505-2E9C-101B-9397-08002B2CF9AE}" pid="11" name="TriggerFlowInfo">
    <vt:lpwstr/>
  </property>
  <property fmtid="{D5CDD505-2E9C-101B-9397-08002B2CF9AE}" pid="12" name="ComplianceAssetId">
    <vt:lpwstr/>
  </property>
  <property fmtid="{D5CDD505-2E9C-101B-9397-08002B2CF9AE}" pid="13" name="TemplateUrl">
    <vt:lpwstr/>
  </property>
  <property fmtid="{D5CDD505-2E9C-101B-9397-08002B2CF9AE}" pid="14" name="MediaServiceImageTags">
    <vt:lpwstr/>
  </property>
</Properties>
</file>