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\L04_Justiz\WE1712\4_40-11-1712-26-001_AC_JVA_HS_Schließanlage\55_AV_FbT\55.1_FbT_Objektplanung\00_Vorbereitung\00_Vertrag\00_In Bearbeitung\"/>
    </mc:Choice>
  </mc:AlternateContent>
  <xr:revisionPtr revIDLastSave="0" documentId="13_ncr:1_{D937DBAC-A389-4FCE-AE29-B4932F6358F9}" xr6:coauthVersionLast="47" xr6:coauthVersionMax="47" xr10:uidLastSave="{00000000-0000-0000-0000-000000000000}"/>
  <bookViews>
    <workbookView xWindow="28680" yWindow="-165" windowWidth="29040" windowHeight="17520" tabRatio="818" xr2:uid="{00000000-000D-0000-FFFF-FFFF00000000}"/>
  </bookViews>
  <sheets>
    <sheet name="O1-Gebäude" sheetId="19" r:id="rId1"/>
    <sheet name="Zusammenstellung" sheetId="20" r:id="rId2"/>
  </sheets>
  <definedNames>
    <definedName name="_xlnm.Print_Area" localSheetId="0">'O1-Gebäude'!$A$1:$D$37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7" i="19" l="1"/>
  <c r="C8" i="19"/>
  <c r="C9" i="19"/>
  <c r="C10" i="19"/>
  <c r="C11" i="19"/>
  <c r="C12" i="19"/>
  <c r="C13" i="19"/>
  <c r="C14" i="19"/>
  <c r="C15" i="19"/>
  <c r="C7" i="19"/>
  <c r="B16" i="19"/>
  <c r="B31" i="19"/>
  <c r="C16" i="19" l="1"/>
  <c r="C5" i="19" s="1"/>
  <c r="C18" i="19" s="1"/>
  <c r="C31" i="19" s="1"/>
  <c r="F2" i="20" s="1"/>
  <c r="F5" i="20" l="1"/>
  <c r="F6" i="20" s="1"/>
  <c r="F7" i="20" s="1"/>
  <c r="F8" i="20" s="1"/>
  <c r="F9" i="20" s="1"/>
  <c r="F10" i="20" l="1"/>
  <c r="F11" i="20" s="1"/>
</calcChain>
</file>

<file path=xl/sharedStrings.xml><?xml version="1.0" encoding="utf-8"?>
<sst xmlns="http://schemas.openxmlformats.org/spreadsheetml/2006/main" count="57" uniqueCount="50">
  <si>
    <t>Honorarzone</t>
  </si>
  <si>
    <t>Prozentsatz</t>
  </si>
  <si>
    <t>LPH 1</t>
  </si>
  <si>
    <t>LPH 2</t>
  </si>
  <si>
    <t>LPH 3</t>
  </si>
  <si>
    <t>LPH 4</t>
  </si>
  <si>
    <t>LPH 5</t>
  </si>
  <si>
    <t>LPH 6</t>
  </si>
  <si>
    <t>LPH 7</t>
  </si>
  <si>
    <t>LPH 8</t>
  </si>
  <si>
    <t>LPH 9</t>
  </si>
  <si>
    <t>Besondere Leistungen</t>
  </si>
  <si>
    <t xml:space="preserve">Mindestsatz </t>
  </si>
  <si>
    <t>Honoraranteil in Euro</t>
  </si>
  <si>
    <t>Umbauzuschlag</t>
  </si>
  <si>
    <t>Tafelhonorar ohne Umbauzuschlag</t>
  </si>
  <si>
    <t>Tafelhonorar mit Umbauzuschlag</t>
  </si>
  <si>
    <t>Anrechenbare Kosten netto</t>
  </si>
  <si>
    <t>Summe Leistungsbild gesamt</t>
  </si>
  <si>
    <t>O1</t>
  </si>
  <si>
    <t>Grundleistungen gem. Bewertung</t>
  </si>
  <si>
    <t>Prozentsatz/ Summe</t>
  </si>
  <si>
    <t>Markierte Felder sind auszufüllen!</t>
  </si>
  <si>
    <t>Zu-/ Abschlag</t>
  </si>
  <si>
    <t xml:space="preserve">Vorläufig anrechenbare Kosten (netto) </t>
  </si>
  <si>
    <t>KG 300</t>
  </si>
  <si>
    <t xml:space="preserve">KG 400 </t>
  </si>
  <si>
    <t>Summe</t>
  </si>
  <si>
    <t>IV</t>
  </si>
  <si>
    <t>Zusammenstellung der Leistungsbilder</t>
  </si>
  <si>
    <t>Seite</t>
  </si>
  <si>
    <t>Summe gesamt in Euro</t>
  </si>
  <si>
    <t>O 1</t>
  </si>
  <si>
    <t>Gesamtsumme Leistungsbilder netto:</t>
  </si>
  <si>
    <t>zzgl. Nebenkosten</t>
  </si>
  <si>
    <t>%</t>
  </si>
  <si>
    <t>Angabe Bieter</t>
  </si>
  <si>
    <t>Zwischensumme</t>
  </si>
  <si>
    <t>zzgl. sonstige Zuschläge</t>
  </si>
  <si>
    <t>Gesamtsumme netto:</t>
  </si>
  <si>
    <t>zzgl. Mwst.</t>
  </si>
  <si>
    <t>Gesamtsumme brutto:</t>
  </si>
  <si>
    <t>Datum</t>
  </si>
  <si>
    <t>Stempel</t>
  </si>
  <si>
    <t>Unterschrift</t>
  </si>
  <si>
    <t>Seite 2 von 2</t>
  </si>
  <si>
    <t>Objektplanung "Gebäude"</t>
  </si>
  <si>
    <t>Objektplanung "Gebäude" 
(Austausch Schließanlage)</t>
  </si>
  <si>
    <t>Umbaukonzept</t>
  </si>
  <si>
    <t>Bitte die Gelb hinterlegten Felder ausfüllen!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</si>
</sst>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#,##0\)"/>
    <numFmt numFmtId="166" formatCode="#,##0.00\ &quot;€&quot;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33">
    <xf numFmtId="0" fontId="0" fillId="0" borderId="0" xfId="0"/>
    <xf numFmtId="0" fontId="2" fillId="0" borderId="0" xfId="10" applyFill="1"/>
    <xf numFmtId="0" fontId="2" fillId="0" borderId="1" xfId="10" applyFill="1" applyBorder="1" applyAlignment="1">
      <alignment vertical="center"/>
    </xf>
    <xf numFmtId="0" fontId="2" fillId="0" borderId="2" xfId="10" applyFill="1" applyBorder="1" applyAlignment="1">
      <alignment vertical="center"/>
    </xf>
    <xf numFmtId="0" fontId="2" fillId="0" borderId="3" xfId="10" applyFill="1" applyBorder="1" applyAlignment="1">
      <alignment vertical="center"/>
    </xf>
    <xf numFmtId="0" fontId="3" fillId="0" borderId="4" xfId="10" applyFont="1" applyFill="1" applyBorder="1" applyAlignment="1">
      <alignment horizontal="right" vertical="center" wrapText="1"/>
    </xf>
    <xf numFmtId="4" fontId="3" fillId="0" borderId="4" xfId="10" applyNumberFormat="1" applyFont="1" applyFill="1" applyBorder="1" applyAlignment="1">
      <alignment vertical="center"/>
    </xf>
    <xf numFmtId="4" fontId="2" fillId="0" borderId="7" xfId="10" applyNumberFormat="1" applyFill="1" applyBorder="1" applyAlignment="1">
      <alignment horizontal="center" vertical="center"/>
    </xf>
    <xf numFmtId="0" fontId="1" fillId="0" borderId="8" xfId="10" applyFont="1" applyFill="1" applyBorder="1" applyAlignment="1">
      <alignment vertical="center" wrapText="1"/>
    </xf>
    <xf numFmtId="0" fontId="2" fillId="0" borderId="9" xfId="10" applyFill="1" applyBorder="1" applyAlignment="1">
      <alignment vertical="center"/>
    </xf>
    <xf numFmtId="0" fontId="2" fillId="0" borderId="10" xfId="10" applyFill="1" applyBorder="1" applyAlignment="1">
      <alignment horizontal="center" vertical="center" wrapText="1"/>
    </xf>
    <xf numFmtId="0" fontId="2" fillId="0" borderId="11" xfId="10" applyFill="1" applyBorder="1" applyAlignment="1">
      <alignment horizontal="center" vertical="center"/>
    </xf>
    <xf numFmtId="0" fontId="2" fillId="0" borderId="12" xfId="10" applyFill="1" applyBorder="1" applyAlignment="1">
      <alignment vertical="center"/>
    </xf>
    <xf numFmtId="0" fontId="1" fillId="0" borderId="13" xfId="10" applyFont="1" applyFill="1" applyBorder="1" applyAlignment="1">
      <alignment vertical="center" wrapText="1"/>
    </xf>
    <xf numFmtId="0" fontId="3" fillId="0" borderId="0" xfId="10" applyFont="1" applyFill="1" applyBorder="1" applyAlignment="1">
      <alignment horizontal="right" vertical="center" wrapText="1"/>
    </xf>
    <xf numFmtId="0" fontId="3" fillId="0" borderId="0" xfId="10" applyNumberFormat="1" applyFont="1" applyFill="1" applyBorder="1" applyAlignment="1">
      <alignment horizontal="center" vertical="center"/>
    </xf>
    <xf numFmtId="0" fontId="2" fillId="0" borderId="8" xfId="10" applyFill="1" applyBorder="1" applyAlignment="1">
      <alignment vertical="center"/>
    </xf>
    <xf numFmtId="4" fontId="3" fillId="0" borderId="0" xfId="10" applyNumberFormat="1" applyFont="1" applyFill="1" applyBorder="1" applyAlignment="1">
      <alignment vertical="center"/>
    </xf>
    <xf numFmtId="9" fontId="2" fillId="0" borderId="14" xfId="4" quotePrefix="1" applyFont="1" applyFill="1" applyBorder="1" applyAlignment="1">
      <alignment horizontal="center" vertical="center"/>
    </xf>
    <xf numFmtId="4" fontId="2" fillId="0" borderId="15" xfId="10" applyNumberFormat="1" applyFill="1" applyBorder="1" applyAlignment="1">
      <alignment horizontal="center" vertical="center"/>
    </xf>
    <xf numFmtId="0" fontId="2" fillId="0" borderId="2" xfId="10" applyFont="1" applyFill="1" applyBorder="1" applyAlignment="1">
      <alignment vertical="center" wrapText="1"/>
    </xf>
    <xf numFmtId="0" fontId="2" fillId="0" borderId="0" xfId="0" applyFont="1"/>
    <xf numFmtId="0" fontId="9" fillId="0" borderId="0" xfId="0" applyFont="1"/>
    <xf numFmtId="10" fontId="2" fillId="0" borderId="8" xfId="10" applyNumberFormat="1" applyFill="1" applyBorder="1" applyAlignment="1">
      <alignment vertical="center"/>
    </xf>
    <xf numFmtId="4" fontId="2" fillId="2" borderId="16" xfId="10" quotePrefix="1" applyNumberFormat="1" applyFill="1" applyBorder="1" applyAlignment="1">
      <alignment vertical="center"/>
    </xf>
    <xf numFmtId="10" fontId="2" fillId="0" borderId="17" xfId="10" applyNumberFormat="1" applyFill="1" applyBorder="1" applyAlignment="1">
      <alignment vertical="center"/>
    </xf>
    <xf numFmtId="4" fontId="2" fillId="0" borderId="0" xfId="10" quotePrefix="1" applyNumberFormat="1" applyFill="1" applyBorder="1" applyAlignment="1">
      <alignment vertical="center"/>
    </xf>
    <xf numFmtId="10" fontId="2" fillId="0" borderId="13" xfId="10" applyNumberFormat="1" applyFill="1" applyBorder="1" applyAlignment="1">
      <alignment vertical="center"/>
    </xf>
    <xf numFmtId="0" fontId="3" fillId="0" borderId="4" xfId="10" applyNumberFormat="1" applyFont="1" applyFill="1" applyBorder="1" applyAlignment="1">
      <alignment horizontal="center" vertical="center"/>
    </xf>
    <xf numFmtId="10" fontId="2" fillId="0" borderId="19" xfId="10" applyNumberFormat="1" applyFill="1" applyBorder="1" applyAlignment="1">
      <alignment horizontal="right" vertical="center" indent="2" readingOrder="2"/>
    </xf>
    <xf numFmtId="10" fontId="2" fillId="0" borderId="19" xfId="10" applyNumberFormat="1" applyFill="1" applyBorder="1" applyAlignment="1">
      <alignment horizontal="right" vertical="center" indent="2"/>
    </xf>
    <xf numFmtId="10" fontId="2" fillId="0" borderId="14" xfId="10" applyNumberFormat="1" applyFill="1" applyBorder="1" applyAlignment="1">
      <alignment horizontal="right" vertical="center" indent="2"/>
    </xf>
    <xf numFmtId="10" fontId="2" fillId="0" borderId="8" xfId="10" applyNumberFormat="1" applyFill="1" applyBorder="1" applyAlignment="1">
      <alignment horizontal="right" vertical="center" indent="2"/>
    </xf>
    <xf numFmtId="0" fontId="2" fillId="0" borderId="14" xfId="10" applyFill="1" applyBorder="1" applyAlignment="1">
      <alignment horizontal="right" vertical="center" wrapText="1" indent="2"/>
    </xf>
    <xf numFmtId="0" fontId="2" fillId="0" borderId="11" xfId="10" applyFill="1" applyBorder="1" applyAlignment="1">
      <alignment horizontal="right" vertical="center" wrapText="1" indent="2"/>
    </xf>
    <xf numFmtId="165" fontId="2" fillId="0" borderId="11" xfId="10" applyNumberFormat="1" applyFill="1" applyBorder="1" applyAlignment="1">
      <alignment horizontal="right" vertical="center" wrapText="1" indent="2"/>
    </xf>
    <xf numFmtId="165" fontId="2" fillId="0" borderId="14" xfId="10" applyNumberFormat="1" applyFill="1" applyBorder="1" applyAlignment="1">
      <alignment horizontal="right" vertical="center" wrapText="1" indent="2"/>
    </xf>
    <xf numFmtId="0" fontId="2" fillId="0" borderId="20" xfId="10" applyFont="1" applyFill="1" applyBorder="1" applyAlignment="1">
      <alignment vertical="center"/>
    </xf>
    <xf numFmtId="0" fontId="3" fillId="0" borderId="21" xfId="10" applyFont="1" applyFill="1" applyBorder="1" applyAlignment="1">
      <alignment horizontal="right" vertical="center" wrapText="1" indent="1"/>
    </xf>
    <xf numFmtId="49" fontId="3" fillId="0" borderId="8" xfId="10" applyNumberFormat="1" applyFont="1" applyFill="1" applyBorder="1" applyAlignment="1">
      <alignment horizontal="left" vertical="center"/>
    </xf>
    <xf numFmtId="0" fontId="3" fillId="0" borderId="22" xfId="10" applyNumberFormat="1" applyFont="1" applyFill="1" applyBorder="1" applyAlignment="1">
      <alignment horizontal="center" vertical="center"/>
    </xf>
    <xf numFmtId="0" fontId="2" fillId="0" borderId="12" xfId="10" applyFont="1" applyFill="1" applyBorder="1" applyAlignment="1">
      <alignment horizontal="left" vertical="center" wrapText="1"/>
    </xf>
    <xf numFmtId="10" fontId="2" fillId="0" borderId="0" xfId="10" applyNumberFormat="1" applyFill="1" applyBorder="1" applyAlignment="1">
      <alignment vertical="center"/>
    </xf>
    <xf numFmtId="0" fontId="2" fillId="0" borderId="25" xfId="10" applyFill="1" applyBorder="1" applyAlignment="1">
      <alignment vertical="center" wrapText="1"/>
    </xf>
    <xf numFmtId="4" fontId="2" fillId="0" borderId="25" xfId="10" quotePrefix="1" applyNumberFormat="1" applyFill="1" applyBorder="1" applyAlignment="1">
      <alignment horizontal="center" vertical="center"/>
    </xf>
    <xf numFmtId="4" fontId="2" fillId="0" borderId="24" xfId="10" quotePrefix="1" applyNumberFormat="1" applyFill="1" applyBorder="1" applyAlignment="1">
      <alignment horizontal="center" vertical="center"/>
    </xf>
    <xf numFmtId="0" fontId="2" fillId="0" borderId="9" xfId="10" applyFill="1" applyBorder="1" applyAlignment="1">
      <alignment horizontal="center" vertical="center"/>
    </xf>
    <xf numFmtId="0" fontId="2" fillId="0" borderId="9" xfId="10" applyFill="1" applyBorder="1" applyAlignment="1">
      <alignment horizontal="center" vertical="center" wrapText="1"/>
    </xf>
    <xf numFmtId="4" fontId="2" fillId="0" borderId="9" xfId="10" quotePrefix="1" applyNumberFormat="1" applyFill="1" applyBorder="1" applyAlignment="1">
      <alignment vertical="center"/>
    </xf>
    <xf numFmtId="0" fontId="3" fillId="0" borderId="0" xfId="10" applyFont="1" applyFill="1" applyBorder="1" applyAlignment="1">
      <alignment horizontal="left" vertical="center"/>
    </xf>
    <xf numFmtId="10" fontId="2" fillId="0" borderId="5" xfId="10" applyNumberFormat="1" applyFill="1" applyBorder="1" applyAlignment="1">
      <alignment vertical="center"/>
    </xf>
    <xf numFmtId="10" fontId="2" fillId="0" borderId="18" xfId="10" applyNumberFormat="1" applyFill="1" applyBorder="1" applyAlignment="1">
      <alignment vertical="center"/>
    </xf>
    <xf numFmtId="0" fontId="2" fillId="0" borderId="11" xfId="10" applyFont="1" applyFill="1" applyBorder="1" applyAlignment="1">
      <alignment horizontal="center" vertical="center"/>
    </xf>
    <xf numFmtId="0" fontId="2" fillId="0" borderId="5" xfId="10" applyFill="1" applyBorder="1" applyAlignment="1">
      <alignment vertical="center"/>
    </xf>
    <xf numFmtId="4" fontId="2" fillId="0" borderId="26" xfId="10" quotePrefix="1" applyNumberFormat="1" applyFill="1" applyBorder="1" applyAlignment="1">
      <alignment vertical="center"/>
    </xf>
    <xf numFmtId="166" fontId="1" fillId="0" borderId="23" xfId="10" applyNumberFormat="1" applyFont="1" applyFill="1" applyBorder="1" applyAlignment="1">
      <alignment horizontal="center" vertical="center"/>
    </xf>
    <xf numFmtId="4" fontId="2" fillId="0" borderId="19" xfId="10" quotePrefix="1" applyNumberFormat="1" applyBorder="1" applyAlignment="1">
      <alignment horizontal="center" vertical="center"/>
    </xf>
    <xf numFmtId="4" fontId="1" fillId="0" borderId="16" xfId="10" quotePrefix="1" applyNumberFormat="1" applyFont="1" applyBorder="1" applyAlignment="1">
      <alignment horizontal="center" vertical="center"/>
    </xf>
    <xf numFmtId="4" fontId="3" fillId="0" borderId="27" xfId="10" applyNumberFormat="1" applyFont="1" applyBorder="1" applyAlignment="1">
      <alignment horizontal="center" vertical="center"/>
    </xf>
    <xf numFmtId="0" fontId="10" fillId="0" borderId="0" xfId="10" applyFont="1" applyAlignment="1">
      <alignment horizontal="left" vertical="center"/>
    </xf>
    <xf numFmtId="0" fontId="3" fillId="0" borderId="0" xfId="10" applyFont="1" applyAlignment="1">
      <alignment horizontal="center" vertical="center"/>
    </xf>
    <xf numFmtId="0" fontId="2" fillId="0" borderId="0" xfId="10"/>
    <xf numFmtId="0" fontId="1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8" fontId="11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 indent="1"/>
    </xf>
    <xf numFmtId="0" fontId="14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vertical="center"/>
    </xf>
    <xf numFmtId="8" fontId="14" fillId="0" borderId="9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indent="1"/>
    </xf>
    <xf numFmtId="49" fontId="3" fillId="0" borderId="8" xfId="10" applyNumberFormat="1" applyFont="1" applyBorder="1" applyAlignment="1">
      <alignment horizontal="left" vertical="center"/>
    </xf>
    <xf numFmtId="49" fontId="3" fillId="0" borderId="5" xfId="10" applyNumberFormat="1" applyFont="1" applyBorder="1" applyAlignment="1">
      <alignment horizontal="left" vertical="center"/>
    </xf>
    <xf numFmtId="49" fontId="3" fillId="0" borderId="6" xfId="10" applyNumberFormat="1" applyFont="1" applyBorder="1" applyAlignment="1">
      <alignment horizontal="left" vertical="center"/>
    </xf>
    <xf numFmtId="0" fontId="3" fillId="0" borderId="9" xfId="10" applyFont="1" applyBorder="1" applyAlignment="1">
      <alignment horizontal="center" vertical="center" wrapText="1"/>
    </xf>
    <xf numFmtId="0" fontId="3" fillId="0" borderId="6" xfId="10" applyFont="1" applyBorder="1" applyAlignment="1">
      <alignment horizontal="center" vertical="center" wrapText="1"/>
    </xf>
    <xf numFmtId="0" fontId="2" fillId="0" borderId="0" xfId="10" applyAlignment="1">
      <alignment vertical="center"/>
    </xf>
    <xf numFmtId="10" fontId="2" fillId="0" borderId="5" xfId="10" applyNumberFormat="1" applyBorder="1" applyAlignment="1">
      <alignment horizontal="right" vertical="center" indent="2"/>
    </xf>
    <xf numFmtId="0" fontId="1" fillId="0" borderId="8" xfId="10" applyFont="1" applyBorder="1" applyAlignment="1">
      <alignment horizontal="left" vertical="center" indent="5"/>
    </xf>
    <xf numFmtId="0" fontId="1" fillId="0" borderId="5" xfId="10" applyFont="1" applyBorder="1" applyAlignment="1">
      <alignment horizontal="left" vertical="center" indent="5"/>
    </xf>
    <xf numFmtId="10" fontId="2" fillId="0" borderId="5" xfId="10" applyNumberFormat="1" applyBorder="1" applyAlignment="1">
      <alignment horizontal="center" vertical="center"/>
    </xf>
    <xf numFmtId="4" fontId="2" fillId="0" borderId="10" xfId="10" quotePrefix="1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9" fontId="1" fillId="0" borderId="5" xfId="10" applyNumberFormat="1" applyFont="1" applyBorder="1" applyAlignment="1">
      <alignment horizontal="center" vertical="center"/>
    </xf>
    <xf numFmtId="4" fontId="1" fillId="0" borderId="10" xfId="10" quotePrefix="1" applyNumberFormat="1" applyFont="1" applyBorder="1" applyAlignment="1">
      <alignment horizontal="center" vertical="center"/>
    </xf>
    <xf numFmtId="4" fontId="2" fillId="0" borderId="9" xfId="10" quotePrefix="1" applyNumberFormat="1" applyBorder="1" applyAlignment="1">
      <alignment horizontal="center" vertical="center"/>
    </xf>
    <xf numFmtId="0" fontId="3" fillId="0" borderId="21" xfId="10" applyFont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3" fillId="0" borderId="22" xfId="10" applyFont="1" applyBorder="1" applyAlignment="1">
      <alignment horizontal="left" vertical="center" wrapText="1" indent="1"/>
    </xf>
    <xf numFmtId="0" fontId="3" fillId="0" borderId="22" xfId="10" applyFont="1" applyBorder="1" applyAlignment="1">
      <alignment horizontal="center" vertical="center"/>
    </xf>
    <xf numFmtId="0" fontId="1" fillId="0" borderId="13" xfId="10" applyFont="1" applyBorder="1" applyAlignment="1">
      <alignment horizontal="left" vertical="center" indent="5"/>
    </xf>
    <xf numFmtId="0" fontId="1" fillId="0" borderId="18" xfId="10" applyFont="1" applyBorder="1" applyAlignment="1">
      <alignment horizontal="left" vertical="center" indent="5"/>
    </xf>
    <xf numFmtId="0" fontId="2" fillId="0" borderId="4" xfId="10" applyBorder="1" applyAlignment="1">
      <alignment vertical="center"/>
    </xf>
    <xf numFmtId="10" fontId="2" fillId="0" borderId="4" xfId="10" applyNumberFormat="1" applyBorder="1" applyAlignment="1">
      <alignment vertical="center"/>
    </xf>
    <xf numFmtId="4" fontId="2" fillId="0" borderId="4" xfId="10" quotePrefix="1" applyNumberFormat="1" applyBorder="1" applyAlignment="1">
      <alignment vertical="center"/>
    </xf>
    <xf numFmtId="0" fontId="3" fillId="0" borderId="0" xfId="10" applyFont="1" applyAlignment="1">
      <alignment horizontal="left" vertical="center"/>
    </xf>
    <xf numFmtId="10" fontId="2" fillId="0" borderId="0" xfId="10" applyNumberFormat="1" applyAlignment="1">
      <alignment vertical="center"/>
    </xf>
    <xf numFmtId="4" fontId="2" fillId="0" borderId="0" xfId="10" quotePrefix="1" applyNumberFormat="1" applyAlignment="1">
      <alignment vertical="center"/>
    </xf>
    <xf numFmtId="0" fontId="2" fillId="0" borderId="0" xfId="10" applyAlignment="1">
      <alignment horizontal="left" vertical="center" wrapText="1"/>
    </xf>
    <xf numFmtId="0" fontId="2" fillId="0" borderId="0" xfId="10" applyAlignment="1">
      <alignment horizontal="left" vertical="center"/>
    </xf>
    <xf numFmtId="4" fontId="2" fillId="0" borderId="0" xfId="10" applyNumberFormat="1" applyAlignment="1">
      <alignment vertical="center"/>
    </xf>
    <xf numFmtId="0" fontId="3" fillId="0" borderId="0" xfId="10" applyFont="1" applyAlignment="1">
      <alignment horizontal="right" vertical="center" wrapText="1"/>
    </xf>
    <xf numFmtId="4" fontId="3" fillId="0" borderId="0" xfId="10" applyNumberFormat="1" applyFont="1" applyAlignment="1">
      <alignment vertical="center"/>
    </xf>
    <xf numFmtId="0" fontId="3" fillId="0" borderId="18" xfId="10" applyFont="1" applyBorder="1" applyAlignment="1">
      <alignment horizontal="right" vertical="center" wrapText="1"/>
    </xf>
    <xf numFmtId="0" fontId="3" fillId="0" borderId="18" xfId="10" applyFont="1" applyBorder="1" applyAlignment="1">
      <alignment horizontal="center" vertical="center"/>
    </xf>
    <xf numFmtId="4" fontId="3" fillId="0" borderId="18" xfId="10" applyNumberFormat="1" applyFont="1" applyBorder="1" applyAlignment="1">
      <alignment vertical="center"/>
    </xf>
    <xf numFmtId="4" fontId="17" fillId="0" borderId="0" xfId="10" applyNumberFormat="1" applyFont="1" applyAlignment="1">
      <alignment horizontal="right" vertical="center"/>
    </xf>
    <xf numFmtId="9" fontId="2" fillId="2" borderId="16" xfId="10" applyNumberFormat="1" applyFill="1" applyBorder="1" applyAlignment="1">
      <alignment horizontal="center" vertical="center"/>
    </xf>
    <xf numFmtId="9" fontId="2" fillId="2" borderId="16" xfId="10" quotePrefix="1" applyNumberFormat="1" applyFill="1" applyBorder="1" applyAlignment="1">
      <alignment vertical="center"/>
    </xf>
    <xf numFmtId="0" fontId="18" fillId="0" borderId="0" xfId="10" applyFont="1" applyFill="1"/>
    <xf numFmtId="0" fontId="2" fillId="0" borderId="12" xfId="10" applyBorder="1" applyAlignment="1">
      <alignment vertical="center"/>
    </xf>
    <xf numFmtId="0" fontId="2" fillId="0" borderId="0" xfId="10" applyBorder="1" applyAlignment="1">
      <alignment vertical="center"/>
    </xf>
    <xf numFmtId="0" fontId="4" fillId="0" borderId="0" xfId="10" applyFont="1" applyBorder="1" applyAlignment="1">
      <alignment vertical="center"/>
    </xf>
    <xf numFmtId="1" fontId="4" fillId="0" borderId="0" xfId="10" applyNumberFormat="1" applyFont="1" applyBorder="1" applyAlignment="1">
      <alignment horizontal="center" vertical="center" readingOrder="2"/>
    </xf>
    <xf numFmtId="4" fontId="2" fillId="0" borderId="24" xfId="10" applyNumberFormat="1" applyBorder="1" applyAlignment="1">
      <alignment horizontal="center" vertical="center"/>
    </xf>
    <xf numFmtId="0" fontId="2" fillId="0" borderId="30" xfId="10" applyBorder="1" applyAlignment="1">
      <alignment vertical="center"/>
    </xf>
    <xf numFmtId="0" fontId="2" fillId="0" borderId="5" xfId="10" applyBorder="1" applyAlignment="1">
      <alignment vertical="center"/>
    </xf>
    <xf numFmtId="0" fontId="4" fillId="0" borderId="6" xfId="10" applyFont="1" applyBorder="1" applyAlignment="1">
      <alignment vertical="center"/>
    </xf>
    <xf numFmtId="1" fontId="4" fillId="0" borderId="9" xfId="10" applyNumberFormat="1" applyFont="1" applyBorder="1" applyAlignment="1">
      <alignment horizontal="center" vertical="center" readingOrder="2"/>
    </xf>
    <xf numFmtId="4" fontId="2" fillId="0" borderId="9" xfId="10" applyNumberFormat="1" applyBorder="1" applyAlignment="1">
      <alignment horizontal="center" vertical="center"/>
    </xf>
    <xf numFmtId="0" fontId="3" fillId="0" borderId="13" xfId="10" applyFont="1" applyBorder="1" applyAlignment="1">
      <alignment horizontal="left" vertical="center" indent="1"/>
    </xf>
    <xf numFmtId="0" fontId="1" fillId="0" borderId="18" xfId="10" applyFont="1" applyBorder="1" applyAlignment="1">
      <alignment horizontal="left" vertical="center" indent="1"/>
    </xf>
    <xf numFmtId="10" fontId="2" fillId="0" borderId="18" xfId="10" applyNumberFormat="1" applyBorder="1" applyAlignment="1">
      <alignment horizontal="right" vertical="center" indent="2"/>
    </xf>
    <xf numFmtId="4" fontId="2" fillId="0" borderId="31" xfId="10" quotePrefix="1" applyNumberFormat="1" applyBorder="1" applyAlignment="1">
      <alignment horizontal="center" vertical="center"/>
    </xf>
    <xf numFmtId="0" fontId="2" fillId="0" borderId="8" xfId="10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5" xfId="10" applyFont="1" applyFill="1" applyBorder="1" applyAlignment="1">
      <alignment horizontal="left" vertical="center" wrapText="1"/>
    </xf>
    <xf numFmtId="0" fontId="3" fillId="0" borderId="6" xfId="10" applyFont="1" applyFill="1" applyBorder="1" applyAlignment="1">
      <alignment horizontal="left" vertical="center"/>
    </xf>
    <xf numFmtId="10" fontId="2" fillId="0" borderId="28" xfId="10" applyNumberFormat="1" applyBorder="1" applyAlignment="1">
      <alignment horizontal="left" vertical="center" indent="2"/>
    </xf>
    <xf numFmtId="0" fontId="0" fillId="0" borderId="29" xfId="0" applyBorder="1" applyAlignment="1">
      <alignment horizontal="left" vertical="center" indent="2"/>
    </xf>
    <xf numFmtId="0" fontId="2" fillId="0" borderId="0" xfId="10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6">
    <cellStyle name="Dezimal 2" xfId="1" xr:uid="{00000000-0005-0000-0000-000000000000}"/>
    <cellStyle name="Dezimal 2 2" xfId="2" xr:uid="{00000000-0005-0000-0000-000001000000}"/>
    <cellStyle name="Komma 2" xfId="3" xr:uid="{00000000-0005-0000-0000-000002000000}"/>
    <cellStyle name="Prozent" xfId="4" builtinId="5"/>
    <cellStyle name="Prozent 2" xfId="5" xr:uid="{00000000-0005-0000-0000-000004000000}"/>
    <cellStyle name="Prozent 2 2" xfId="6" xr:uid="{00000000-0005-0000-0000-000005000000}"/>
    <cellStyle name="Prozent 3" xfId="7" xr:uid="{00000000-0005-0000-0000-000006000000}"/>
    <cellStyle name="Prozent 3 2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  <cellStyle name="Standard 3" xfId="11" xr:uid="{00000000-0005-0000-0000-00000B000000}"/>
    <cellStyle name="Standard 4" xfId="12" xr:uid="{00000000-0005-0000-0000-00000C000000}"/>
    <cellStyle name="Standard 4 2" xfId="13" xr:uid="{00000000-0005-0000-0000-00000D000000}"/>
    <cellStyle name="Standard 5" xfId="14" xr:uid="{00000000-0005-0000-0000-00000E000000}"/>
    <cellStyle name="Standard 5 2" xfId="15" xr:uid="{00000000-0005-0000-0000-00000F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85" zoomScaleNormal="85" workbookViewId="0">
      <selection activeCell="M23" sqref="M23"/>
    </sheetView>
  </sheetViews>
  <sheetFormatPr baseColWidth="10" defaultRowHeight="12.75" x14ac:dyDescent="0.2"/>
  <cols>
    <col min="1" max="1" width="34.85546875" style="1" customWidth="1"/>
    <col min="2" max="2" width="20.7109375" style="1" customWidth="1"/>
    <col min="3" max="3" width="30.7109375" style="1" customWidth="1"/>
    <col min="4" max="4" width="13.42578125" bestFit="1" customWidth="1"/>
  </cols>
  <sheetData>
    <row r="1" spans="1:4" ht="40.5" customHeight="1" x14ac:dyDescent="0.2">
      <c r="A1" s="39" t="s">
        <v>19</v>
      </c>
      <c r="B1" s="127" t="s">
        <v>47</v>
      </c>
      <c r="C1" s="128"/>
      <c r="D1" s="22"/>
    </row>
    <row r="2" spans="1:4" ht="18" customHeight="1" x14ac:dyDescent="0.2">
      <c r="A2" s="37" t="s">
        <v>17</v>
      </c>
      <c r="B2" s="55">
        <v>3943142</v>
      </c>
      <c r="C2" s="7"/>
      <c r="D2" s="22"/>
    </row>
    <row r="3" spans="1:4" ht="18" customHeight="1" x14ac:dyDescent="0.2">
      <c r="A3" s="3" t="s">
        <v>0</v>
      </c>
      <c r="B3" s="52" t="s">
        <v>28</v>
      </c>
      <c r="C3" s="11" t="s">
        <v>12</v>
      </c>
      <c r="D3" s="22"/>
    </row>
    <row r="4" spans="1:4" ht="18" customHeight="1" thickBot="1" x14ac:dyDescent="0.25">
      <c r="A4" s="4" t="s">
        <v>15</v>
      </c>
      <c r="B4" s="18">
        <v>1</v>
      </c>
      <c r="C4" s="55">
        <v>507180.87</v>
      </c>
      <c r="D4" s="22"/>
    </row>
    <row r="5" spans="1:4" ht="18" customHeight="1" thickBot="1" x14ac:dyDescent="0.25">
      <c r="A5" s="4" t="s">
        <v>14</v>
      </c>
      <c r="B5" s="109"/>
      <c r="C5" s="19">
        <f>C16*B5</f>
        <v>0</v>
      </c>
      <c r="D5" s="21"/>
    </row>
    <row r="6" spans="1:4" ht="18" customHeight="1" x14ac:dyDescent="0.2">
      <c r="A6" s="8" t="s">
        <v>20</v>
      </c>
      <c r="B6" s="46" t="s">
        <v>1</v>
      </c>
      <c r="C6" s="47" t="s">
        <v>13</v>
      </c>
    </row>
    <row r="7" spans="1:4" ht="18" customHeight="1" x14ac:dyDescent="0.2">
      <c r="A7" s="2" t="s">
        <v>2</v>
      </c>
      <c r="B7" s="29">
        <v>0.01</v>
      </c>
      <c r="C7" s="56">
        <f>ROUND($C$4*B7,2)</f>
        <v>5071.8100000000004</v>
      </c>
      <c r="D7" s="21"/>
    </row>
    <row r="8" spans="1:4" ht="18" customHeight="1" x14ac:dyDescent="0.2">
      <c r="A8" s="2" t="s">
        <v>3</v>
      </c>
      <c r="B8" s="29">
        <v>4.3499999999999997E-2</v>
      </c>
      <c r="C8" s="56">
        <f t="shared" ref="C8:C15" si="0">ROUND($C$4*B8,2)</f>
        <v>22062.37</v>
      </c>
      <c r="D8" s="21"/>
    </row>
    <row r="9" spans="1:4" ht="18" customHeight="1" x14ac:dyDescent="0.2">
      <c r="A9" s="2" t="s">
        <v>4</v>
      </c>
      <c r="B9" s="30">
        <v>6.5000000000000002E-2</v>
      </c>
      <c r="C9" s="56">
        <f t="shared" si="0"/>
        <v>32966.76</v>
      </c>
      <c r="D9" s="21"/>
    </row>
    <row r="10" spans="1:4" ht="18" customHeight="1" x14ac:dyDescent="0.2">
      <c r="A10" s="2" t="s">
        <v>5</v>
      </c>
      <c r="B10" s="30">
        <v>0</v>
      </c>
      <c r="C10" s="56">
        <f t="shared" si="0"/>
        <v>0</v>
      </c>
      <c r="D10" s="21"/>
    </row>
    <row r="11" spans="1:4" ht="18" customHeight="1" x14ac:dyDescent="0.2">
      <c r="A11" s="2" t="s">
        <v>6</v>
      </c>
      <c r="B11" s="30">
        <v>0.105</v>
      </c>
      <c r="C11" s="56">
        <f t="shared" si="0"/>
        <v>53253.99</v>
      </c>
      <c r="D11" s="21"/>
    </row>
    <row r="12" spans="1:4" ht="18" customHeight="1" x14ac:dyDescent="0.2">
      <c r="A12" s="2" t="s">
        <v>7</v>
      </c>
      <c r="B12" s="30">
        <v>0.09</v>
      </c>
      <c r="C12" s="56">
        <f t="shared" si="0"/>
        <v>45646.28</v>
      </c>
      <c r="D12" s="21"/>
    </row>
    <row r="13" spans="1:4" ht="18" customHeight="1" x14ac:dyDescent="0.2">
      <c r="A13" s="2" t="s">
        <v>8</v>
      </c>
      <c r="B13" s="30">
        <v>2.35E-2</v>
      </c>
      <c r="C13" s="56">
        <f t="shared" si="0"/>
        <v>11918.75</v>
      </c>
      <c r="D13" s="21"/>
    </row>
    <row r="14" spans="1:4" ht="18" customHeight="1" x14ac:dyDescent="0.2">
      <c r="A14" s="2" t="s">
        <v>9</v>
      </c>
      <c r="B14" s="30">
        <v>0.26500000000000001</v>
      </c>
      <c r="C14" s="56">
        <f t="shared" si="0"/>
        <v>134402.93</v>
      </c>
      <c r="D14" s="21"/>
    </row>
    <row r="15" spans="1:4" ht="18" customHeight="1" thickBot="1" x14ac:dyDescent="0.25">
      <c r="A15" s="12" t="s">
        <v>10</v>
      </c>
      <c r="B15" s="31">
        <v>1.2E-2</v>
      </c>
      <c r="C15" s="56">
        <f t="shared" si="0"/>
        <v>6086.17</v>
      </c>
      <c r="D15" s="21"/>
    </row>
    <row r="16" spans="1:4" ht="24.95" customHeight="1" thickBot="1" x14ac:dyDescent="0.25">
      <c r="A16" s="16" t="s">
        <v>21</v>
      </c>
      <c r="B16" s="32">
        <f>SUM(B7:B15)</f>
        <v>0.6140000000000001</v>
      </c>
      <c r="C16" s="57">
        <f>SUM(C7:C15)</f>
        <v>311409.06</v>
      </c>
      <c r="D16" s="21"/>
    </row>
    <row r="17" spans="1:4" ht="18" customHeight="1" thickBot="1" x14ac:dyDescent="0.25">
      <c r="A17" s="53"/>
      <c r="B17" s="51"/>
      <c r="C17" s="26"/>
      <c r="D17" s="21"/>
    </row>
    <row r="18" spans="1:4" ht="24.95" customHeight="1" thickBot="1" x14ac:dyDescent="0.25">
      <c r="A18" s="9" t="s">
        <v>16</v>
      </c>
      <c r="B18" s="27"/>
      <c r="C18" s="57">
        <f>C16+C5</f>
        <v>311409.06</v>
      </c>
      <c r="D18" s="21"/>
    </row>
    <row r="19" spans="1:4" ht="18" customHeight="1" x14ac:dyDescent="0.2">
      <c r="A19" s="53"/>
      <c r="B19" s="51"/>
      <c r="C19" s="54"/>
    </row>
    <row r="20" spans="1:4" ht="18" customHeight="1" thickBot="1" x14ac:dyDescent="0.25">
      <c r="A20" s="13" t="s">
        <v>11</v>
      </c>
      <c r="B20" s="10"/>
      <c r="C20" s="10" t="s">
        <v>13</v>
      </c>
    </row>
    <row r="21" spans="1:4" ht="18" customHeight="1" thickBot="1" x14ac:dyDescent="0.25">
      <c r="A21" s="41" t="s">
        <v>48</v>
      </c>
      <c r="B21" s="33"/>
      <c r="C21" s="24"/>
      <c r="D21" s="21"/>
    </row>
    <row r="22" spans="1:4" ht="18" customHeight="1" x14ac:dyDescent="0.2">
      <c r="A22" s="20"/>
      <c r="B22" s="34"/>
      <c r="C22" s="43"/>
      <c r="D22" s="21"/>
    </row>
    <row r="23" spans="1:4" ht="18" customHeight="1" x14ac:dyDescent="0.2">
      <c r="A23" s="20"/>
      <c r="B23" s="34"/>
      <c r="C23" s="43"/>
      <c r="D23" s="21"/>
    </row>
    <row r="24" spans="1:4" ht="18" customHeight="1" x14ac:dyDescent="0.2">
      <c r="A24" s="20"/>
      <c r="B24" s="34"/>
      <c r="C24" s="43"/>
      <c r="D24" s="21"/>
    </row>
    <row r="25" spans="1:4" ht="18" customHeight="1" x14ac:dyDescent="0.2">
      <c r="A25" s="3"/>
      <c r="B25" s="35"/>
      <c r="C25" s="44"/>
      <c r="D25" s="21"/>
    </row>
    <row r="26" spans="1:4" ht="18" customHeight="1" x14ac:dyDescent="0.2">
      <c r="A26" s="12"/>
      <c r="B26" s="36"/>
      <c r="C26" s="45"/>
      <c r="D26" s="21"/>
    </row>
    <row r="27" spans="1:4" ht="24.95" customHeight="1" x14ac:dyDescent="0.2">
      <c r="A27" s="16" t="s">
        <v>21</v>
      </c>
      <c r="B27" s="23"/>
      <c r="C27" s="48"/>
      <c r="D27" s="21"/>
    </row>
    <row r="28" spans="1:4" ht="18" customHeight="1" thickBot="1" x14ac:dyDescent="0.25">
      <c r="A28" s="53"/>
      <c r="B28" s="25"/>
      <c r="C28" s="26"/>
      <c r="D28" s="21"/>
    </row>
    <row r="29" spans="1:4" ht="24.95" customHeight="1" thickBot="1" x14ac:dyDescent="0.25">
      <c r="A29" s="9" t="s">
        <v>23</v>
      </c>
      <c r="B29" s="50"/>
      <c r="C29" s="24"/>
      <c r="D29" s="21"/>
    </row>
    <row r="30" spans="1:4" ht="18" customHeight="1" thickBot="1" x14ac:dyDescent="0.25">
      <c r="A30" s="53"/>
      <c r="B30" s="42"/>
      <c r="C30" s="26"/>
      <c r="D30" s="21"/>
    </row>
    <row r="31" spans="1:4" ht="39.950000000000003" customHeight="1" thickBot="1" x14ac:dyDescent="0.25">
      <c r="A31" s="38" t="s">
        <v>18</v>
      </c>
      <c r="B31" s="40" t="str">
        <f>A1</f>
        <v>O1</v>
      </c>
      <c r="C31" s="58">
        <f>SUM(C18,C29)</f>
        <v>311409.06</v>
      </c>
      <c r="D31" s="21"/>
    </row>
    <row r="32" spans="1:4" ht="15.75" thickTop="1" x14ac:dyDescent="0.2">
      <c r="A32" s="5"/>
      <c r="B32" s="28"/>
      <c r="C32" s="6"/>
    </row>
    <row r="33" spans="1:7" ht="15" x14ac:dyDescent="0.2">
      <c r="A33" s="49" t="s">
        <v>22</v>
      </c>
      <c r="B33" s="15"/>
      <c r="C33" s="17"/>
    </row>
    <row r="34" spans="1:7" ht="15" x14ac:dyDescent="0.2">
      <c r="A34" s="59" t="s">
        <v>24</v>
      </c>
      <c r="B34" s="60"/>
      <c r="C34" s="61"/>
    </row>
    <row r="35" spans="1:7" ht="14.25" x14ac:dyDescent="0.2">
      <c r="A35" s="62" t="s">
        <v>25</v>
      </c>
      <c r="B35" s="63"/>
      <c r="C35" s="64"/>
      <c r="D35" s="65">
        <v>3933142</v>
      </c>
      <c r="E35" s="66"/>
      <c r="F35" s="126"/>
      <c r="G35" s="126"/>
    </row>
    <row r="36" spans="1:7" ht="14.25" x14ac:dyDescent="0.2">
      <c r="A36" s="62" t="s">
        <v>26</v>
      </c>
      <c r="B36" s="63"/>
      <c r="C36" s="64"/>
      <c r="D36" s="65">
        <v>10000</v>
      </c>
      <c r="E36" s="66"/>
      <c r="F36" s="126"/>
      <c r="G36" s="126"/>
    </row>
    <row r="37" spans="1:7" ht="15" x14ac:dyDescent="0.2">
      <c r="A37" s="67" t="s">
        <v>27</v>
      </c>
      <c r="B37" s="68"/>
      <c r="C37" s="69"/>
      <c r="D37" s="70">
        <f>D35+D36</f>
        <v>3943142</v>
      </c>
      <c r="E37" s="71"/>
      <c r="F37" s="126"/>
      <c r="G37" s="126"/>
    </row>
    <row r="38" spans="1:7" ht="15" x14ac:dyDescent="0.2">
      <c r="A38" s="14"/>
      <c r="B38" s="15"/>
      <c r="C38" s="17"/>
    </row>
    <row r="39" spans="1:7" ht="15" x14ac:dyDescent="0.2">
      <c r="A39" s="14"/>
      <c r="B39" s="15"/>
      <c r="C39" s="17"/>
    </row>
    <row r="40" spans="1:7" x14ac:dyDescent="0.2">
      <c r="A40" s="110" t="s">
        <v>49</v>
      </c>
    </row>
  </sheetData>
  <mergeCells count="4">
    <mergeCell ref="F35:G35"/>
    <mergeCell ref="F36:G36"/>
    <mergeCell ref="F37:G37"/>
    <mergeCell ref="B1:C1"/>
  </mergeCells>
  <pageMargins left="0.78740157480314965" right="0.78740157480314965" top="1.1811023622047245" bottom="0.78740157480314965" header="0.31496062992125984" footer="0.31496062992125984"/>
  <pageSetup paperSize="9" scale="86" orientation="portrait" r:id="rId1"/>
  <headerFooter>
    <oddHeader>&amp;LWE 1712 -  AC JVA HS  Heinsberg
Austausch Schließanlage 
Vorläufige Honorarberechnung
&amp;RAnlage 5</oddHeader>
    <oddFooter>&amp;C&amp;P von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73AD4-6081-4AFC-9A7E-D816D00775A6}">
  <dimension ref="A1:G21"/>
  <sheetViews>
    <sheetView zoomScale="110" zoomScaleNormal="110" workbookViewId="0">
      <selection activeCell="F4" sqref="F4"/>
    </sheetView>
  </sheetViews>
  <sheetFormatPr baseColWidth="10" defaultRowHeight="12.75" x14ac:dyDescent="0.2"/>
  <cols>
    <col min="1" max="1" width="4.28515625" style="61" customWidth="1"/>
    <col min="2" max="2" width="14.140625" style="61" customWidth="1"/>
    <col min="3" max="3" width="64" style="61" customWidth="1"/>
    <col min="4" max="4" width="6.7109375" style="61" customWidth="1"/>
    <col min="5" max="5" width="6.42578125" style="61" customWidth="1"/>
    <col min="6" max="6" width="28.7109375" style="61" customWidth="1"/>
    <col min="7" max="7" width="12.7109375" bestFit="1" customWidth="1"/>
  </cols>
  <sheetData>
    <row r="1" spans="1:7" ht="15" x14ac:dyDescent="0.2">
      <c r="A1" s="72" t="s">
        <v>29</v>
      </c>
      <c r="B1" s="73"/>
      <c r="C1" s="73"/>
      <c r="D1" s="74"/>
      <c r="E1" s="75" t="s">
        <v>30</v>
      </c>
      <c r="F1" s="76" t="s">
        <v>31</v>
      </c>
      <c r="G1" s="22"/>
    </row>
    <row r="2" spans="1:7" ht="14.25" x14ac:dyDescent="0.2">
      <c r="A2" s="116" t="s">
        <v>32</v>
      </c>
      <c r="B2" s="116" t="s">
        <v>46</v>
      </c>
      <c r="C2" s="117"/>
      <c r="D2" s="118"/>
      <c r="E2" s="119">
        <v>1</v>
      </c>
      <c r="F2" s="120">
        <f>'O1-Gebäude'!C31</f>
        <v>311409.06</v>
      </c>
      <c r="G2" s="21"/>
    </row>
    <row r="3" spans="1:7" ht="14.25" x14ac:dyDescent="0.2">
      <c r="A3" s="111"/>
      <c r="B3" s="112"/>
      <c r="C3" s="112"/>
      <c r="D3" s="113"/>
      <c r="E3" s="114"/>
      <c r="F3" s="115"/>
      <c r="G3" s="21"/>
    </row>
    <row r="4" spans="1:7" ht="14.25" x14ac:dyDescent="0.2">
      <c r="A4" s="125" t="s">
        <v>11</v>
      </c>
      <c r="B4" s="116"/>
      <c r="C4" s="117"/>
      <c r="D4" s="118"/>
      <c r="E4" s="119">
        <v>1</v>
      </c>
      <c r="F4" s="120"/>
      <c r="G4" s="21"/>
    </row>
    <row r="5" spans="1:7" ht="15.75" thickBot="1" x14ac:dyDescent="0.25">
      <c r="A5" s="121" t="s">
        <v>33</v>
      </c>
      <c r="B5" s="122"/>
      <c r="C5" s="122"/>
      <c r="D5" s="122"/>
      <c r="E5" s="123"/>
      <c r="F5" s="124">
        <f>SUM(F2:F4)</f>
        <v>311409.06</v>
      </c>
      <c r="G5" s="21"/>
    </row>
    <row r="6" spans="1:7" ht="13.5" thickBot="1" x14ac:dyDescent="0.25">
      <c r="A6" s="79" t="s">
        <v>34</v>
      </c>
      <c r="B6" s="80"/>
      <c r="C6" s="80"/>
      <c r="D6" s="108"/>
      <c r="E6" s="81" t="s">
        <v>35</v>
      </c>
      <c r="F6" s="82">
        <f>F5*D6</f>
        <v>0</v>
      </c>
      <c r="G6" s="83" t="s">
        <v>36</v>
      </c>
    </row>
    <row r="7" spans="1:7" ht="13.5" thickBot="1" x14ac:dyDescent="0.25">
      <c r="A7" s="79" t="s">
        <v>37</v>
      </c>
      <c r="B7" s="80"/>
      <c r="C7" s="80"/>
      <c r="D7" s="84"/>
      <c r="E7" s="78"/>
      <c r="F7" s="85">
        <f>F5+F6</f>
        <v>311409.06</v>
      </c>
      <c r="G7" s="21"/>
    </row>
    <row r="8" spans="1:7" ht="13.5" thickBot="1" x14ac:dyDescent="0.25">
      <c r="A8" s="79" t="s">
        <v>38</v>
      </c>
      <c r="B8" s="80"/>
      <c r="C8" s="80"/>
      <c r="D8" s="108"/>
      <c r="E8" s="81" t="s">
        <v>35</v>
      </c>
      <c r="F8" s="86">
        <f>F7*D8</f>
        <v>0</v>
      </c>
      <c r="G8" s="83" t="s">
        <v>36</v>
      </c>
    </row>
    <row r="9" spans="1:7" ht="15.75" thickBot="1" x14ac:dyDescent="0.25">
      <c r="A9" s="87" t="s">
        <v>39</v>
      </c>
      <c r="B9" s="88"/>
      <c r="C9" s="88"/>
      <c r="D9" s="89"/>
      <c r="E9" s="90"/>
      <c r="F9" s="57">
        <f>F7+F8</f>
        <v>311409.06</v>
      </c>
      <c r="G9" s="21"/>
    </row>
    <row r="10" spans="1:7" ht="14.25" thickTop="1" thickBot="1" x14ac:dyDescent="0.25">
      <c r="A10" s="91" t="s">
        <v>40</v>
      </c>
      <c r="B10" s="92"/>
      <c r="C10" s="92"/>
      <c r="D10" s="129">
        <v>0.19</v>
      </c>
      <c r="E10" s="130"/>
      <c r="F10" s="82">
        <f>F9*0.19</f>
        <v>59167.721400000002</v>
      </c>
      <c r="G10" s="21"/>
    </row>
    <row r="11" spans="1:7" ht="15.75" thickBot="1" x14ac:dyDescent="0.25">
      <c r="A11" s="87" t="s">
        <v>41</v>
      </c>
      <c r="B11" s="88"/>
      <c r="C11" s="88"/>
      <c r="D11" s="89"/>
      <c r="E11" s="90"/>
      <c r="F11" s="58">
        <f>SUM(F9,F10)</f>
        <v>370576.78139999998</v>
      </c>
      <c r="G11" s="21"/>
    </row>
    <row r="12" spans="1:7" ht="15" customHeight="1" thickTop="1" x14ac:dyDescent="0.2">
      <c r="A12" s="93"/>
      <c r="B12" s="93"/>
      <c r="C12" s="93"/>
      <c r="D12" s="93"/>
      <c r="E12" s="94"/>
      <c r="F12" s="95"/>
      <c r="G12" s="21"/>
    </row>
    <row r="13" spans="1:7" ht="15" x14ac:dyDescent="0.2">
      <c r="A13" s="96" t="s">
        <v>22</v>
      </c>
      <c r="B13" s="77"/>
      <c r="C13" s="77"/>
      <c r="D13" s="77"/>
      <c r="E13" s="97"/>
      <c r="F13" s="98"/>
      <c r="G13" s="21"/>
    </row>
    <row r="14" spans="1:7" ht="15" customHeight="1" x14ac:dyDescent="0.2">
      <c r="A14" s="77"/>
      <c r="B14" s="77"/>
      <c r="C14" s="77"/>
      <c r="D14" s="77"/>
      <c r="E14" s="97"/>
      <c r="F14" s="98"/>
      <c r="G14" s="21"/>
    </row>
    <row r="15" spans="1:7" ht="15" customHeight="1" x14ac:dyDescent="0.2">
      <c r="A15" s="131" t="s">
        <v>42</v>
      </c>
      <c r="B15" s="132"/>
      <c r="C15" s="99"/>
      <c r="D15" s="100" t="s">
        <v>43</v>
      </c>
      <c r="E15" s="100"/>
      <c r="F15" s="101" t="s">
        <v>44</v>
      </c>
    </row>
    <row r="16" spans="1:7" ht="15" x14ac:dyDescent="0.2">
      <c r="A16" s="102"/>
      <c r="B16" s="102"/>
      <c r="C16" s="102"/>
      <c r="D16" s="102"/>
      <c r="E16" s="60"/>
      <c r="F16" s="103"/>
    </row>
    <row r="17" spans="1:7" ht="15" x14ac:dyDescent="0.2">
      <c r="A17" s="102"/>
      <c r="B17" s="102"/>
      <c r="C17" s="102"/>
      <c r="D17" s="102"/>
      <c r="E17" s="60"/>
      <c r="F17" s="103"/>
    </row>
    <row r="18" spans="1:7" ht="15" x14ac:dyDescent="0.2">
      <c r="A18" s="102"/>
      <c r="B18" s="102"/>
      <c r="C18" s="102"/>
      <c r="D18" s="102"/>
      <c r="E18" s="60"/>
      <c r="F18" s="103"/>
    </row>
    <row r="19" spans="1:7" ht="15" x14ac:dyDescent="0.2">
      <c r="A19" s="104"/>
      <c r="B19" s="104"/>
      <c r="C19" s="102"/>
      <c r="D19" s="104"/>
      <c r="E19" s="105"/>
      <c r="F19" s="106"/>
      <c r="G19" s="83" t="s">
        <v>36</v>
      </c>
    </row>
    <row r="20" spans="1:7" ht="15" x14ac:dyDescent="0.2">
      <c r="A20" s="102"/>
      <c r="B20" s="102"/>
      <c r="C20" s="102"/>
      <c r="D20" s="102"/>
      <c r="E20" s="60"/>
      <c r="F20" s="103"/>
    </row>
    <row r="21" spans="1:7" ht="15" x14ac:dyDescent="0.2">
      <c r="A21" s="102"/>
      <c r="B21" s="102"/>
      <c r="C21" s="102"/>
      <c r="D21" s="102"/>
      <c r="E21" s="60"/>
      <c r="F21" s="107" t="s">
        <v>45</v>
      </c>
    </row>
  </sheetData>
  <mergeCells count="2">
    <mergeCell ref="D10:E10"/>
    <mergeCell ref="A15:B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O1-Gebäude</vt:lpstr>
      <vt:lpstr>Zusammenstellung</vt:lpstr>
      <vt:lpstr>'O1-Gebäude'!Druckbereich</vt:lpstr>
    </vt:vector>
  </TitlesOfParts>
  <Company>BLB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Auftragswertschätzung</dc:title>
  <dc:creator>100Grandau</dc:creator>
  <cp:keywords>Angebotsformblatt;DIN 276;Honorare HOAI;</cp:keywords>
  <dc:description>BLB Auftragswertschätzung entwickelt aus Angebotsformblatt mit Kostenaufstellung DIN 276 und Aufstellung der anrechenbaren Kosten. (Struktur Grandau)
Erweitert um DIN 276 Kalkulation (Grandau 10/2012)</dc:description>
  <cp:lastModifiedBy>Weßling Bettina (BLB AC)</cp:lastModifiedBy>
  <cp:lastPrinted>2026-02-11T16:22:46Z</cp:lastPrinted>
  <dcterms:created xsi:type="dcterms:W3CDTF">2011-01-06T14:20:18Z</dcterms:created>
  <dcterms:modified xsi:type="dcterms:W3CDTF">2026-07-17T12:12:56Z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rstellt von">
    <vt:lpwstr>Grandau(Strukturvorlage)</vt:lpwstr>
  </property>
  <property fmtid="{D5CDD505-2E9C-101B-9397-08002B2CF9AE}" pid="3" name="Erweitert 10/2012">
    <vt:lpwstr>Grandau</vt:lpwstr>
  </property>
</Properties>
</file>