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K:\ZVS\III_651\2026\2026-9830\vom Bieter auszufüllende Dokumente\A11_Preisblatt Bieter\"/>
    </mc:Choice>
  </mc:AlternateContent>
  <xr:revisionPtr revIDLastSave="0" documentId="13_ncr:1_{366259EA-83B0-4562-BC81-48A6384D5848}" xr6:coauthVersionLast="47" xr6:coauthVersionMax="47" xr10:uidLastSave="{00000000-0000-0000-0000-000000000000}"/>
  <bookViews>
    <workbookView xWindow="29910" yWindow="1335" windowWidth="21600" windowHeight="11235" tabRatio="509" activeTab="3" xr2:uid="{00000000-000D-0000-FFFF-FFFF00000000}"/>
  </bookViews>
  <sheets>
    <sheet name="Gesamtübersicht" sheetId="6" r:id="rId1"/>
    <sheet name="Preisblatt " sheetId="7" r:id="rId2"/>
    <sheet name="Wartung" sheetId="8" r:id="rId3"/>
    <sheet name="Flächenübersicht" sheetId="10" r:id="rId4"/>
  </sheets>
  <definedNames>
    <definedName name="_Toc208243878" localSheetId="2">Wartung!$C$18</definedName>
    <definedName name="bgf" localSheetId="0">Gesamtübersicht!$J$8</definedName>
    <definedName name="bgf">#REF!</definedName>
    <definedName name="_xlnm.Print_Area" localSheetId="0">Gesamtübersicht!$A$1:$M$29</definedName>
    <definedName name="_xlnm.Print_Titles" localSheetId="0">Gesamtübersicht!$1:$16</definedName>
    <definedName name="gf" localSheetId="0">Gesamtübersicht!#REF!</definedName>
    <definedName name="gf">#REF!</definedName>
    <definedName name="mwst" localSheetId="0">Gesamtübersicht!$G$22</definedName>
    <definedName name="mwst">#REF!</definedName>
    <definedName name="Print_Area" localSheetId="0">Gesamtübersicht!$C$1:$M$29</definedName>
    <definedName name="Print_Titles" localSheetId="0">Gesamtübersicht!#REF!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6" l="1"/>
  <c r="I12" i="7"/>
  <c r="I17" i="7"/>
  <c r="I27" i="7"/>
  <c r="I43" i="7"/>
  <c r="W24" i="10" l="1"/>
  <c r="W23" i="10"/>
  <c r="W22" i="10"/>
  <c r="W21" i="10"/>
  <c r="W18" i="10"/>
  <c r="W19" i="10"/>
  <c r="W20" i="10"/>
  <c r="W17" i="10"/>
  <c r="W13" i="10"/>
  <c r="W12" i="10"/>
  <c r="T16" i="10" l="1"/>
  <c r="V18" i="10"/>
  <c r="V19" i="10"/>
  <c r="V20" i="10"/>
  <c r="V17" i="10"/>
  <c r="S18" i="10"/>
  <c r="S19" i="10"/>
  <c r="S20" i="10"/>
  <c r="S17" i="10"/>
  <c r="T20" i="10"/>
  <c r="T19" i="10"/>
  <c r="T18" i="10"/>
  <c r="T17" i="10"/>
  <c r="Q16" i="10"/>
  <c r="Q20" i="10"/>
  <c r="Q19" i="10"/>
  <c r="Q18" i="10"/>
  <c r="Q17" i="10"/>
  <c r="S12" i="10"/>
  <c r="N18" i="10"/>
  <c r="N20" i="10"/>
  <c r="N19" i="10"/>
  <c r="N17" i="10"/>
  <c r="L18" i="10"/>
  <c r="L19" i="10"/>
  <c r="L20" i="10"/>
  <c r="L17" i="10"/>
  <c r="J16" i="10"/>
  <c r="J22" i="10" s="1"/>
  <c r="H16" i="10"/>
  <c r="L16" i="10" s="1"/>
  <c r="N16" i="10"/>
  <c r="N22" i="10" s="1"/>
  <c r="J20" i="10"/>
  <c r="J19" i="10"/>
  <c r="J18" i="10"/>
  <c r="J17" i="10"/>
  <c r="V13" i="10"/>
  <c r="V12" i="10"/>
  <c r="H18" i="10"/>
  <c r="H19" i="10"/>
  <c r="H20" i="10"/>
  <c r="H17" i="10"/>
  <c r="J23" i="10"/>
  <c r="J15" i="10"/>
  <c r="J14" i="10"/>
  <c r="N23" i="10"/>
  <c r="L24" i="10"/>
  <c r="V24" i="10" s="1"/>
  <c r="L23" i="10"/>
  <c r="V23" i="10" s="1"/>
  <c r="L21" i="10"/>
  <c r="V21" i="10" s="1"/>
  <c r="T15" i="10"/>
  <c r="T14" i="10"/>
  <c r="L15" i="10"/>
  <c r="L14" i="10"/>
  <c r="S24" i="10"/>
  <c r="S23" i="10"/>
  <c r="S21" i="10"/>
  <c r="S13" i="10"/>
  <c r="Q15" i="10"/>
  <c r="N15" i="10"/>
  <c r="Q14" i="10"/>
  <c r="N14" i="10"/>
  <c r="H15" i="10"/>
  <c r="H14" i="10"/>
  <c r="I17" i="6"/>
  <c r="I11" i="6"/>
  <c r="I12" i="6"/>
  <c r="I13" i="6"/>
  <c r="I38" i="7"/>
  <c r="I15" i="6" s="1"/>
  <c r="I23" i="8"/>
  <c r="I14" i="6"/>
  <c r="D8" i="7"/>
  <c r="D8" i="8" s="1"/>
  <c r="D8" i="10" l="1"/>
  <c r="W16" i="10"/>
  <c r="T22" i="10"/>
  <c r="V16" i="10"/>
  <c r="S16" i="10"/>
  <c r="H22" i="10"/>
  <c r="L22" i="10" s="1"/>
  <c r="Q22" i="10"/>
  <c r="I42" i="7"/>
  <c r="J43" i="7" s="1"/>
  <c r="I53" i="7"/>
  <c r="J38" i="7" l="1"/>
  <c r="I52" i="7"/>
  <c r="I54" i="7" s="1"/>
  <c r="I25" i="8"/>
  <c r="I27" i="8" s="1"/>
  <c r="I29" i="6" s="1"/>
  <c r="J12" i="7"/>
  <c r="J17" i="7"/>
  <c r="J27" i="7"/>
  <c r="I56" i="7" l="1"/>
  <c r="I58" i="7" s="1"/>
  <c r="J53" i="7"/>
  <c r="I16" i="6" l="1"/>
  <c r="I21" i="6" l="1"/>
  <c r="J11" i="6" l="1"/>
  <c r="I20" i="6" l="1"/>
  <c r="J15" i="6"/>
  <c r="J17" i="6"/>
  <c r="J12" i="6"/>
  <c r="J13" i="6"/>
  <c r="I22" i="6" l="1"/>
  <c r="I24" i="6" s="1"/>
  <c r="I26" i="6" s="1"/>
  <c r="J21" i="6"/>
  <c r="I31" i="6" l="1"/>
  <c r="I27" i="6"/>
</calcChain>
</file>

<file path=xl/sharedStrings.xml><?xml version="1.0" encoding="utf-8"?>
<sst xmlns="http://schemas.openxmlformats.org/spreadsheetml/2006/main" count="261" uniqueCount="154">
  <si>
    <t>Summe KG 700 Baunebenkosten</t>
  </si>
  <si>
    <t>Summe KG 500 Außenanlagen</t>
  </si>
  <si>
    <t>Summe KG 200 Herrichten und Erschließen</t>
  </si>
  <si>
    <t>Bietername:</t>
  </si>
  <si>
    <t>Summe KG 600 Ausstattung</t>
  </si>
  <si>
    <t>Mehrwertsteuer</t>
  </si>
  <si>
    <t>netto</t>
  </si>
  <si>
    <t>brutto</t>
  </si>
  <si>
    <t>Zwischensumme KGR 200-600</t>
  </si>
  <si>
    <t>Summe KG 300 Baukonstruktion</t>
  </si>
  <si>
    <t>Summe KG 400 Technische Anlagen</t>
  </si>
  <si>
    <t>Anteil an Herstellkosten in %</t>
  </si>
  <si>
    <t>Gesamtsumme</t>
  </si>
  <si>
    <t>Summe KG 200 - 600</t>
  </si>
  <si>
    <t>Summe KG 700</t>
  </si>
  <si>
    <t>Neubau</t>
  </si>
  <si>
    <t>Summe</t>
  </si>
  <si>
    <t>Neubau einer Ersatzschule in Holzmodulbauweise in Stolberg Büsbach</t>
  </si>
  <si>
    <t>Wartungskosten</t>
  </si>
  <si>
    <t>Wartungskosten über 4 Jahre</t>
  </si>
  <si>
    <t>Netto pro Jahr</t>
  </si>
  <si>
    <t>KG 410</t>
  </si>
  <si>
    <t>Sanitär</t>
  </si>
  <si>
    <t>KG 454</t>
  </si>
  <si>
    <t>kraftbetätigte Außentüren</t>
  </si>
  <si>
    <t>KG 420</t>
  </si>
  <si>
    <t>Heitzungsinstallation</t>
  </si>
  <si>
    <t xml:space="preserve">KG 430 </t>
  </si>
  <si>
    <t>Lüftungsinstallation</t>
  </si>
  <si>
    <t>KG 440+450 Elektro &amp; Nachrichtentechnik</t>
  </si>
  <si>
    <t xml:space="preserve">KG442 </t>
  </si>
  <si>
    <t>PV Anlagen</t>
  </si>
  <si>
    <t>KG 449</t>
  </si>
  <si>
    <t>Sonnenschutzanlagen</t>
  </si>
  <si>
    <t>Brandmelde- Sprachalamierung und Einbruchmeldeanlage</t>
  </si>
  <si>
    <t>KG 460</t>
  </si>
  <si>
    <t>Aufzugsanlagen</t>
  </si>
  <si>
    <t>KG 480</t>
  </si>
  <si>
    <t>Gebäudeautomation</t>
  </si>
  <si>
    <t>KG 330</t>
  </si>
  <si>
    <t>Dächer</t>
  </si>
  <si>
    <t>Gesamtsumme Netto</t>
  </si>
  <si>
    <t>Gesamtübersicht</t>
  </si>
  <si>
    <t>Mustername Anbieter</t>
  </si>
  <si>
    <t>Nettosumme Modulbau</t>
  </si>
  <si>
    <t>Bruttosumme Modulbau</t>
  </si>
  <si>
    <t xml:space="preserve"> Wertungsumme</t>
  </si>
  <si>
    <t>Auftragssumme</t>
  </si>
  <si>
    <t>Preisblatt detalliert</t>
  </si>
  <si>
    <t>Pos.
FLB</t>
  </si>
  <si>
    <t>KG
DIN 276</t>
  </si>
  <si>
    <t>Wärmeversorgungsanlagen</t>
  </si>
  <si>
    <t>Abwasser-, Wasser-, Gasanlagen (Sanitär)</t>
  </si>
  <si>
    <t>Raumlufttechnische Anlagen</t>
  </si>
  <si>
    <t>Elektrische Anlagen</t>
  </si>
  <si>
    <t>Kommunikations-, sicherheits- und informationstechnische Anlagen</t>
  </si>
  <si>
    <t>Förderanlagen (Aufzug)</t>
  </si>
  <si>
    <t>Nutzungsspezifische und verfahrenstechnische Anlagen</t>
  </si>
  <si>
    <t xml:space="preserve">entfällt </t>
  </si>
  <si>
    <t>Freianlagenplaner</t>
  </si>
  <si>
    <t>Öffentliche Eschließung</t>
  </si>
  <si>
    <t>4.6</t>
  </si>
  <si>
    <t>3.2.4. Pos 1</t>
  </si>
  <si>
    <t>4.5 / 3.2.2 Pos 3</t>
  </si>
  <si>
    <t>3.2.4 Pos 2</t>
  </si>
  <si>
    <t>Herrichten (z.B. Abräumen des Grundstücks)</t>
  </si>
  <si>
    <t>Nichtöffentliche Erschließung (z.B. Baustraße)</t>
  </si>
  <si>
    <t>Anmerkung Bieter</t>
  </si>
  <si>
    <t xml:space="preserve"> bei Berarf</t>
  </si>
  <si>
    <t>3.2.3+3.2.4</t>
  </si>
  <si>
    <t>330-350</t>
  </si>
  <si>
    <t>Baukonstuktion / Raum- bzw. Flächenmodule zzg. Treppen</t>
  </si>
  <si>
    <t>3.2.4 Pos 4-7</t>
  </si>
  <si>
    <t>Wetterfeste Hülle / Dächer</t>
  </si>
  <si>
    <t>Wetterfeste Hülle / Fassaden inkl. Fenster und Türen</t>
  </si>
  <si>
    <t>Ausbauarbeiten</t>
  </si>
  <si>
    <t>3.3.1</t>
  </si>
  <si>
    <t>3.3.2+3.3.3</t>
  </si>
  <si>
    <t>3.4</t>
  </si>
  <si>
    <t>Optional zur Erläuterung</t>
  </si>
  <si>
    <t>Allgemeine Ausstattung / Feste Möblierung</t>
  </si>
  <si>
    <t>Allgemeine Ausstattung / Küche</t>
  </si>
  <si>
    <t>3.4.4. Pos 12</t>
  </si>
  <si>
    <t>3.4.4. Pos 13</t>
  </si>
  <si>
    <t>340+350</t>
  </si>
  <si>
    <t>BGF Fläche in m²</t>
  </si>
  <si>
    <t>Kennwert / m² BGF</t>
  </si>
  <si>
    <t>BGF Kennwert</t>
  </si>
  <si>
    <t>m²/€</t>
  </si>
  <si>
    <t>Flächenübersicht</t>
  </si>
  <si>
    <t>Abweichung Vorgabe</t>
  </si>
  <si>
    <t>Grundstücksfläche</t>
  </si>
  <si>
    <t xml:space="preserve">GF </t>
  </si>
  <si>
    <t>BGF</t>
  </si>
  <si>
    <t>Brutto-Grundfläche</t>
  </si>
  <si>
    <t>Überbaute Fläche / Grundfläche</t>
  </si>
  <si>
    <t>GRZ</t>
  </si>
  <si>
    <t>GFZ</t>
  </si>
  <si>
    <t>Grundflächenzahl</t>
  </si>
  <si>
    <t>Geschossflächenzahl</t>
  </si>
  <si>
    <t>Programmfläche</t>
  </si>
  <si>
    <t>Nebenfläche</t>
  </si>
  <si>
    <t>PF</t>
  </si>
  <si>
    <t>NF</t>
  </si>
  <si>
    <t>NUF</t>
  </si>
  <si>
    <t>Nutzungsfläche</t>
  </si>
  <si>
    <t>VF</t>
  </si>
  <si>
    <t>Verkehrsfläche</t>
  </si>
  <si>
    <t>TF</t>
  </si>
  <si>
    <t>Technikfläche</t>
  </si>
  <si>
    <t>Entwurfliche Konzeption
Var. Grundschule</t>
  </si>
  <si>
    <t>Entwurfliche Konzeption
Var. Förderschule</t>
  </si>
  <si>
    <t>Flächen Bieter
Grundschule</t>
  </si>
  <si>
    <t>Flächen Bieter
Förderschule</t>
  </si>
  <si>
    <t>Allgemeiner Unterrichtsbereich</t>
  </si>
  <si>
    <t xml:space="preserve">Fachraumbereich </t>
  </si>
  <si>
    <t xml:space="preserve">Verwaltung und päd. Personal </t>
  </si>
  <si>
    <t>Gemeinschaftsbereich</t>
  </si>
  <si>
    <t>Hinweise:</t>
  </si>
  <si>
    <t>Vorgaben Machbarkeitsstudie
Grundschule</t>
  </si>
  <si>
    <t>Vorgaben Machbarkeitsstudoe
Förderschule</t>
  </si>
  <si>
    <t xml:space="preserve">Die Differenz der Flächen in Unterreichsbereich und Fachhraumbereich von Grundschule zu Förderschule beruht darin, dass in der Interim Unterbrinung der Grundschule diese Entfallen und diese für eine Zügigkeit den Untersichtsbereichen zugeschlagen werden. </t>
  </si>
  <si>
    <t>Siehe Seite 37 der Anlage A3</t>
  </si>
  <si>
    <t xml:space="preserve">In den  Preisen sind alle erforderlichen Lieferungen, Leistungen, Nebenkosten, Zuschläge etc. eingerechnet.
</t>
  </si>
  <si>
    <t>Die Flächenangaben sind wertungsrelevant, als Zielvorgabe sind die Flächen aus den Machbarkeitsstudien siehe die Erläuterun aus Analge A2. Bewertungsmatrix</t>
  </si>
  <si>
    <t>in % Bezug Förderschule wird gewertet</t>
  </si>
  <si>
    <t>2</t>
  </si>
  <si>
    <t>3.</t>
  </si>
  <si>
    <t>3</t>
  </si>
  <si>
    <t>In dem Gesamtpreis sind XXX % Totalunternehmerzuschlag enthalten.</t>
  </si>
  <si>
    <t>Sonstige Baunebenkosten</t>
  </si>
  <si>
    <t>Sonstige Maßnahmen für technische Anlagen</t>
  </si>
  <si>
    <t>Summe KG 200 Vorbereitende Maßnahmen</t>
  </si>
  <si>
    <t>Sonstige Vorbereitende Maßnahmen</t>
  </si>
  <si>
    <t>Sonstige Ausstattung / z.B. Leit und Orientierungsystem</t>
  </si>
  <si>
    <t>720-740</t>
  </si>
  <si>
    <t>Objektplanung und Fachplanung / LPH 1-4</t>
  </si>
  <si>
    <t>Ausführungsplanung und Bauüberwachung / LPH 5-8</t>
  </si>
  <si>
    <t>Inbetriebnahme, Abnahme / LPH 8</t>
  </si>
  <si>
    <t>Dokumentation und Gewehrleistung (Mängelbeseitigung, Betreuung) LPH 9</t>
  </si>
  <si>
    <t>Allgemeine Baunehmenkosten</t>
  </si>
  <si>
    <t>Sonstige Maßnahmen für Baukonstruktion / Baustelleneinrichtung (Baulogistik, Bauschild)</t>
  </si>
  <si>
    <t>Baugrube / Erdbau  (Aushub, Abtransport)</t>
  </si>
  <si>
    <t>Gründung, Unterbau (Fundamente, Abdichtung)</t>
  </si>
  <si>
    <t>Infrastrukturanlagen (Technikschächte)</t>
  </si>
  <si>
    <t>Baukonstruktive Einbauten (Geländer, Sicherungen)</t>
  </si>
  <si>
    <t>Angaben des Bieters gemäß § 126b BGB bei „Einreichung elektronisch“:</t>
  </si>
  <si>
    <t>Ort:</t>
  </si>
  <si>
    <t>Datum:</t>
  </si>
  <si>
    <t>Name der einreichenden Person:</t>
  </si>
  <si>
    <t>Name des 
Unternehmens:</t>
  </si>
  <si>
    <t>A 11 Formblatt Aufgliederung Angebotssumme in Anlehnung an DIN 276 und 277</t>
  </si>
  <si>
    <t>Hinweis:</t>
  </si>
  <si>
    <t>Alle gelb hinterlegten Felder der 4 Registerblätter sind vom Bieter auszufüllen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</si>
</sst>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0\ &quot;DM&quot;"/>
    <numFmt numFmtId="166" formatCode="_-* #,##0.00\ [$€]_-;\-* #,##0.00\ [$€]_-;_-* &quot;-&quot;??\ [$€]_-;_-@_-"/>
    <numFmt numFmtId="167" formatCode="#,##0\ &quot;€&quot;"/>
    <numFmt numFmtId="168" formatCode="_-* #,##0.00\ [$€-407]_-;\-* #,##0.00\ [$€-407]_-;_-* &quot;-&quot;??\ [$€-407]_-;_-@_-"/>
    <numFmt numFmtId="169" formatCode="\ @"/>
    <numFmt numFmtId="170" formatCode="\ @\ "/>
    <numFmt numFmtId="171" formatCode="#,##0.00\ [$€-C01]\ ;\-#,##0.00\ [$€-C01]\ ;&quot; -&quot;#\ [$€-C01]\ "/>
    <numFmt numFmtId="172" formatCode="_(* #,##0.00_);_(* \(#,##0.00\);_(* &quot;-&quot;??_);_(@_)"/>
    <numFmt numFmtId="173" formatCode="_-* #,##0\ [$€-407]_-;\-* #,##0\ [$€-407]_-;_-* &quot;-&quot;\ [$€-407]_-;_-@_-"/>
    <numFmt numFmtId="174" formatCode="#,##0.00\ [$€-407];\-#,##0.00\ [$€-407]"/>
    <numFmt numFmtId="175" formatCode="0.0"/>
    <numFmt numFmtId="176" formatCode="0\ &quot;m²&quot;"/>
  </numFmts>
  <fonts count="29" x14ac:knownFonts="1">
    <font>
      <sz val="11"/>
      <name val="Times New Roman"/>
    </font>
    <font>
      <sz val="11"/>
      <name val="Times New Roman"/>
      <family val="1"/>
    </font>
    <font>
      <b/>
      <sz val="10"/>
      <name val="Arial"/>
      <family val="2"/>
    </font>
    <font>
      <sz val="10"/>
      <name val="Arial"/>
      <family val="2"/>
    </font>
    <font>
      <sz val="10"/>
      <color indexed="10"/>
      <name val="Arial"/>
      <family val="2"/>
    </font>
    <font>
      <b/>
      <sz val="12"/>
      <name val="Arial"/>
      <family val="2"/>
    </font>
    <font>
      <b/>
      <sz val="10"/>
      <color indexed="11"/>
      <name val="Arial"/>
      <family val="2"/>
    </font>
    <font>
      <b/>
      <sz val="14"/>
      <name val="Arial"/>
      <family val="2"/>
    </font>
    <font>
      <b/>
      <sz val="14"/>
      <color indexed="10"/>
      <name val="Arial"/>
      <family val="2"/>
    </font>
    <font>
      <sz val="12"/>
      <name val="Arial"/>
      <family val="2"/>
    </font>
    <font>
      <i/>
      <sz val="10"/>
      <color indexed="10"/>
      <name val="Arial"/>
      <family val="2"/>
    </font>
    <font>
      <sz val="20"/>
      <name val="Arial"/>
      <family val="2"/>
    </font>
    <font>
      <i/>
      <sz val="10"/>
      <name val="Arial"/>
      <family val="2"/>
    </font>
    <font>
      <sz val="10"/>
      <name val="Arial"/>
      <family val="2"/>
    </font>
    <font>
      <sz val="11"/>
      <color indexed="9"/>
      <name val="Calibri"/>
      <family val="2"/>
    </font>
    <font>
      <sz val="11"/>
      <color indexed="8"/>
      <name val="Calibri"/>
      <family val="2"/>
    </font>
    <font>
      <u/>
      <sz val="10"/>
      <color indexed="20"/>
      <name val="Arial"/>
      <family val="2"/>
    </font>
    <font>
      <u/>
      <sz val="10"/>
      <color indexed="12"/>
      <name val="Arial"/>
      <family val="2"/>
    </font>
    <font>
      <b/>
      <sz val="10"/>
      <color rgb="FFFF0000"/>
      <name val="Arial"/>
      <family val="2"/>
    </font>
    <font>
      <b/>
      <sz val="12"/>
      <color rgb="FFFF0000"/>
      <name val="Arial"/>
      <family val="2"/>
    </font>
    <font>
      <b/>
      <sz val="10"/>
      <color theme="0"/>
      <name val="Arial"/>
      <family val="2"/>
    </font>
    <font>
      <i/>
      <sz val="10"/>
      <color rgb="FFFF0000"/>
      <name val="Arial"/>
      <family val="2"/>
    </font>
    <font>
      <b/>
      <i/>
      <sz val="10"/>
      <name val="Arial"/>
      <family val="2"/>
    </font>
    <font>
      <b/>
      <sz val="9"/>
      <name val="Calibri"/>
      <family val="2"/>
    </font>
    <font>
      <u/>
      <sz val="10"/>
      <name val="Arial"/>
      <family val="2"/>
    </font>
    <font>
      <b/>
      <i/>
      <sz val="10"/>
      <color rgb="FFFF0000"/>
      <name val="Arial"/>
      <family val="2"/>
    </font>
    <font>
      <sz val="12"/>
      <color theme="1"/>
      <name val="Arial"/>
      <family val="2"/>
    </font>
    <font>
      <b/>
      <sz val="11"/>
      <color theme="1"/>
      <name val="Arial"/>
      <family val="2"/>
    </font>
    <font>
      <b/>
      <sz val="10"/>
      <color theme="1"/>
      <name val="Arial"/>
      <family val="2"/>
    </font>
  </fonts>
  <fills count="20">
    <fill>
      <patternFill patternType="none"/>
    </fill>
    <fill>
      <patternFill patternType="gray125"/>
    </fill>
    <fill>
      <patternFill patternType="solid">
        <fgColor indexed="26"/>
        <bgColor indexed="64"/>
      </patternFill>
    </fill>
    <fill>
      <patternFill patternType="solid">
        <fgColor indexed="39"/>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rgb="FFEAEAEA"/>
        <bgColor indexed="64"/>
      </patternFill>
    </fill>
    <fill>
      <patternFill patternType="solid">
        <fgColor theme="0" tint="-0.249977111117893"/>
        <bgColor indexed="64"/>
      </patternFill>
    </fill>
    <fill>
      <patternFill patternType="solid">
        <fgColor rgb="FFC0C0C0"/>
        <bgColor indexed="64"/>
      </patternFill>
    </fill>
    <fill>
      <patternFill patternType="solid">
        <fgColor theme="5"/>
        <bgColor indexed="64"/>
      </patternFill>
    </fill>
    <fill>
      <patternFill patternType="solid">
        <fgColor rgb="FFF8F8F8"/>
        <bgColor indexed="64"/>
      </patternFill>
    </fill>
    <fill>
      <patternFill patternType="solid">
        <fgColor rgb="FFFFFFCC"/>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7">
    <xf numFmtId="0" fontId="0" fillId="0" borderId="0"/>
    <xf numFmtId="166" fontId="1" fillId="0" borderId="0" applyFont="0" applyFill="0" applyBorder="0" applyAlignment="0" applyProtection="0"/>
    <xf numFmtId="9" fontId="1" fillId="0" borderId="0" applyFont="0" applyFill="0" applyBorder="0" applyAlignment="0" applyProtection="0"/>
    <xf numFmtId="0" fontId="13"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6"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4" fillId="6"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0"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171" fontId="3" fillId="0" borderId="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75">
    <xf numFmtId="0" fontId="0" fillId="0" borderId="0" xfId="0"/>
    <xf numFmtId="9" fontId="12" fillId="0" borderId="2" xfId="2" applyFont="1" applyBorder="1" applyAlignment="1" applyProtection="1">
      <alignment horizontal="right" vertical="center" wrapText="1"/>
    </xf>
    <xf numFmtId="9" fontId="12" fillId="0" borderId="2" xfId="2" applyFont="1" applyBorder="1" applyAlignment="1" applyProtection="1">
      <alignment vertical="center" wrapText="1"/>
    </xf>
    <xf numFmtId="9" fontId="12" fillId="14" borderId="2" xfId="2" applyFont="1" applyFill="1" applyBorder="1" applyAlignment="1" applyProtection="1">
      <alignment horizontal="right" vertical="center" wrapText="1"/>
    </xf>
    <xf numFmtId="9" fontId="12" fillId="16" borderId="2" xfId="2" applyFont="1" applyFill="1" applyBorder="1" applyAlignment="1" applyProtection="1">
      <alignment vertical="center" wrapText="1"/>
    </xf>
    <xf numFmtId="9" fontId="22" fillId="14" borderId="2" xfId="2" applyFont="1" applyFill="1" applyBorder="1" applyAlignment="1" applyProtection="1">
      <alignment horizontal="right" vertical="center" wrapText="1"/>
    </xf>
    <xf numFmtId="9" fontId="22" fillId="0" borderId="2" xfId="2" applyFont="1" applyBorder="1" applyAlignment="1" applyProtection="1">
      <alignment horizontal="righ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xf>
    <xf numFmtId="0" fontId="5" fillId="0" borderId="0" xfId="0" applyFont="1" applyProtection="1"/>
    <xf numFmtId="167" fontId="3" fillId="0" borderId="0" xfId="0" applyNumberFormat="1" applyFont="1" applyProtection="1"/>
    <xf numFmtId="0" fontId="3" fillId="0" borderId="0" xfId="0" applyFont="1" applyProtection="1"/>
    <xf numFmtId="0" fontId="3" fillId="0" borderId="0" xfId="0" applyFont="1" applyAlignment="1" applyProtection="1">
      <alignment vertical="center"/>
    </xf>
    <xf numFmtId="49" fontId="9" fillId="0" borderId="0" xfId="0" applyNumberFormat="1"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167" fontId="4" fillId="0" borderId="0" xfId="0" applyNumberFormat="1" applyFont="1" applyProtection="1"/>
    <xf numFmtId="0" fontId="4" fillId="0" borderId="0" xfId="0" applyFont="1" applyProtection="1"/>
    <xf numFmtId="49" fontId="3" fillId="0" borderId="0" xfId="0" applyNumberFormat="1"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xf>
    <xf numFmtId="49" fontId="5" fillId="0" borderId="0" xfId="0" applyNumberFormat="1" applyFont="1" applyAlignment="1" applyProtection="1">
      <alignment vertical="center"/>
    </xf>
    <xf numFmtId="167" fontId="3" fillId="0" borderId="0" xfId="0" applyNumberFormat="1" applyFont="1" applyAlignment="1" applyProtection="1">
      <alignment horizontal="center"/>
    </xf>
    <xf numFmtId="49" fontId="2" fillId="0" borderId="0" xfId="0" applyNumberFormat="1" applyFont="1" applyAlignment="1" applyProtection="1">
      <alignment vertical="center"/>
    </xf>
    <xf numFmtId="0" fontId="6" fillId="0" borderId="0" xfId="0" applyFont="1" applyAlignment="1" applyProtection="1">
      <alignment vertical="center"/>
    </xf>
    <xf numFmtId="0" fontId="8" fillId="0" borderId="0" xfId="0" applyFont="1" applyAlignment="1" applyProtection="1">
      <alignment vertical="center"/>
    </xf>
    <xf numFmtId="0" fontId="3" fillId="0" borderId="2" xfId="0" applyFont="1" applyBorder="1" applyAlignment="1" applyProtection="1">
      <alignment vertical="center"/>
    </xf>
    <xf numFmtId="169" fontId="2" fillId="3" borderId="2" xfId="0" applyNumberFormat="1"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49" fontId="3" fillId="0" borderId="0" xfId="0" applyNumberFormat="1" applyFont="1" applyProtection="1"/>
    <xf numFmtId="0" fontId="12" fillId="0" borderId="0" xfId="0" applyFont="1" applyAlignment="1" applyProtection="1">
      <alignment vertical="center" wrapText="1"/>
    </xf>
    <xf numFmtId="49" fontId="7" fillId="0" borderId="0" xfId="0" applyNumberFormat="1" applyFont="1" applyAlignment="1" applyProtection="1">
      <alignment vertical="center"/>
    </xf>
    <xf numFmtId="0" fontId="10" fillId="0" borderId="0" xfId="0" applyFont="1" applyAlignment="1" applyProtection="1">
      <alignment horizontal="left" vertical="center" indent="1"/>
    </xf>
    <xf numFmtId="169" fontId="2" fillId="3" borderId="6" xfId="0" applyNumberFormat="1" applyFont="1" applyFill="1" applyBorder="1" applyAlignment="1" applyProtection="1">
      <alignment horizontal="center" vertical="center" wrapText="1"/>
    </xf>
    <xf numFmtId="0" fontId="3" fillId="0" borderId="2" xfId="0" applyFont="1" applyBorder="1" applyAlignment="1" applyProtection="1">
      <alignment horizontal="center" wrapText="1"/>
    </xf>
    <xf numFmtId="169" fontId="2" fillId="3" borderId="1" xfId="0" applyNumberFormat="1" applyFont="1" applyFill="1" applyBorder="1" applyAlignment="1" applyProtection="1">
      <alignment horizontal="left" vertical="center"/>
    </xf>
    <xf numFmtId="49" fontId="2" fillId="3" borderId="5" xfId="0" applyNumberFormat="1" applyFont="1" applyFill="1" applyBorder="1" applyAlignment="1" applyProtection="1">
      <alignment vertical="center"/>
    </xf>
    <xf numFmtId="0" fontId="2" fillId="3" borderId="5" xfId="0" applyFont="1" applyFill="1" applyBorder="1" applyAlignment="1" applyProtection="1">
      <alignment vertical="center"/>
    </xf>
    <xf numFmtId="165" fontId="2" fillId="3" borderId="3" xfId="0" applyNumberFormat="1" applyFont="1" applyFill="1" applyBorder="1" applyAlignment="1" applyProtection="1">
      <alignment horizontal="center" vertical="center" wrapText="1"/>
    </xf>
    <xf numFmtId="165" fontId="2" fillId="0" borderId="0" xfId="0" applyNumberFormat="1" applyFont="1" applyAlignment="1" applyProtection="1">
      <alignment horizontal="center" vertical="center" wrapText="1"/>
    </xf>
    <xf numFmtId="173" fontId="2" fillId="3" borderId="2" xfId="0" applyNumberFormat="1" applyFont="1" applyFill="1" applyBorder="1" applyAlignment="1" applyProtection="1">
      <alignment horizontal="center" vertical="center"/>
    </xf>
    <xf numFmtId="173" fontId="2" fillId="15" borderId="2" xfId="0" applyNumberFormat="1" applyFont="1" applyFill="1" applyBorder="1" applyAlignment="1" applyProtection="1">
      <alignment horizontal="center" vertical="center"/>
    </xf>
    <xf numFmtId="168" fontId="3" fillId="0" borderId="0" xfId="0" applyNumberFormat="1" applyFont="1" applyProtection="1"/>
    <xf numFmtId="169" fontId="3" fillId="0" borderId="0" xfId="0" applyNumberFormat="1" applyFont="1" applyAlignment="1" applyProtection="1">
      <alignment vertical="center"/>
    </xf>
    <xf numFmtId="168" fontId="2" fillId="0" borderId="0" xfId="0" applyNumberFormat="1" applyFont="1" applyProtection="1"/>
    <xf numFmtId="0" fontId="2" fillId="0" borderId="0" xfId="0" applyFont="1" applyProtection="1"/>
    <xf numFmtId="169" fontId="2" fillId="16" borderId="1" xfId="0" applyNumberFormat="1" applyFont="1" applyFill="1" applyBorder="1" applyAlignment="1" applyProtection="1">
      <alignment horizontal="left" vertical="center"/>
    </xf>
    <xf numFmtId="49" fontId="2" fillId="16" borderId="5" xfId="0" applyNumberFormat="1" applyFont="1" applyFill="1" applyBorder="1" applyAlignment="1" applyProtection="1">
      <alignment vertical="center"/>
    </xf>
    <xf numFmtId="0" fontId="2" fillId="16" borderId="5" xfId="0" applyFont="1" applyFill="1" applyBorder="1" applyAlignment="1" applyProtection="1">
      <alignment vertical="center"/>
    </xf>
    <xf numFmtId="165" fontId="2" fillId="16" borderId="3" xfId="0" applyNumberFormat="1" applyFont="1" applyFill="1" applyBorder="1" applyAlignment="1" applyProtection="1">
      <alignment horizontal="center" vertical="center" wrapText="1"/>
    </xf>
    <xf numFmtId="169" fontId="2" fillId="4" borderId="1" xfId="0" applyNumberFormat="1" applyFont="1" applyFill="1" applyBorder="1" applyAlignment="1" applyProtection="1">
      <alignment horizontal="left" vertical="center"/>
    </xf>
    <xf numFmtId="0" fontId="2" fillId="16" borderId="5"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165" fontId="2" fillId="4" borderId="4" xfId="0" applyNumberFormat="1" applyFont="1" applyFill="1" applyBorder="1" applyAlignment="1" applyProtection="1">
      <alignment horizontal="center" vertical="center" wrapText="1"/>
    </xf>
    <xf numFmtId="167" fontId="2" fillId="4" borderId="2" xfId="0" applyNumberFormat="1" applyFont="1" applyFill="1" applyBorder="1" applyAlignment="1" applyProtection="1">
      <alignment horizontal="center" vertical="center"/>
    </xf>
    <xf numFmtId="9" fontId="3" fillId="0" borderId="2" xfId="0" applyNumberFormat="1" applyFont="1" applyBorder="1" applyAlignment="1" applyProtection="1">
      <alignment horizontal="center"/>
    </xf>
    <xf numFmtId="0" fontId="2" fillId="3" borderId="3" xfId="0" applyFont="1" applyFill="1" applyBorder="1" applyAlignment="1" applyProtection="1">
      <alignment vertical="center"/>
    </xf>
    <xf numFmtId="9" fontId="2" fillId="3" borderId="2" xfId="0" applyNumberFormat="1" applyFont="1" applyFill="1" applyBorder="1" applyAlignment="1" applyProtection="1">
      <alignment horizontal="center" vertical="center"/>
    </xf>
    <xf numFmtId="167" fontId="2" fillId="14" borderId="2" xfId="0" applyNumberFormat="1" applyFont="1" applyFill="1" applyBorder="1" applyAlignment="1" applyProtection="1">
      <alignment horizontal="center" vertical="center"/>
    </xf>
    <xf numFmtId="167" fontId="3" fillId="0" borderId="0" xfId="0" applyNumberFormat="1" applyFont="1" applyAlignment="1" applyProtection="1">
      <alignment horizontal="right" indent="1"/>
    </xf>
    <xf numFmtId="0" fontId="2" fillId="0" borderId="0" xfId="0" applyFont="1" applyAlignment="1" applyProtection="1">
      <alignment horizontal="center"/>
    </xf>
    <xf numFmtId="165" fontId="20" fillId="17" borderId="4" xfId="0" applyNumberFormat="1" applyFont="1" applyFill="1" applyBorder="1" applyAlignment="1" applyProtection="1">
      <alignment horizontal="center" vertical="center" wrapText="1"/>
    </xf>
    <xf numFmtId="165" fontId="2" fillId="4" borderId="3" xfId="0" applyNumberFormat="1" applyFont="1" applyFill="1" applyBorder="1" applyAlignment="1" applyProtection="1">
      <alignment horizontal="center" vertical="center" wrapText="1"/>
    </xf>
    <xf numFmtId="0" fontId="2" fillId="4" borderId="2" xfId="0" applyNumberFormat="1" applyFont="1" applyFill="1" applyBorder="1" applyAlignment="1" applyProtection="1">
      <alignment horizontal="center" vertical="center"/>
    </xf>
    <xf numFmtId="165" fontId="20" fillId="17" borderId="0" xfId="0" applyNumberFormat="1" applyFont="1" applyFill="1" applyBorder="1" applyAlignment="1" applyProtection="1">
      <alignment horizontal="center" vertical="center" wrapText="1"/>
    </xf>
    <xf numFmtId="167" fontId="3" fillId="0" borderId="0" xfId="0" applyNumberFormat="1" applyFont="1" applyAlignment="1" applyProtection="1">
      <alignment horizontal="center" vertical="center"/>
    </xf>
    <xf numFmtId="168" fontId="3" fillId="0" borderId="0" xfId="0" applyNumberFormat="1" applyFont="1" applyAlignment="1" applyProtection="1">
      <alignment vertical="center"/>
    </xf>
    <xf numFmtId="0" fontId="5" fillId="19" borderId="5" xfId="0" applyFont="1" applyFill="1" applyBorder="1" applyAlignment="1" applyProtection="1">
      <alignment horizontal="left" vertical="center" indent="1"/>
    </xf>
    <xf numFmtId="0" fontId="19" fillId="19" borderId="5" xfId="0" applyFont="1" applyFill="1" applyBorder="1" applyAlignment="1" applyProtection="1">
      <alignment vertical="center"/>
    </xf>
    <xf numFmtId="0" fontId="19" fillId="19" borderId="3" xfId="0" applyFont="1" applyFill="1" applyBorder="1" applyAlignment="1" applyProtection="1">
      <alignment vertical="center"/>
    </xf>
    <xf numFmtId="0" fontId="3" fillId="0" borderId="0" xfId="0" applyFont="1" applyFill="1" applyAlignment="1" applyProtection="1">
      <alignment vertical="center"/>
    </xf>
    <xf numFmtId="0" fontId="2" fillId="14" borderId="2" xfId="0" applyFont="1" applyFill="1" applyBorder="1" applyAlignment="1" applyProtection="1">
      <alignment horizontal="center" wrapText="1"/>
    </xf>
    <xf numFmtId="0" fontId="3" fillId="0" borderId="2"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3" fillId="14" borderId="2" xfId="0" applyFont="1" applyFill="1" applyBorder="1" applyAlignment="1" applyProtection="1">
      <alignment horizontal="center" wrapText="1"/>
    </xf>
    <xf numFmtId="0" fontId="3" fillId="0" borderId="2" xfId="0" applyFont="1" applyBorder="1" applyAlignment="1" applyProtection="1">
      <alignment horizontal="center"/>
    </xf>
    <xf numFmtId="174" fontId="2" fillId="14" borderId="2" xfId="0" applyNumberFormat="1" applyFont="1" applyFill="1" applyBorder="1" applyAlignment="1" applyProtection="1">
      <alignment horizontal="right" vertical="center"/>
    </xf>
    <xf numFmtId="0" fontId="12" fillId="0" borderId="2" xfId="0" applyFont="1" applyBorder="1" applyAlignment="1" applyProtection="1">
      <alignment vertical="center" wrapText="1"/>
    </xf>
    <xf numFmtId="169" fontId="2" fillId="18" borderId="1" xfId="0" applyNumberFormat="1" applyFont="1" applyFill="1" applyBorder="1" applyAlignment="1" applyProtection="1">
      <alignment horizontal="center" vertical="center"/>
    </xf>
    <xf numFmtId="0" fontId="2" fillId="18" borderId="5" xfId="0" applyNumberFormat="1" applyFont="1" applyFill="1" applyBorder="1" applyAlignment="1" applyProtection="1">
      <alignment horizontal="center" vertical="center"/>
    </xf>
    <xf numFmtId="49" fontId="2" fillId="18" borderId="5" xfId="0" applyNumberFormat="1" applyFont="1" applyFill="1" applyBorder="1" applyAlignment="1" applyProtection="1">
      <alignment vertical="center"/>
    </xf>
    <xf numFmtId="0" fontId="2" fillId="18" borderId="5" xfId="0" applyFont="1" applyFill="1" applyBorder="1" applyAlignment="1" applyProtection="1">
      <alignment vertical="center"/>
    </xf>
    <xf numFmtId="165" fontId="2" fillId="18" borderId="3" xfId="0" applyNumberFormat="1" applyFont="1" applyFill="1" applyBorder="1" applyAlignment="1" applyProtection="1">
      <alignment horizontal="center" vertical="center" wrapText="1"/>
    </xf>
    <xf numFmtId="174" fontId="2" fillId="16" borderId="2" xfId="0" applyNumberFormat="1" applyFont="1" applyFill="1" applyBorder="1" applyAlignment="1" applyProtection="1">
      <alignment horizontal="right" vertical="center"/>
    </xf>
    <xf numFmtId="170" fontId="19" fillId="0" borderId="0" xfId="0" applyNumberFormat="1" applyFont="1" applyFill="1" applyAlignment="1" applyProtection="1">
      <alignment vertical="center" wrapText="1"/>
    </xf>
    <xf numFmtId="174" fontId="18" fillId="19" borderId="2" xfId="0" applyNumberFormat="1" applyFont="1" applyFill="1" applyBorder="1" applyAlignment="1" applyProtection="1">
      <alignment horizontal="center" vertical="center"/>
      <protection locked="0"/>
    </xf>
    <xf numFmtId="0" fontId="21" fillId="19" borderId="2" xfId="0" applyFont="1" applyFill="1" applyBorder="1" applyAlignment="1" applyProtection="1">
      <alignment vertical="center" wrapText="1"/>
      <protection locked="0"/>
    </xf>
    <xf numFmtId="0" fontId="5" fillId="0" borderId="0" xfId="0" applyFont="1" applyFill="1" applyBorder="1" applyAlignment="1" applyProtection="1">
      <alignment vertical="center"/>
    </xf>
    <xf numFmtId="169" fontId="12" fillId="3" borderId="5" xfId="0" applyNumberFormat="1" applyFont="1" applyFill="1" applyBorder="1" applyAlignment="1" applyProtection="1">
      <alignment horizontal="center" vertical="center" wrapText="1"/>
    </xf>
    <xf numFmtId="169" fontId="22" fillId="3" borderId="17" xfId="0"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176" fontId="21" fillId="3" borderId="5" xfId="0" applyNumberFormat="1" applyFont="1" applyFill="1" applyBorder="1" applyAlignment="1" applyProtection="1">
      <alignment horizontal="center" vertical="center"/>
    </xf>
    <xf numFmtId="176" fontId="25" fillId="3" borderId="18" xfId="0" applyNumberFormat="1" applyFont="1" applyFill="1" applyBorder="1" applyAlignment="1" applyProtection="1">
      <alignment horizontal="center" vertical="center"/>
    </xf>
    <xf numFmtId="176" fontId="12" fillId="3" borderId="5" xfId="0" applyNumberFormat="1" applyFont="1" applyFill="1" applyBorder="1" applyAlignment="1" applyProtection="1">
      <alignment horizontal="center" vertical="center"/>
    </xf>
    <xf numFmtId="9" fontId="22" fillId="3" borderId="18" xfId="0" applyNumberFormat="1" applyFont="1" applyFill="1" applyBorder="1" applyAlignment="1" applyProtection="1">
      <alignment horizontal="center" vertical="center"/>
    </xf>
    <xf numFmtId="4" fontId="2" fillId="0" borderId="0" xfId="0" applyNumberFormat="1" applyFont="1" applyAlignment="1" applyProtection="1">
      <alignment horizontal="center" vertical="center" wrapText="1"/>
    </xf>
    <xf numFmtId="176" fontId="22" fillId="3" borderId="18" xfId="0" applyNumberFormat="1" applyFont="1" applyFill="1" applyBorder="1" applyAlignment="1" applyProtection="1">
      <alignment horizontal="center" vertical="center"/>
    </xf>
    <xf numFmtId="169" fontId="2" fillId="0" borderId="2" xfId="0" applyNumberFormat="1" applyFont="1" applyFill="1" applyBorder="1" applyAlignment="1" applyProtection="1">
      <alignment horizontal="left" vertical="center"/>
    </xf>
    <xf numFmtId="0" fontId="23" fillId="0" borderId="2" xfId="0" applyFont="1" applyFill="1" applyBorder="1" applyAlignment="1" applyProtection="1">
      <alignment horizontal="left" vertical="center" indent="1"/>
    </xf>
    <xf numFmtId="49" fontId="2" fillId="0" borderId="2" xfId="0" applyNumberFormat="1" applyFont="1" applyFill="1" applyBorder="1" applyAlignment="1" applyProtection="1">
      <alignment horizontal="left" vertical="center" indent="1"/>
    </xf>
    <xf numFmtId="0" fontId="2" fillId="0" borderId="2" xfId="0" applyFont="1" applyFill="1" applyBorder="1" applyAlignment="1" applyProtection="1">
      <alignment horizontal="left" vertical="center" indent="1"/>
    </xf>
    <xf numFmtId="165" fontId="2" fillId="0" borderId="0" xfId="0" applyNumberFormat="1" applyFont="1" applyFill="1" applyAlignment="1" applyProtection="1">
      <alignment horizontal="center" vertical="center" wrapText="1"/>
    </xf>
    <xf numFmtId="175" fontId="2" fillId="0" borderId="9" xfId="0" applyNumberFormat="1" applyFont="1" applyFill="1" applyBorder="1" applyAlignment="1" applyProtection="1">
      <alignment horizontal="center" vertical="center" wrapText="1"/>
    </xf>
    <xf numFmtId="176" fontId="2" fillId="0" borderId="10" xfId="0" applyNumberFormat="1" applyFont="1" applyFill="1" applyBorder="1" applyAlignment="1" applyProtection="1">
      <alignment horizontal="center" vertical="center"/>
    </xf>
    <xf numFmtId="175" fontId="12" fillId="0" borderId="3"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xf>
    <xf numFmtId="3" fontId="2" fillId="0" borderId="0" xfId="0" applyNumberFormat="1" applyFont="1" applyFill="1" applyAlignment="1" applyProtection="1">
      <alignment horizontal="center" vertical="center" wrapText="1"/>
    </xf>
    <xf numFmtId="176" fontId="12" fillId="14" borderId="5" xfId="0" applyNumberFormat="1" applyFont="1" applyFill="1" applyBorder="1" applyAlignment="1" applyProtection="1">
      <alignment horizontal="center" vertical="center"/>
    </xf>
    <xf numFmtId="176" fontId="12" fillId="18" borderId="5" xfId="0" applyNumberFormat="1" applyFont="1" applyFill="1" applyBorder="1" applyAlignment="1" applyProtection="1">
      <alignment horizontal="center" vertical="center"/>
    </xf>
    <xf numFmtId="9" fontId="22" fillId="18" borderId="18" xfId="0" applyNumberFormat="1" applyFont="1" applyFill="1" applyBorder="1" applyAlignment="1" applyProtection="1">
      <alignment horizontal="center" vertical="center"/>
    </xf>
    <xf numFmtId="9" fontId="22" fillId="3" borderId="19" xfId="0" applyNumberFormat="1" applyFont="1" applyFill="1" applyBorder="1" applyAlignment="1" applyProtection="1">
      <alignment horizontal="center" vertical="center"/>
    </xf>
    <xf numFmtId="49" fontId="24" fillId="0" borderId="0" xfId="0" applyNumberFormat="1" applyFont="1" applyProtection="1"/>
    <xf numFmtId="176" fontId="18" fillId="19" borderId="10"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left" vertical="center" wrapText="1" indent="1"/>
    </xf>
    <xf numFmtId="0" fontId="19" fillId="0" borderId="5" xfId="0" applyFont="1" applyBorder="1" applyAlignment="1" applyProtection="1">
      <alignment horizontal="left" vertical="center" indent="1"/>
    </xf>
    <xf numFmtId="0" fontId="19" fillId="0" borderId="3" xfId="0" applyFont="1" applyBorder="1" applyAlignment="1" applyProtection="1">
      <alignment horizontal="left" vertical="center" indent="1"/>
    </xf>
    <xf numFmtId="0" fontId="19" fillId="19" borderId="2" xfId="0" applyFont="1" applyFill="1" applyBorder="1" applyAlignment="1" applyProtection="1">
      <alignment horizontal="left" vertical="center" indent="1"/>
    </xf>
    <xf numFmtId="49" fontId="11" fillId="0" borderId="0" xfId="0" applyNumberFormat="1" applyFont="1" applyAlignment="1" applyProtection="1">
      <alignment horizontal="left" vertical="top" wrapText="1"/>
    </xf>
    <xf numFmtId="0" fontId="7" fillId="0" borderId="0" xfId="0" applyFont="1" applyAlignment="1" applyProtection="1">
      <alignment horizontal="left" vertical="center"/>
    </xf>
    <xf numFmtId="0" fontId="19" fillId="2" borderId="5" xfId="0" applyFont="1" applyFill="1" applyBorder="1" applyAlignment="1" applyProtection="1">
      <alignment horizontal="left" vertical="center" indent="1"/>
      <protection locked="0"/>
    </xf>
    <xf numFmtId="0" fontId="19" fillId="2" borderId="3" xfId="0" applyFont="1" applyFill="1" applyBorder="1" applyAlignment="1" applyProtection="1">
      <alignment horizontal="left" vertical="center" indent="1"/>
      <protection locked="0"/>
    </xf>
    <xf numFmtId="0" fontId="28" fillId="0" borderId="20" xfId="0" applyFont="1" applyBorder="1" applyAlignment="1" applyProtection="1">
      <alignment horizontal="left" vertical="top"/>
    </xf>
    <xf numFmtId="0" fontId="28" fillId="0" borderId="21" xfId="0" applyFont="1" applyBorder="1" applyAlignment="1" applyProtection="1">
      <alignment horizontal="left" vertical="top"/>
    </xf>
    <xf numFmtId="0" fontId="28" fillId="0" borderId="22" xfId="0" applyFont="1" applyBorder="1" applyAlignment="1" applyProtection="1">
      <alignment horizontal="left" vertical="top"/>
    </xf>
    <xf numFmtId="0" fontId="26" fillId="19" borderId="2" xfId="0" applyFont="1" applyFill="1" applyBorder="1" applyAlignment="1" applyProtection="1">
      <alignment horizontal="center" vertical="top"/>
      <protection locked="0"/>
    </xf>
    <xf numFmtId="0" fontId="27" fillId="0" borderId="1"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3" xfId="0" applyFont="1" applyBorder="1" applyAlignment="1" applyProtection="1">
      <alignment horizontal="left" vertical="center"/>
    </xf>
    <xf numFmtId="0" fontId="28" fillId="0" borderId="1" xfId="0" applyFont="1" applyBorder="1" applyAlignment="1" applyProtection="1">
      <alignment horizontal="left" vertical="top"/>
    </xf>
    <xf numFmtId="0" fontId="28" fillId="0" borderId="5" xfId="0" applyFont="1" applyBorder="1" applyAlignment="1" applyProtection="1">
      <alignment horizontal="left" vertical="top"/>
    </xf>
    <xf numFmtId="0" fontId="28" fillId="0" borderId="3" xfId="0" applyFont="1" applyBorder="1" applyAlignment="1" applyProtection="1">
      <alignment horizontal="left" vertical="top"/>
    </xf>
    <xf numFmtId="0" fontId="28" fillId="0" borderId="1" xfId="0" applyFont="1" applyBorder="1" applyAlignment="1" applyProtection="1">
      <alignment horizontal="left" vertical="top" wrapText="1"/>
    </xf>
    <xf numFmtId="170" fontId="5" fillId="0" borderId="0" xfId="0" applyNumberFormat="1" applyFont="1" applyAlignment="1" applyProtection="1">
      <alignment horizontal="left" vertical="top" wrapText="1"/>
    </xf>
    <xf numFmtId="170" fontId="19" fillId="19" borderId="1" xfId="0" applyNumberFormat="1" applyFont="1" applyFill="1" applyBorder="1" applyAlignment="1" applyProtection="1">
      <alignment horizontal="left" vertical="center" wrapText="1" indent="1"/>
      <protection locked="0"/>
    </xf>
    <xf numFmtId="170" fontId="19" fillId="19" borderId="5" xfId="0" applyNumberFormat="1" applyFont="1" applyFill="1" applyBorder="1" applyAlignment="1" applyProtection="1">
      <alignment horizontal="left" vertical="center" wrapText="1" indent="1"/>
      <protection locked="0"/>
    </xf>
    <xf numFmtId="170" fontId="19" fillId="19" borderId="3" xfId="0" applyNumberFormat="1" applyFont="1" applyFill="1" applyBorder="1" applyAlignment="1" applyProtection="1">
      <alignment horizontal="left" vertical="center" wrapText="1" indent="1"/>
      <protection locked="0"/>
    </xf>
    <xf numFmtId="0" fontId="5" fillId="19" borderId="5" xfId="0" applyFont="1" applyFill="1" applyBorder="1" applyAlignment="1" applyProtection="1">
      <alignment horizontal="left" vertical="center" indent="1"/>
    </xf>
    <xf numFmtId="0" fontId="5" fillId="19" borderId="3" xfId="0" applyFont="1" applyFill="1" applyBorder="1" applyAlignment="1" applyProtection="1">
      <alignment horizontal="left" vertical="center" indent="1"/>
    </xf>
    <xf numFmtId="49" fontId="2" fillId="3" borderId="5" xfId="0" applyNumberFormat="1" applyFont="1" applyFill="1" applyBorder="1" applyAlignment="1" applyProtection="1">
      <alignment horizontal="left" vertical="center" wrapText="1"/>
    </xf>
    <xf numFmtId="49" fontId="2" fillId="3" borderId="3" xfId="0" applyNumberFormat="1" applyFont="1" applyFill="1" applyBorder="1" applyAlignment="1" applyProtection="1">
      <alignment horizontal="left" vertical="center" wrapText="1"/>
    </xf>
    <xf numFmtId="0" fontId="19" fillId="19" borderId="1" xfId="0" applyFont="1" applyFill="1" applyBorder="1" applyAlignment="1" applyProtection="1">
      <alignment horizontal="left" vertical="center" indent="1"/>
    </xf>
    <xf numFmtId="0" fontId="19" fillId="19" borderId="5" xfId="0" applyFont="1" applyFill="1" applyBorder="1" applyAlignment="1" applyProtection="1">
      <alignment horizontal="left" vertical="center" indent="1"/>
    </xf>
    <xf numFmtId="0" fontId="19" fillId="19" borderId="3" xfId="0" applyFont="1" applyFill="1" applyBorder="1" applyAlignment="1" applyProtection="1">
      <alignment horizontal="left" vertical="center" indent="1"/>
    </xf>
    <xf numFmtId="169" fontId="12" fillId="3" borderId="5" xfId="0" applyNumberFormat="1" applyFont="1" applyFill="1" applyBorder="1" applyAlignment="1" applyProtection="1">
      <alignment horizontal="center" vertical="center" wrapText="1"/>
    </xf>
    <xf numFmtId="169" fontId="12" fillId="3" borderId="3" xfId="0" applyNumberFormat="1" applyFont="1" applyFill="1" applyBorder="1" applyAlignment="1" applyProtection="1">
      <alignment horizontal="center" vertical="center" wrapText="1"/>
    </xf>
    <xf numFmtId="176" fontId="12" fillId="3" borderId="5" xfId="0" applyNumberFormat="1" applyFont="1" applyFill="1" applyBorder="1" applyAlignment="1" applyProtection="1">
      <alignment horizontal="center" vertical="center"/>
    </xf>
    <xf numFmtId="176" fontId="12" fillId="3" borderId="3" xfId="0" applyNumberFormat="1" applyFont="1" applyFill="1" applyBorder="1" applyAlignment="1" applyProtection="1">
      <alignment horizontal="center" vertical="center"/>
    </xf>
    <xf numFmtId="169" fontId="2" fillId="3" borderId="7" xfId="0" applyNumberFormat="1" applyFont="1" applyFill="1" applyBorder="1" applyAlignment="1" applyProtection="1">
      <alignment horizontal="center" vertical="center" wrapText="1"/>
    </xf>
    <xf numFmtId="169" fontId="2" fillId="3" borderId="8" xfId="0" applyNumberFormat="1" applyFont="1" applyFill="1" applyBorder="1" applyAlignment="1" applyProtection="1">
      <alignment horizontal="center" vertical="center" wrapText="1"/>
    </xf>
    <xf numFmtId="176" fontId="2" fillId="3" borderId="13" xfId="0" applyNumberFormat="1" applyFont="1" applyFill="1" applyBorder="1" applyAlignment="1" applyProtection="1">
      <alignment horizontal="center" vertical="center"/>
    </xf>
    <xf numFmtId="176" fontId="2" fillId="3" borderId="14" xfId="0" applyNumberFormat="1" applyFont="1" applyFill="1" applyBorder="1" applyAlignment="1" applyProtection="1">
      <alignment horizontal="center" vertical="center"/>
    </xf>
    <xf numFmtId="0" fontId="23" fillId="0" borderId="2" xfId="0" applyFont="1" applyBorder="1" applyAlignment="1" applyProtection="1">
      <alignment horizontal="left" vertical="center" indent="1"/>
    </xf>
    <xf numFmtId="176" fontId="2" fillId="3" borderId="9" xfId="0" applyNumberFormat="1" applyFont="1" applyFill="1" applyBorder="1" applyAlignment="1" applyProtection="1">
      <alignment horizontal="center" vertical="center"/>
    </xf>
    <xf numFmtId="176" fontId="2" fillId="3" borderId="10"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3" borderId="10" xfId="0" applyNumberFormat="1" applyFont="1" applyFill="1" applyBorder="1" applyAlignment="1" applyProtection="1">
      <alignment horizontal="center" vertical="center"/>
    </xf>
    <xf numFmtId="176" fontId="2" fillId="3" borderId="11" xfId="0" applyNumberFormat="1" applyFont="1" applyFill="1" applyBorder="1" applyAlignment="1" applyProtection="1">
      <alignment horizontal="center" vertical="center"/>
    </xf>
    <xf numFmtId="176" fontId="2" fillId="3" borderId="12" xfId="0" applyNumberFormat="1" applyFont="1" applyFill="1" applyBorder="1" applyAlignment="1" applyProtection="1">
      <alignment horizontal="center" vertical="center"/>
    </xf>
    <xf numFmtId="4" fontId="12" fillId="3" borderId="5" xfId="0" applyNumberFormat="1" applyFont="1" applyFill="1" applyBorder="1" applyAlignment="1" applyProtection="1">
      <alignment horizontal="center" vertical="center"/>
    </xf>
    <xf numFmtId="4" fontId="2" fillId="3" borderId="13" xfId="0" applyNumberFormat="1" applyFont="1" applyFill="1" applyBorder="1" applyAlignment="1" applyProtection="1">
      <alignment horizontal="center" vertical="center"/>
    </xf>
    <xf numFmtId="4" fontId="2" fillId="3" borderId="14" xfId="0" applyNumberFormat="1" applyFont="1" applyFill="1" applyBorder="1" applyAlignment="1" applyProtection="1">
      <alignment horizontal="center" vertical="center"/>
    </xf>
    <xf numFmtId="176" fontId="2" fillId="3" borderId="15" xfId="0" applyNumberFormat="1" applyFont="1" applyFill="1" applyBorder="1" applyAlignment="1" applyProtection="1">
      <alignment horizontal="center" vertical="center"/>
    </xf>
    <xf numFmtId="176" fontId="2" fillId="3" borderId="16" xfId="0" applyNumberFormat="1" applyFont="1" applyFill="1" applyBorder="1" applyAlignment="1" applyProtection="1">
      <alignment horizontal="center" vertical="center"/>
    </xf>
    <xf numFmtId="4" fontId="12" fillId="3" borderId="3" xfId="0" applyNumberFormat="1" applyFont="1" applyFill="1" applyBorder="1" applyAlignment="1" applyProtection="1">
      <alignment horizontal="center" vertical="center"/>
    </xf>
    <xf numFmtId="176" fontId="18" fillId="19" borderId="13" xfId="0" applyNumberFormat="1" applyFont="1" applyFill="1" applyBorder="1" applyAlignment="1" applyProtection="1">
      <alignment horizontal="center" vertical="center"/>
      <protection locked="0"/>
    </xf>
    <xf numFmtId="176" fontId="18" fillId="19" borderId="14" xfId="0" applyNumberFormat="1" applyFont="1" applyFill="1" applyBorder="1" applyAlignment="1" applyProtection="1">
      <alignment horizontal="center" vertical="center"/>
      <protection locked="0"/>
    </xf>
    <xf numFmtId="176" fontId="18" fillId="19" borderId="15" xfId="0" applyNumberFormat="1" applyFont="1" applyFill="1" applyBorder="1" applyAlignment="1" applyProtection="1">
      <alignment horizontal="center" vertical="center"/>
      <protection locked="0"/>
    </xf>
    <xf numFmtId="176" fontId="18" fillId="19" borderId="16"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indent="1"/>
    </xf>
    <xf numFmtId="0" fontId="5" fillId="2" borderId="5" xfId="0" applyFont="1" applyFill="1" applyBorder="1" applyAlignment="1" applyProtection="1">
      <alignment horizontal="left" vertical="center" indent="1"/>
    </xf>
    <xf numFmtId="0" fontId="5" fillId="2" borderId="3" xfId="0" applyFont="1" applyFill="1" applyBorder="1" applyAlignment="1" applyProtection="1">
      <alignment horizontal="left" vertical="center" indent="1"/>
    </xf>
    <xf numFmtId="176" fontId="2" fillId="14" borderId="13" xfId="0" applyNumberFormat="1" applyFont="1" applyFill="1" applyBorder="1" applyAlignment="1" applyProtection="1">
      <alignment horizontal="center" vertical="center"/>
    </xf>
    <xf numFmtId="176" fontId="2" fillId="14" borderId="14" xfId="0" applyNumberFormat="1" applyFont="1" applyFill="1" applyBorder="1" applyAlignment="1" applyProtection="1">
      <alignment horizontal="center" vertical="center"/>
    </xf>
  </cellXfs>
  <cellStyles count="87">
    <cellStyle name="20 % - Akzent1" xfId="4" xr:uid="{00000000-0005-0000-0000-000000000000}"/>
    <cellStyle name="20 % - Akzent2" xfId="5" xr:uid="{00000000-0005-0000-0000-000001000000}"/>
    <cellStyle name="20 % - Akzent3" xfId="6" xr:uid="{00000000-0005-0000-0000-000002000000}"/>
    <cellStyle name="20 % - Akzent4" xfId="7" xr:uid="{00000000-0005-0000-0000-000003000000}"/>
    <cellStyle name="20 % - Akzent5" xfId="8" xr:uid="{00000000-0005-0000-0000-000004000000}"/>
    <cellStyle name="20 % - Akzent6" xfId="9" xr:uid="{00000000-0005-0000-0000-000005000000}"/>
    <cellStyle name="40 % - Akzent1" xfId="10" xr:uid="{00000000-0005-0000-0000-000006000000}"/>
    <cellStyle name="40 % - Akzent2" xfId="11" xr:uid="{00000000-0005-0000-0000-000007000000}"/>
    <cellStyle name="40 % - Akzent3" xfId="12" xr:uid="{00000000-0005-0000-0000-000008000000}"/>
    <cellStyle name="40 % - Akzent4" xfId="13" xr:uid="{00000000-0005-0000-0000-000009000000}"/>
    <cellStyle name="40 % - Akzent5" xfId="14" xr:uid="{00000000-0005-0000-0000-00000A000000}"/>
    <cellStyle name="40 % - Akzent6" xfId="15" xr:uid="{00000000-0005-0000-0000-00000B000000}"/>
    <cellStyle name="60 % - Akzent1" xfId="16" xr:uid="{00000000-0005-0000-0000-00000C000000}"/>
    <cellStyle name="60 % - Akzent2" xfId="17" xr:uid="{00000000-0005-0000-0000-00000D000000}"/>
    <cellStyle name="60 % - Akzent3" xfId="18" xr:uid="{00000000-0005-0000-0000-00000E000000}"/>
    <cellStyle name="60 % - Akzent4" xfId="19" xr:uid="{00000000-0005-0000-0000-00000F000000}"/>
    <cellStyle name="60 % - Akzent5" xfId="20" xr:uid="{00000000-0005-0000-0000-000010000000}"/>
    <cellStyle name="60 % - Akzent6" xfId="21" xr:uid="{00000000-0005-0000-0000-000011000000}"/>
    <cellStyle name="Besuchter Hyperlink 1" xfId="22" xr:uid="{00000000-0005-0000-0000-000012000000}"/>
    <cellStyle name="Besuchter Hyperlink 10" xfId="23" xr:uid="{00000000-0005-0000-0000-000013000000}"/>
    <cellStyle name="Besuchter Hyperlink 11" xfId="24" xr:uid="{00000000-0005-0000-0000-000014000000}"/>
    <cellStyle name="Besuchter Hyperlink 12" xfId="25" xr:uid="{00000000-0005-0000-0000-000015000000}"/>
    <cellStyle name="Besuchter Hyperlink 13" xfId="26" xr:uid="{00000000-0005-0000-0000-000016000000}"/>
    <cellStyle name="Besuchter Hyperlink 14" xfId="27" xr:uid="{00000000-0005-0000-0000-000017000000}"/>
    <cellStyle name="Besuchter Hyperlink 15" xfId="28" xr:uid="{00000000-0005-0000-0000-000018000000}"/>
    <cellStyle name="Besuchter Hyperlink 16" xfId="29" xr:uid="{00000000-0005-0000-0000-000019000000}"/>
    <cellStyle name="Besuchter Hyperlink 17" xfId="30" xr:uid="{00000000-0005-0000-0000-00001A000000}"/>
    <cellStyle name="Besuchter Hyperlink 18" xfId="31" xr:uid="{00000000-0005-0000-0000-00001B000000}"/>
    <cellStyle name="Besuchter Hyperlink 19" xfId="32" xr:uid="{00000000-0005-0000-0000-00001C000000}"/>
    <cellStyle name="Besuchter Hyperlink 2" xfId="33" xr:uid="{00000000-0005-0000-0000-00001D000000}"/>
    <cellStyle name="Besuchter Hyperlink 3" xfId="34" xr:uid="{00000000-0005-0000-0000-00001E000000}"/>
    <cellStyle name="Besuchter Hyperlink 4" xfId="35" xr:uid="{00000000-0005-0000-0000-00001F000000}"/>
    <cellStyle name="Besuchter Hyperlink 5" xfId="36" xr:uid="{00000000-0005-0000-0000-000020000000}"/>
    <cellStyle name="Besuchter Hyperlink 6" xfId="37" xr:uid="{00000000-0005-0000-0000-000021000000}"/>
    <cellStyle name="Besuchter Hyperlink 7" xfId="38" xr:uid="{00000000-0005-0000-0000-000022000000}"/>
    <cellStyle name="Besuchter Hyperlink 8" xfId="39" xr:uid="{00000000-0005-0000-0000-000023000000}"/>
    <cellStyle name="Besuchter Hyperlink 9" xfId="40" xr:uid="{00000000-0005-0000-0000-000024000000}"/>
    <cellStyle name="Euro" xfId="1" xr:uid="{00000000-0005-0000-0000-000025000000}"/>
    <cellStyle name="Euro 1" xfId="42" xr:uid="{00000000-0005-0000-0000-000026000000}"/>
    <cellStyle name="Euro 10" xfId="43" xr:uid="{00000000-0005-0000-0000-000027000000}"/>
    <cellStyle name="Euro 11" xfId="44" xr:uid="{00000000-0005-0000-0000-000028000000}"/>
    <cellStyle name="Euro 12" xfId="45" xr:uid="{00000000-0005-0000-0000-000029000000}"/>
    <cellStyle name="Euro 13" xfId="46" xr:uid="{00000000-0005-0000-0000-00002A000000}"/>
    <cellStyle name="Euro 14" xfId="47" xr:uid="{00000000-0005-0000-0000-00002B000000}"/>
    <cellStyle name="Euro 15" xfId="48" xr:uid="{00000000-0005-0000-0000-00002C000000}"/>
    <cellStyle name="Euro 16" xfId="49" xr:uid="{00000000-0005-0000-0000-00002D000000}"/>
    <cellStyle name="Euro 17" xfId="50" xr:uid="{00000000-0005-0000-0000-00002E000000}"/>
    <cellStyle name="Euro 18" xfId="51" xr:uid="{00000000-0005-0000-0000-00002F000000}"/>
    <cellStyle name="Euro 19" xfId="52" xr:uid="{00000000-0005-0000-0000-000030000000}"/>
    <cellStyle name="Euro 2" xfId="53" xr:uid="{00000000-0005-0000-0000-000031000000}"/>
    <cellStyle name="Euro 20" xfId="41" xr:uid="{00000000-0005-0000-0000-000032000000}"/>
    <cellStyle name="Euro 3" xfId="54" xr:uid="{00000000-0005-0000-0000-000033000000}"/>
    <cellStyle name="Euro 4" xfId="55" xr:uid="{00000000-0005-0000-0000-000034000000}"/>
    <cellStyle name="Euro 5" xfId="56" xr:uid="{00000000-0005-0000-0000-000035000000}"/>
    <cellStyle name="Euro 6" xfId="57" xr:uid="{00000000-0005-0000-0000-000036000000}"/>
    <cellStyle name="Euro 7" xfId="58" xr:uid="{00000000-0005-0000-0000-000037000000}"/>
    <cellStyle name="Euro 8" xfId="59" xr:uid="{00000000-0005-0000-0000-000038000000}"/>
    <cellStyle name="Euro 9" xfId="60" xr:uid="{00000000-0005-0000-0000-000039000000}"/>
    <cellStyle name="Hyperlink 1" xfId="61" xr:uid="{00000000-0005-0000-0000-00003A000000}"/>
    <cellStyle name="Hyperlink 10" xfId="62" xr:uid="{00000000-0005-0000-0000-00003B000000}"/>
    <cellStyle name="Hyperlink 11" xfId="63" xr:uid="{00000000-0005-0000-0000-00003C000000}"/>
    <cellStyle name="Hyperlink 12" xfId="64" xr:uid="{00000000-0005-0000-0000-00003D000000}"/>
    <cellStyle name="Hyperlink 13" xfId="65" xr:uid="{00000000-0005-0000-0000-00003E000000}"/>
    <cellStyle name="Hyperlink 14" xfId="66" xr:uid="{00000000-0005-0000-0000-00003F000000}"/>
    <cellStyle name="Hyperlink 15" xfId="67" xr:uid="{00000000-0005-0000-0000-000040000000}"/>
    <cellStyle name="Hyperlink 16" xfId="68" xr:uid="{00000000-0005-0000-0000-000041000000}"/>
    <cellStyle name="Hyperlink 17" xfId="69" xr:uid="{00000000-0005-0000-0000-000042000000}"/>
    <cellStyle name="Hyperlink 18" xfId="70" xr:uid="{00000000-0005-0000-0000-000043000000}"/>
    <cellStyle name="Hyperlink 19" xfId="71" xr:uid="{00000000-0005-0000-0000-000044000000}"/>
    <cellStyle name="Hyperlink 2" xfId="72" xr:uid="{00000000-0005-0000-0000-000045000000}"/>
    <cellStyle name="Hyperlink 3" xfId="73" xr:uid="{00000000-0005-0000-0000-000046000000}"/>
    <cellStyle name="Hyperlink 4" xfId="74" xr:uid="{00000000-0005-0000-0000-000047000000}"/>
    <cellStyle name="Hyperlink 5" xfId="75" xr:uid="{00000000-0005-0000-0000-000048000000}"/>
    <cellStyle name="Hyperlink 6" xfId="76" xr:uid="{00000000-0005-0000-0000-000049000000}"/>
    <cellStyle name="Hyperlink 7" xfId="77" xr:uid="{00000000-0005-0000-0000-00004A000000}"/>
    <cellStyle name="Hyperlink 8" xfId="78" xr:uid="{00000000-0005-0000-0000-00004B000000}"/>
    <cellStyle name="Hyperlink 9" xfId="79" xr:uid="{00000000-0005-0000-0000-00004C000000}"/>
    <cellStyle name="Komma 2" xfId="80" xr:uid="{00000000-0005-0000-0000-00004D000000}"/>
    <cellStyle name="Komma 3" xfId="81" xr:uid="{00000000-0005-0000-0000-00004E000000}"/>
    <cellStyle name="Prozent" xfId="2" builtinId="5"/>
    <cellStyle name="Standard" xfId="0" builtinId="0"/>
    <cellStyle name="Standard 14" xfId="82" xr:uid="{00000000-0005-0000-0000-000051000000}"/>
    <cellStyle name="Standard 2" xfId="83" xr:uid="{00000000-0005-0000-0000-000052000000}"/>
    <cellStyle name="Standard 3" xfId="84" xr:uid="{00000000-0005-0000-0000-000053000000}"/>
    <cellStyle name="Standard 30" xfId="85" xr:uid="{00000000-0005-0000-0000-000054000000}"/>
    <cellStyle name="Standard 4" xfId="3" xr:uid="{00000000-0005-0000-0000-000055000000}"/>
    <cellStyle name="Standard 5" xfId="86" xr:uid="{00000000-0005-0000-0000-00005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8F8F8"/>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340797</xdr:colOff>
      <xdr:row>0</xdr:row>
      <xdr:rowOff>78440</xdr:rowOff>
    </xdr:from>
    <xdr:to>
      <xdr:col>9</xdr:col>
      <xdr:colOff>1252572</xdr:colOff>
      <xdr:row>6</xdr:row>
      <xdr:rowOff>11206</xdr:rowOff>
    </xdr:to>
    <xdr:pic>
      <xdr:nvPicPr>
        <xdr:cNvPr id="2" name="Grafik 1">
          <a:extLst>
            <a:ext uri="{FF2B5EF4-FFF2-40B4-BE49-F238E27FC236}">
              <a16:creationId xmlns:a16="http://schemas.microsoft.com/office/drawing/2014/main" id="{4E86E5D8-4BCB-4BDE-8756-DA715E5E6E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1297" y="78440"/>
          <a:ext cx="2357334" cy="1333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1912</xdr:colOff>
      <xdr:row>16</xdr:row>
      <xdr:rowOff>1912</xdr:rowOff>
    </xdr:from>
    <xdr:to>
      <xdr:col>3</xdr:col>
      <xdr:colOff>5862</xdr:colOff>
      <xdr:row>17</xdr:row>
      <xdr:rowOff>2930</xdr:rowOff>
    </xdr:to>
    <xdr:pic>
      <xdr:nvPicPr>
        <xdr:cNvPr id="2" name="Grafik 1">
          <a:extLst>
            <a:ext uri="{FF2B5EF4-FFF2-40B4-BE49-F238E27FC236}">
              <a16:creationId xmlns:a16="http://schemas.microsoft.com/office/drawing/2014/main" id="{12FA556A-9D94-4B39-A25A-4FEBA0A78C0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0156"/>
        <a:stretch/>
      </xdr:blipFill>
      <xdr:spPr bwMode="auto">
        <a:xfrm>
          <a:off x="200695" y="4946629"/>
          <a:ext cx="1155232" cy="38201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xdr:colOff>
      <xdr:row>16</xdr:row>
      <xdr:rowOff>380999</xdr:rowOff>
    </xdr:from>
    <xdr:to>
      <xdr:col>3</xdr:col>
      <xdr:colOff>5863</xdr:colOff>
      <xdr:row>18</xdr:row>
      <xdr:rowOff>5860</xdr:rowOff>
    </xdr:to>
    <xdr:pic>
      <xdr:nvPicPr>
        <xdr:cNvPr id="4" name="Grafik 3">
          <a:extLst>
            <a:ext uri="{FF2B5EF4-FFF2-40B4-BE49-F238E27FC236}">
              <a16:creationId xmlns:a16="http://schemas.microsoft.com/office/drawing/2014/main" id="{9BF263F9-B117-4942-9981-6E7DD3960B2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432" y="5325207"/>
          <a:ext cx="1157654" cy="386861"/>
        </a:xfrm>
        <a:prstGeom prst="rect">
          <a:avLst/>
        </a:prstGeom>
      </xdr:spPr>
    </xdr:pic>
    <xdr:clientData/>
  </xdr:twoCellAnchor>
  <xdr:twoCellAnchor editAs="oneCell">
    <xdr:from>
      <xdr:col>2</xdr:col>
      <xdr:colOff>0</xdr:colOff>
      <xdr:row>18</xdr:row>
      <xdr:rowOff>0</xdr:rowOff>
    </xdr:from>
    <xdr:to>
      <xdr:col>3</xdr:col>
      <xdr:colOff>0</xdr:colOff>
      <xdr:row>19</xdr:row>
      <xdr:rowOff>8283</xdr:rowOff>
    </xdr:to>
    <xdr:pic>
      <xdr:nvPicPr>
        <xdr:cNvPr id="5" name="Grafik 4">
          <a:extLst>
            <a:ext uri="{FF2B5EF4-FFF2-40B4-BE49-F238E27FC236}">
              <a16:creationId xmlns:a16="http://schemas.microsoft.com/office/drawing/2014/main" id="{807275C4-AE85-4179-A796-81444224B45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3431" y="5706208"/>
          <a:ext cx="1151792" cy="389283"/>
        </a:xfrm>
        <a:prstGeom prst="rect">
          <a:avLst/>
        </a:prstGeom>
      </xdr:spPr>
    </xdr:pic>
    <xdr:clientData/>
  </xdr:twoCellAnchor>
  <xdr:twoCellAnchor editAs="oneCell">
    <xdr:from>
      <xdr:col>2</xdr:col>
      <xdr:colOff>0</xdr:colOff>
      <xdr:row>19</xdr:row>
      <xdr:rowOff>0</xdr:rowOff>
    </xdr:from>
    <xdr:to>
      <xdr:col>3</xdr:col>
      <xdr:colOff>8792</xdr:colOff>
      <xdr:row>20</xdr:row>
      <xdr:rowOff>2930</xdr:rowOff>
    </xdr:to>
    <xdr:pic>
      <xdr:nvPicPr>
        <xdr:cNvPr id="6" name="Grafik 5">
          <a:extLst>
            <a:ext uri="{FF2B5EF4-FFF2-40B4-BE49-F238E27FC236}">
              <a16:creationId xmlns:a16="http://schemas.microsoft.com/office/drawing/2014/main" id="{AB19D745-FEE5-4BAB-AD52-E44A33666E6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3431" y="6087208"/>
          <a:ext cx="1160584" cy="38393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C1:O41"/>
  <sheetViews>
    <sheetView showGridLines="0" topLeftCell="A7" zoomScale="85" zoomScaleNormal="85" zoomScaleSheetLayoutView="100" zoomScalePageLayoutView="70" workbookViewId="0">
      <selection activeCell="M15" sqref="M15"/>
    </sheetView>
  </sheetViews>
  <sheetFormatPr baseColWidth="10" defaultColWidth="11.42578125" defaultRowHeight="12.75" x14ac:dyDescent="0.2"/>
  <cols>
    <col min="1" max="2" width="1.42578125" style="11" customWidth="1"/>
    <col min="3" max="3" width="10.5703125" style="30" customWidth="1"/>
    <col min="4" max="4" width="2.5703125" style="11" customWidth="1"/>
    <col min="5" max="5" width="5.42578125" style="11" customWidth="1"/>
    <col min="6" max="6" width="73.28515625" style="11" customWidth="1"/>
    <col min="7" max="7" width="20.140625" style="21" customWidth="1"/>
    <col min="8" max="8" width="2.140625" style="21" customWidth="1"/>
    <col min="9" max="9" width="21.7109375" style="21" customWidth="1"/>
    <col min="10" max="10" width="19.42578125" style="21" customWidth="1"/>
    <col min="11" max="11" width="17.42578125" style="23" customWidth="1"/>
    <col min="12" max="12" width="15.5703125" style="23" customWidth="1"/>
    <col min="13" max="13" width="16.7109375" style="21" customWidth="1"/>
    <col min="14" max="14" width="17.5703125" style="12" customWidth="1"/>
    <col min="15" max="15" width="17.140625" style="11" customWidth="1"/>
    <col min="16" max="16" width="19.42578125" style="11" customWidth="1"/>
    <col min="17" max="17" width="14.5703125" style="11" customWidth="1"/>
    <col min="18" max="18" width="20.140625" style="11" customWidth="1"/>
    <col min="19" max="16384" width="11.42578125" style="11"/>
  </cols>
  <sheetData>
    <row r="1" spans="3:14" ht="55.7" customHeight="1" x14ac:dyDescent="0.25">
      <c r="C1" s="119" t="s">
        <v>17</v>
      </c>
      <c r="D1" s="119"/>
      <c r="E1" s="119"/>
      <c r="F1" s="119"/>
      <c r="G1" s="7"/>
      <c r="H1" s="8"/>
      <c r="I1" s="9"/>
      <c r="J1" s="9"/>
      <c r="K1" s="10"/>
      <c r="L1" s="10"/>
      <c r="M1" s="11"/>
    </row>
    <row r="2" spans="3:14" ht="15" x14ac:dyDescent="0.2">
      <c r="C2" s="13"/>
      <c r="D2" s="12"/>
      <c r="E2" s="12"/>
      <c r="F2" s="12"/>
      <c r="G2" s="14"/>
      <c r="H2" s="14"/>
      <c r="I2" s="15"/>
      <c r="J2" s="15"/>
      <c r="K2" s="16"/>
      <c r="L2" s="16"/>
      <c r="M2" s="17"/>
    </row>
    <row r="3" spans="3:14" x14ac:dyDescent="0.2">
      <c r="C3" s="18"/>
      <c r="D3" s="19"/>
      <c r="E3" s="19"/>
      <c r="F3" s="19"/>
      <c r="G3" s="20"/>
      <c r="K3" s="10"/>
      <c r="L3" s="10"/>
      <c r="M3" s="11"/>
    </row>
    <row r="4" spans="3:14" ht="15" customHeight="1" x14ac:dyDescent="0.2">
      <c r="C4" s="22" t="s">
        <v>151</v>
      </c>
      <c r="D4" s="19"/>
      <c r="E4" s="19"/>
      <c r="F4" s="19"/>
      <c r="G4" s="20"/>
      <c r="K4" s="10"/>
    </row>
    <row r="5" spans="3:14" ht="11.45" customHeight="1" x14ac:dyDescent="0.2">
      <c r="C5" s="24"/>
      <c r="D5" s="19"/>
      <c r="E5" s="19"/>
      <c r="F5" s="19"/>
      <c r="G5" s="20"/>
      <c r="K5" s="21"/>
      <c r="L5" s="16"/>
      <c r="M5" s="120"/>
    </row>
    <row r="6" spans="3:14" ht="1.35" customHeight="1" x14ac:dyDescent="0.2">
      <c r="C6" s="18"/>
      <c r="D6" s="25"/>
      <c r="E6" s="25"/>
      <c r="F6" s="12"/>
      <c r="G6" s="26"/>
      <c r="K6" s="21"/>
      <c r="L6" s="10"/>
      <c r="M6" s="120"/>
    </row>
    <row r="7" spans="3:14" ht="9" customHeight="1" x14ac:dyDescent="0.2">
      <c r="C7" s="11"/>
      <c r="K7" s="10"/>
      <c r="L7" s="10"/>
      <c r="M7" s="11"/>
    </row>
    <row r="8" spans="3:14" s="12" customFormat="1" ht="40.35" customHeight="1" x14ac:dyDescent="0.2">
      <c r="C8" s="27" t="s">
        <v>3</v>
      </c>
      <c r="D8" s="121" t="s">
        <v>43</v>
      </c>
      <c r="E8" s="121"/>
      <c r="F8" s="121"/>
      <c r="G8" s="122"/>
      <c r="H8" s="20"/>
      <c r="I8" s="28" t="s">
        <v>85</v>
      </c>
      <c r="J8" s="29">
        <f>Flächenübersicht!T12</f>
        <v>5304</v>
      </c>
      <c r="K8" s="21"/>
      <c r="L8" s="21"/>
    </row>
    <row r="9" spans="3:14" ht="12" customHeight="1" x14ac:dyDescent="0.2">
      <c r="J9" s="31"/>
      <c r="K9" s="31"/>
      <c r="L9" s="31"/>
      <c r="M9" s="31"/>
      <c r="N9" s="31"/>
    </row>
    <row r="10" spans="3:14" ht="38.25" customHeight="1" x14ac:dyDescent="0.2">
      <c r="C10" s="32" t="s">
        <v>42</v>
      </c>
      <c r="D10" s="21"/>
      <c r="E10" s="33"/>
      <c r="F10" s="12"/>
      <c r="I10" s="34" t="s">
        <v>15</v>
      </c>
      <c r="J10" s="35" t="s">
        <v>11</v>
      </c>
      <c r="K10" s="21"/>
      <c r="L10" s="31"/>
      <c r="M10" s="11"/>
      <c r="N10" s="11"/>
    </row>
    <row r="11" spans="3:14" ht="30" customHeight="1" x14ac:dyDescent="0.2">
      <c r="C11" s="36" t="s">
        <v>2</v>
      </c>
      <c r="D11" s="37"/>
      <c r="E11" s="37"/>
      <c r="F11" s="38"/>
      <c r="G11" s="39" t="s">
        <v>6</v>
      </c>
      <c r="H11" s="40"/>
      <c r="I11" s="41">
        <f>'Preisblatt '!I12</f>
        <v>0</v>
      </c>
      <c r="J11" s="1" t="e">
        <f>I11/I16</f>
        <v>#DIV/0!</v>
      </c>
      <c r="K11" s="31"/>
      <c r="L11" s="31"/>
      <c r="M11" s="11"/>
      <c r="N11" s="11"/>
    </row>
    <row r="12" spans="3:14" ht="30" customHeight="1" x14ac:dyDescent="0.2">
      <c r="C12" s="36" t="s">
        <v>9</v>
      </c>
      <c r="D12" s="37"/>
      <c r="E12" s="37"/>
      <c r="F12" s="38"/>
      <c r="G12" s="39" t="s">
        <v>6</v>
      </c>
      <c r="H12" s="40"/>
      <c r="I12" s="41">
        <f>'Preisblatt '!I17</f>
        <v>0</v>
      </c>
      <c r="J12" s="1" t="e">
        <f>I12/I16</f>
        <v>#DIV/0!</v>
      </c>
      <c r="K12" s="31"/>
      <c r="L12" s="31"/>
      <c r="M12" s="11"/>
      <c r="N12" s="11"/>
    </row>
    <row r="13" spans="3:14" ht="30" customHeight="1" x14ac:dyDescent="0.2">
      <c r="C13" s="36" t="s">
        <v>10</v>
      </c>
      <c r="D13" s="37"/>
      <c r="E13" s="37"/>
      <c r="F13" s="38"/>
      <c r="G13" s="39" t="s">
        <v>6</v>
      </c>
      <c r="H13" s="40"/>
      <c r="I13" s="41">
        <f>'Preisblatt '!I27</f>
        <v>0</v>
      </c>
      <c r="J13" s="1" t="e">
        <f>I13/I16</f>
        <v>#DIV/0!</v>
      </c>
      <c r="K13" s="31"/>
      <c r="L13" s="31"/>
      <c r="M13" s="11"/>
      <c r="N13" s="11"/>
    </row>
    <row r="14" spans="3:14" ht="30" customHeight="1" x14ac:dyDescent="0.2">
      <c r="C14" s="36" t="s">
        <v>1</v>
      </c>
      <c r="D14" s="37"/>
      <c r="E14" s="37"/>
      <c r="F14" s="38"/>
      <c r="G14" s="39" t="s">
        <v>6</v>
      </c>
      <c r="H14" s="40"/>
      <c r="I14" s="41" t="str">
        <f>'Preisblatt '!I37</f>
        <v xml:space="preserve">entfällt </v>
      </c>
      <c r="J14" s="1"/>
      <c r="K14" s="31"/>
      <c r="L14" s="31"/>
      <c r="M14" s="11"/>
      <c r="N14" s="11"/>
    </row>
    <row r="15" spans="3:14" ht="30" customHeight="1" x14ac:dyDescent="0.2">
      <c r="C15" s="36" t="s">
        <v>4</v>
      </c>
      <c r="D15" s="37"/>
      <c r="E15" s="37"/>
      <c r="F15" s="38"/>
      <c r="G15" s="39" t="s">
        <v>6</v>
      </c>
      <c r="H15" s="40"/>
      <c r="I15" s="41">
        <f>'Preisblatt '!I38</f>
        <v>0</v>
      </c>
      <c r="J15" s="1" t="e">
        <f>I15/I16</f>
        <v>#DIV/0!</v>
      </c>
      <c r="K15" s="31"/>
      <c r="L15" s="31"/>
      <c r="M15" s="11"/>
      <c r="N15" s="11"/>
    </row>
    <row r="16" spans="3:14" ht="30" customHeight="1" x14ac:dyDescent="0.2">
      <c r="C16" s="36" t="s">
        <v>8</v>
      </c>
      <c r="D16" s="37"/>
      <c r="E16" s="37"/>
      <c r="F16" s="38"/>
      <c r="G16" s="39" t="s">
        <v>6</v>
      </c>
      <c r="H16" s="40"/>
      <c r="I16" s="42">
        <f>SUM(I11:I15)</f>
        <v>0</v>
      </c>
      <c r="J16" s="2">
        <v>1</v>
      </c>
      <c r="K16" s="21"/>
      <c r="L16" s="21"/>
      <c r="M16" s="11"/>
      <c r="N16" s="11"/>
    </row>
    <row r="17" spans="3:15" ht="30" customHeight="1" x14ac:dyDescent="0.2">
      <c r="C17" s="36" t="s">
        <v>0</v>
      </c>
      <c r="D17" s="37"/>
      <c r="E17" s="37"/>
      <c r="F17" s="38"/>
      <c r="G17" s="39" t="s">
        <v>6</v>
      </c>
      <c r="H17" s="40"/>
      <c r="I17" s="41">
        <f>'Preisblatt '!I43</f>
        <v>0</v>
      </c>
      <c r="J17" s="1" t="e">
        <f>I17/I16</f>
        <v>#DIV/0!</v>
      </c>
      <c r="K17" s="21"/>
      <c r="L17" s="21"/>
      <c r="M17" s="43"/>
      <c r="N17" s="11"/>
    </row>
    <row r="18" spans="3:15" s="46" customFormat="1" ht="33" customHeight="1" x14ac:dyDescent="0.2">
      <c r="C18" s="44"/>
      <c r="D18" s="12"/>
      <c r="E18" s="12"/>
      <c r="F18" s="12"/>
      <c r="G18" s="20"/>
      <c r="H18" s="21"/>
      <c r="I18" s="21"/>
      <c r="J18" s="21"/>
      <c r="K18" s="21"/>
      <c r="L18" s="21"/>
      <c r="M18" s="21"/>
      <c r="N18" s="21"/>
      <c r="O18" s="45"/>
    </row>
    <row r="19" spans="3:15" s="46" customFormat="1" ht="30" customHeight="1" x14ac:dyDescent="0.2">
      <c r="C19" s="47" t="s">
        <v>12</v>
      </c>
      <c r="D19" s="48"/>
      <c r="E19" s="48"/>
      <c r="F19" s="49"/>
      <c r="G19" s="50"/>
      <c r="H19" s="21"/>
      <c r="I19" s="21"/>
      <c r="J19" s="21"/>
      <c r="K19" s="21"/>
      <c r="L19" s="21"/>
      <c r="M19" s="21"/>
      <c r="N19" s="21"/>
      <c r="O19" s="45"/>
    </row>
    <row r="20" spans="3:15" s="46" customFormat="1" ht="30" customHeight="1" x14ac:dyDescent="0.2">
      <c r="C20" s="51" t="s">
        <v>13</v>
      </c>
      <c r="D20" s="52"/>
      <c r="E20" s="53"/>
      <c r="F20" s="53"/>
      <c r="G20" s="54" t="s">
        <v>6</v>
      </c>
      <c r="H20" s="40"/>
      <c r="I20" s="55">
        <f>I16</f>
        <v>0</v>
      </c>
      <c r="J20" s="56">
        <v>1</v>
      </c>
      <c r="K20" s="21"/>
      <c r="L20" s="21"/>
      <c r="M20" s="31"/>
      <c r="N20" s="31"/>
      <c r="O20" s="45"/>
    </row>
    <row r="21" spans="3:15" ht="30" customHeight="1" x14ac:dyDescent="0.2">
      <c r="C21" s="51" t="s">
        <v>14</v>
      </c>
      <c r="D21" s="53"/>
      <c r="E21" s="53"/>
      <c r="F21" s="53"/>
      <c r="G21" s="54" t="s">
        <v>6</v>
      </c>
      <c r="H21" s="40"/>
      <c r="I21" s="55">
        <f>I17</f>
        <v>0</v>
      </c>
      <c r="J21" s="56" t="e">
        <f>I21/I20</f>
        <v>#DIV/0!</v>
      </c>
      <c r="K21" s="21"/>
      <c r="L21" s="21"/>
      <c r="N21" s="21"/>
      <c r="O21" s="43"/>
    </row>
    <row r="22" spans="3:15" ht="30" customHeight="1" x14ac:dyDescent="0.2">
      <c r="C22" s="51" t="s">
        <v>44</v>
      </c>
      <c r="D22" s="53"/>
      <c r="E22" s="53"/>
      <c r="F22" s="53"/>
      <c r="G22" s="54" t="s">
        <v>6</v>
      </c>
      <c r="H22" s="40"/>
      <c r="I22" s="55">
        <f>SUM(I20:I21)</f>
        <v>0</v>
      </c>
      <c r="J22" s="1"/>
      <c r="K22" s="31"/>
      <c r="L22" s="31"/>
      <c r="N22" s="21"/>
      <c r="O22" s="43"/>
    </row>
    <row r="23" spans="3:15" x14ac:dyDescent="0.2">
      <c r="C23" s="44"/>
      <c r="D23" s="12"/>
      <c r="E23" s="12"/>
      <c r="F23" s="12"/>
      <c r="G23" s="20"/>
      <c r="K23" s="21"/>
      <c r="L23" s="21"/>
      <c r="N23" s="21"/>
      <c r="O23" s="43"/>
    </row>
    <row r="24" spans="3:15" s="46" customFormat="1" ht="30" customHeight="1" x14ac:dyDescent="0.2">
      <c r="C24" s="36" t="s">
        <v>5</v>
      </c>
      <c r="D24" s="37"/>
      <c r="E24" s="37"/>
      <c r="F24" s="57"/>
      <c r="G24" s="58">
        <v>0.19</v>
      </c>
      <c r="H24" s="21"/>
      <c r="I24" s="59">
        <f>I22*0.19</f>
        <v>0</v>
      </c>
      <c r="J24" s="21"/>
      <c r="K24" s="21"/>
      <c r="L24" s="21"/>
      <c r="M24" s="21"/>
      <c r="N24" s="21"/>
      <c r="O24" s="45"/>
    </row>
    <row r="25" spans="3:15" x14ac:dyDescent="0.2">
      <c r="C25" s="44"/>
      <c r="D25" s="12"/>
      <c r="E25" s="12"/>
      <c r="F25" s="12"/>
      <c r="G25" s="20"/>
      <c r="K25" s="21"/>
      <c r="L25" s="21"/>
      <c r="M25" s="60"/>
      <c r="O25" s="43"/>
    </row>
    <row r="26" spans="3:15" ht="30" customHeight="1" x14ac:dyDescent="0.2">
      <c r="C26" s="51" t="s">
        <v>45</v>
      </c>
      <c r="D26" s="53"/>
      <c r="E26" s="53"/>
      <c r="F26" s="53"/>
      <c r="G26" s="54" t="s">
        <v>7</v>
      </c>
      <c r="H26" s="61"/>
      <c r="I26" s="55">
        <f>I22+I24</f>
        <v>0</v>
      </c>
      <c r="J26" s="62" t="s">
        <v>47</v>
      </c>
      <c r="K26" s="21"/>
      <c r="L26" s="21"/>
      <c r="M26" s="60"/>
      <c r="O26" s="43"/>
    </row>
    <row r="27" spans="3:15" ht="30" customHeight="1" x14ac:dyDescent="0.2">
      <c r="C27" s="51" t="s">
        <v>87</v>
      </c>
      <c r="D27" s="53"/>
      <c r="E27" s="53"/>
      <c r="F27" s="53"/>
      <c r="G27" s="63" t="s">
        <v>88</v>
      </c>
      <c r="H27" s="61"/>
      <c r="I27" s="64" t="e">
        <f>Flächenübersicht!Q12/Gesamtübersicht!I26</f>
        <v>#DIV/0!</v>
      </c>
      <c r="J27" s="65" t="s">
        <v>86</v>
      </c>
      <c r="K27" s="21"/>
      <c r="L27" s="21"/>
      <c r="M27" s="60"/>
      <c r="O27" s="43"/>
    </row>
    <row r="28" spans="3:15" s="12" customFormat="1" ht="33" customHeight="1" x14ac:dyDescent="0.25">
      <c r="C28" s="44"/>
      <c r="G28" s="20"/>
      <c r="H28" s="20"/>
      <c r="I28" s="20"/>
      <c r="J28" s="20"/>
      <c r="K28" s="66"/>
      <c r="L28" s="66"/>
      <c r="M28" s="66"/>
      <c r="O28" s="67"/>
    </row>
    <row r="29" spans="3:15" s="12" customFormat="1" ht="33" customHeight="1" x14ac:dyDescent="0.2">
      <c r="C29" s="36" t="s">
        <v>18</v>
      </c>
      <c r="D29" s="37"/>
      <c r="E29" s="37"/>
      <c r="F29" s="57"/>
      <c r="G29" s="58" t="s">
        <v>7</v>
      </c>
      <c r="H29" s="21"/>
      <c r="I29" s="59">
        <f>Wartung!I27</f>
        <v>0</v>
      </c>
      <c r="J29" s="31"/>
      <c r="K29" s="31"/>
      <c r="L29" s="31"/>
      <c r="M29" s="31"/>
      <c r="O29" s="67"/>
    </row>
    <row r="30" spans="3:15" x14ac:dyDescent="0.2">
      <c r="C30" s="44"/>
      <c r="D30" s="12"/>
      <c r="E30" s="12"/>
      <c r="F30" s="12"/>
      <c r="G30" s="20"/>
    </row>
    <row r="31" spans="3:15" ht="30" customHeight="1" x14ac:dyDescent="0.2">
      <c r="C31" s="51" t="s">
        <v>45</v>
      </c>
      <c r="D31" s="53"/>
      <c r="E31" s="53"/>
      <c r="F31" s="53"/>
      <c r="G31" s="54" t="s">
        <v>7</v>
      </c>
      <c r="H31" s="61"/>
      <c r="I31" s="55">
        <f>I26+I29</f>
        <v>0</v>
      </c>
      <c r="J31" s="62" t="s">
        <v>46</v>
      </c>
    </row>
    <row r="34" spans="3:13" ht="33" customHeight="1" x14ac:dyDescent="0.2">
      <c r="C34" s="127" t="s">
        <v>146</v>
      </c>
      <c r="D34" s="128"/>
      <c r="E34" s="128"/>
      <c r="F34" s="128"/>
      <c r="G34" s="128"/>
      <c r="H34" s="128"/>
      <c r="I34" s="128"/>
      <c r="J34" s="129"/>
    </row>
    <row r="35" spans="3:13" ht="33" customHeight="1" x14ac:dyDescent="0.2">
      <c r="C35" s="123" t="s">
        <v>147</v>
      </c>
      <c r="D35" s="124"/>
      <c r="E35" s="125"/>
      <c r="F35" s="126"/>
      <c r="G35" s="126"/>
      <c r="H35" s="126"/>
      <c r="I35" s="126"/>
      <c r="J35" s="126"/>
    </row>
    <row r="36" spans="3:13" ht="33" customHeight="1" x14ac:dyDescent="0.2">
      <c r="C36" s="130" t="s">
        <v>148</v>
      </c>
      <c r="D36" s="131"/>
      <c r="E36" s="132"/>
      <c r="F36" s="126"/>
      <c r="G36" s="126"/>
      <c r="H36" s="126"/>
      <c r="I36" s="126"/>
      <c r="J36" s="126"/>
    </row>
    <row r="37" spans="3:13" ht="33" customHeight="1" x14ac:dyDescent="0.2">
      <c r="C37" s="133" t="s">
        <v>150</v>
      </c>
      <c r="D37" s="131"/>
      <c r="E37" s="132"/>
      <c r="F37" s="126"/>
      <c r="G37" s="126"/>
      <c r="H37" s="126"/>
      <c r="I37" s="126"/>
      <c r="J37" s="126"/>
    </row>
    <row r="38" spans="3:13" ht="39" customHeight="1" x14ac:dyDescent="0.2">
      <c r="C38" s="133" t="s">
        <v>149</v>
      </c>
      <c r="D38" s="131"/>
      <c r="E38" s="132"/>
      <c r="F38" s="126"/>
      <c r="G38" s="126"/>
      <c r="H38" s="126"/>
      <c r="I38" s="126"/>
      <c r="J38" s="126"/>
    </row>
    <row r="41" spans="3:13" s="12" customFormat="1" ht="39" customHeight="1" x14ac:dyDescent="0.25">
      <c r="C41" s="115" t="s">
        <v>152</v>
      </c>
      <c r="D41" s="116"/>
      <c r="E41" s="117"/>
      <c r="F41" s="118" t="s">
        <v>153</v>
      </c>
      <c r="G41" s="118"/>
      <c r="H41" s="118"/>
      <c r="I41" s="118"/>
      <c r="J41" s="118"/>
      <c r="K41" s="66"/>
      <c r="L41" s="66"/>
      <c r="M41" s="20"/>
    </row>
  </sheetData>
  <sheetProtection algorithmName="SHA-512" hashValue="1X7qGtyDConn/8ZFGBLp6t8zQA5ftSUYAD0legzhzCCXaSTrOHs+jKZQEOLJuy/B68tKHzRE6mZAolvwRIOqZA==" saltValue="GeGePkE5nRQsRlVDs2iYOg==" spinCount="100000" sheet="1" objects="1" scenarios="1"/>
  <mergeCells count="14">
    <mergeCell ref="C41:E41"/>
    <mergeCell ref="F41:J41"/>
    <mergeCell ref="C1:F1"/>
    <mergeCell ref="M5:M6"/>
    <mergeCell ref="D8:G8"/>
    <mergeCell ref="C35:E35"/>
    <mergeCell ref="F35:J35"/>
    <mergeCell ref="C34:J34"/>
    <mergeCell ref="C36:E36"/>
    <mergeCell ref="C37:E37"/>
    <mergeCell ref="C38:E38"/>
    <mergeCell ref="F36:J36"/>
    <mergeCell ref="F37:J37"/>
    <mergeCell ref="F38:J38"/>
  </mergeCells>
  <printOptions horizontalCentered="1"/>
  <pageMargins left="0.51181102362204722" right="0.15748031496062992" top="0.15748031496062992" bottom="0.31496062992125984" header="0.15748031496062992" footer="0.15748031496062992"/>
  <pageSetup paperSize="9" scale="49" fitToHeight="0" orientation="portrait" r:id="rId1"/>
  <headerFooter alignWithMargins="0">
    <oddFooter>&amp;L&amp;"Arial,Standard"&amp;8&amp;F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A0A2A-AF54-475D-8082-91103A20ED97}">
  <sheetPr>
    <tabColor theme="8"/>
  </sheetPr>
  <dimension ref="C1:O64"/>
  <sheetViews>
    <sheetView showGridLines="0" zoomScale="85" zoomScaleNormal="85" workbookViewId="0">
      <selection activeCell="D8" sqref="D8"/>
    </sheetView>
  </sheetViews>
  <sheetFormatPr baseColWidth="10" defaultColWidth="11.42578125" defaultRowHeight="12.75" x14ac:dyDescent="0.2"/>
  <cols>
    <col min="1" max="2" width="1.42578125" style="11" customWidth="1"/>
    <col min="3" max="3" width="15.7109375" style="30" customWidth="1"/>
    <col min="4" max="4" width="10.5703125" style="11" customWidth="1"/>
    <col min="5" max="5" width="2.5703125" style="11" customWidth="1"/>
    <col min="6" max="6" width="62.85546875" style="11" customWidth="1"/>
    <col min="7" max="7" width="20.140625" style="21" customWidth="1"/>
    <col min="8" max="8" width="2.140625" style="21" customWidth="1"/>
    <col min="9" max="9" width="21.7109375" style="21" customWidth="1"/>
    <col min="10" max="10" width="15.5703125" style="21" customWidth="1"/>
    <col min="11" max="11" width="33" style="23" customWidth="1"/>
    <col min="12" max="12" width="15.5703125" style="23" customWidth="1"/>
    <col min="13" max="13" width="16.85546875" style="21" customWidth="1"/>
    <col min="14" max="14" width="17.5703125" style="12" customWidth="1"/>
    <col min="15" max="15" width="17.140625" style="11" customWidth="1"/>
    <col min="16" max="16" width="19.42578125" style="11" customWidth="1"/>
    <col min="17" max="17" width="14.5703125" style="11" customWidth="1"/>
    <col min="18" max="18" width="20.140625" style="11" customWidth="1"/>
    <col min="19" max="16384" width="11.42578125" style="11"/>
  </cols>
  <sheetData>
    <row r="1" spans="3:14" ht="55.7" customHeight="1" x14ac:dyDescent="0.25">
      <c r="C1" s="119" t="s">
        <v>17</v>
      </c>
      <c r="D1" s="119"/>
      <c r="E1" s="119"/>
      <c r="F1" s="119"/>
      <c r="G1" s="7"/>
      <c r="H1" s="8"/>
      <c r="I1" s="9"/>
      <c r="J1" s="9"/>
      <c r="K1" s="10"/>
      <c r="L1" s="10"/>
      <c r="M1" s="11"/>
    </row>
    <row r="2" spans="3:14" ht="15" x14ac:dyDescent="0.2">
      <c r="C2" s="13"/>
      <c r="D2" s="12"/>
      <c r="E2" s="12"/>
      <c r="F2" s="12"/>
      <c r="G2" s="14"/>
      <c r="H2" s="14"/>
      <c r="I2" s="15"/>
      <c r="J2" s="15"/>
      <c r="K2" s="16"/>
      <c r="L2" s="16"/>
      <c r="M2" s="17"/>
    </row>
    <row r="3" spans="3:14" x14ac:dyDescent="0.2">
      <c r="C3" s="18"/>
      <c r="D3" s="19"/>
      <c r="E3" s="19"/>
      <c r="F3" s="19"/>
      <c r="G3" s="20"/>
      <c r="K3" s="10"/>
      <c r="L3" s="10"/>
      <c r="M3" s="11"/>
    </row>
    <row r="4" spans="3:14" ht="15" customHeight="1" x14ac:dyDescent="0.2">
      <c r="C4" s="22" t="s">
        <v>151</v>
      </c>
      <c r="D4" s="19"/>
      <c r="E4" s="19"/>
      <c r="F4" s="19"/>
      <c r="G4" s="20"/>
      <c r="K4" s="10"/>
    </row>
    <row r="5" spans="3:14" ht="11.45" customHeight="1" x14ac:dyDescent="0.2">
      <c r="C5" s="24"/>
      <c r="D5" s="19"/>
      <c r="E5" s="19"/>
      <c r="F5" s="19"/>
      <c r="G5" s="20"/>
      <c r="K5" s="21"/>
      <c r="L5" s="16"/>
      <c r="M5" s="120"/>
    </row>
    <row r="6" spans="3:14" ht="1.35" customHeight="1" x14ac:dyDescent="0.2">
      <c r="C6" s="18"/>
      <c r="D6" s="25"/>
      <c r="E6" s="25"/>
      <c r="F6" s="12"/>
      <c r="G6" s="26"/>
      <c r="K6" s="21"/>
      <c r="L6" s="10"/>
      <c r="M6" s="120"/>
    </row>
    <row r="7" spans="3:14" ht="9" customHeight="1" x14ac:dyDescent="0.2">
      <c r="C7" s="11"/>
      <c r="K7" s="10"/>
      <c r="L7" s="10"/>
      <c r="M7" s="11"/>
    </row>
    <row r="8" spans="3:14" s="12" customFormat="1" ht="40.35" customHeight="1" x14ac:dyDescent="0.2">
      <c r="C8" s="27" t="s">
        <v>3</v>
      </c>
      <c r="D8" s="68" t="str">
        <f>Gesamtübersicht!D8</f>
        <v>Mustername Anbieter</v>
      </c>
      <c r="E8" s="69"/>
      <c r="F8" s="69"/>
      <c r="G8" s="70"/>
      <c r="H8" s="20"/>
      <c r="I8" s="21"/>
      <c r="J8" s="21"/>
      <c r="K8" s="21"/>
      <c r="L8" s="21"/>
    </row>
    <row r="9" spans="3:14" ht="12" customHeight="1" x14ac:dyDescent="0.2">
      <c r="J9" s="31"/>
      <c r="K9" s="31"/>
      <c r="L9" s="31"/>
      <c r="M9" s="31"/>
      <c r="N9" s="31"/>
    </row>
    <row r="10" spans="3:14" ht="38.25" customHeight="1" x14ac:dyDescent="0.2">
      <c r="C10" s="32" t="s">
        <v>48</v>
      </c>
      <c r="D10" s="21"/>
      <c r="E10" s="33"/>
      <c r="F10" s="71"/>
      <c r="I10" s="34" t="s">
        <v>15</v>
      </c>
      <c r="J10" s="72" t="s">
        <v>11</v>
      </c>
      <c r="K10" s="73" t="s">
        <v>67</v>
      </c>
      <c r="L10" s="31"/>
      <c r="M10" s="11"/>
      <c r="N10" s="11"/>
    </row>
    <row r="11" spans="3:14" ht="38.25" customHeight="1" x14ac:dyDescent="0.2">
      <c r="C11" s="74" t="s">
        <v>49</v>
      </c>
      <c r="D11" s="29" t="s">
        <v>50</v>
      </c>
      <c r="E11" s="33"/>
      <c r="F11" s="12"/>
      <c r="I11" s="34"/>
      <c r="J11" s="75"/>
      <c r="K11" s="76"/>
      <c r="L11" s="31"/>
      <c r="M11" s="11"/>
      <c r="N11" s="11"/>
    </row>
    <row r="12" spans="3:14" ht="30" customHeight="1" x14ac:dyDescent="0.2">
      <c r="C12" s="36" t="s">
        <v>132</v>
      </c>
      <c r="D12" s="37"/>
      <c r="E12" s="37"/>
      <c r="F12" s="38"/>
      <c r="G12" s="39" t="s">
        <v>6</v>
      </c>
      <c r="H12" s="40"/>
      <c r="I12" s="77">
        <f>SUM(I13:I16)</f>
        <v>0</v>
      </c>
      <c r="J12" s="5" t="e">
        <f>I12/I42</f>
        <v>#DIV/0!</v>
      </c>
      <c r="K12" s="78"/>
      <c r="L12" s="31"/>
      <c r="M12" s="11"/>
      <c r="N12" s="11"/>
    </row>
    <row r="13" spans="3:14" ht="30" customHeight="1" x14ac:dyDescent="0.2">
      <c r="C13" s="79" t="s">
        <v>64</v>
      </c>
      <c r="D13" s="80">
        <v>210</v>
      </c>
      <c r="E13" s="81"/>
      <c r="F13" s="82" t="s">
        <v>65</v>
      </c>
      <c r="G13" s="83"/>
      <c r="H13" s="40"/>
      <c r="I13" s="86">
        <v>0</v>
      </c>
      <c r="J13" s="1"/>
      <c r="K13" s="87" t="s">
        <v>79</v>
      </c>
      <c r="L13" s="31"/>
      <c r="M13" s="11"/>
      <c r="N13" s="11"/>
    </row>
    <row r="14" spans="3:14" ht="30" customHeight="1" x14ac:dyDescent="0.2">
      <c r="C14" s="79" t="s">
        <v>63</v>
      </c>
      <c r="D14" s="80">
        <v>220</v>
      </c>
      <c r="E14" s="81"/>
      <c r="F14" s="82" t="s">
        <v>60</v>
      </c>
      <c r="G14" s="83"/>
      <c r="H14" s="40"/>
      <c r="I14" s="86">
        <v>0</v>
      </c>
      <c r="J14" s="1"/>
      <c r="K14" s="87" t="s">
        <v>79</v>
      </c>
      <c r="L14" s="31"/>
      <c r="M14" s="11"/>
      <c r="N14" s="11"/>
    </row>
    <row r="15" spans="3:14" ht="30" customHeight="1" x14ac:dyDescent="0.2">
      <c r="C15" s="79" t="s">
        <v>62</v>
      </c>
      <c r="D15" s="80">
        <v>230</v>
      </c>
      <c r="E15" s="81"/>
      <c r="F15" s="82" t="s">
        <v>66</v>
      </c>
      <c r="G15" s="83"/>
      <c r="H15" s="40"/>
      <c r="I15" s="86">
        <v>0</v>
      </c>
      <c r="J15" s="1"/>
      <c r="K15" s="87" t="s">
        <v>79</v>
      </c>
      <c r="L15" s="31"/>
      <c r="M15" s="11"/>
      <c r="N15" s="11"/>
    </row>
    <row r="16" spans="3:14" ht="30" customHeight="1" x14ac:dyDescent="0.2">
      <c r="C16" s="79" t="s">
        <v>127</v>
      </c>
      <c r="D16" s="80">
        <v>290</v>
      </c>
      <c r="E16" s="81"/>
      <c r="F16" s="82" t="s">
        <v>133</v>
      </c>
      <c r="G16" s="83"/>
      <c r="H16" s="40"/>
      <c r="I16" s="86">
        <v>0</v>
      </c>
      <c r="J16" s="1"/>
      <c r="K16" s="87" t="s">
        <v>68</v>
      </c>
      <c r="L16" s="31"/>
      <c r="M16" s="11"/>
      <c r="N16" s="11"/>
    </row>
    <row r="17" spans="3:14" ht="30" customHeight="1" x14ac:dyDescent="0.2">
      <c r="C17" s="36" t="s">
        <v>9</v>
      </c>
      <c r="D17" s="37"/>
      <c r="E17" s="37"/>
      <c r="F17" s="38"/>
      <c r="G17" s="39" t="s">
        <v>6</v>
      </c>
      <c r="H17" s="40"/>
      <c r="I17" s="77">
        <f>SUM(I18:I26)</f>
        <v>0</v>
      </c>
      <c r="J17" s="5" t="e">
        <f>I17/I42</f>
        <v>#DIV/0!</v>
      </c>
      <c r="K17" s="78"/>
      <c r="L17" s="31"/>
      <c r="M17" s="11"/>
      <c r="N17" s="11"/>
    </row>
    <row r="18" spans="3:14" ht="30" customHeight="1" x14ac:dyDescent="0.2">
      <c r="C18" s="79" t="s">
        <v>69</v>
      </c>
      <c r="D18" s="80">
        <v>310</v>
      </c>
      <c r="E18" s="81"/>
      <c r="F18" s="82" t="s">
        <v>142</v>
      </c>
      <c r="G18" s="83"/>
      <c r="H18" s="40"/>
      <c r="I18" s="86">
        <v>0</v>
      </c>
      <c r="J18" s="1"/>
      <c r="K18" s="87" t="s">
        <v>79</v>
      </c>
      <c r="L18" s="31"/>
      <c r="M18" s="11"/>
      <c r="N18" s="11"/>
    </row>
    <row r="19" spans="3:14" ht="30" customHeight="1" x14ac:dyDescent="0.2">
      <c r="C19" s="79" t="s">
        <v>69</v>
      </c>
      <c r="D19" s="80">
        <v>320</v>
      </c>
      <c r="E19" s="81"/>
      <c r="F19" s="82" t="s">
        <v>143</v>
      </c>
      <c r="G19" s="83"/>
      <c r="H19" s="40"/>
      <c r="I19" s="86">
        <v>0</v>
      </c>
      <c r="J19" s="1"/>
      <c r="K19" s="87" t="s">
        <v>79</v>
      </c>
      <c r="L19" s="31"/>
      <c r="M19" s="11"/>
      <c r="N19" s="11"/>
    </row>
    <row r="20" spans="3:14" ht="30" customHeight="1" x14ac:dyDescent="0.2">
      <c r="C20" s="79" t="s">
        <v>77</v>
      </c>
      <c r="D20" s="80">
        <v>330</v>
      </c>
      <c r="E20" s="81"/>
      <c r="F20" s="82" t="s">
        <v>74</v>
      </c>
      <c r="G20" s="83"/>
      <c r="H20" s="40"/>
      <c r="I20" s="86">
        <v>0</v>
      </c>
      <c r="J20" s="1"/>
      <c r="K20" s="87" t="s">
        <v>79</v>
      </c>
      <c r="L20" s="31"/>
      <c r="M20" s="11"/>
      <c r="N20" s="11"/>
    </row>
    <row r="21" spans="3:14" ht="30" customHeight="1" x14ac:dyDescent="0.2">
      <c r="C21" s="79" t="s">
        <v>72</v>
      </c>
      <c r="D21" s="80" t="s">
        <v>70</v>
      </c>
      <c r="E21" s="81"/>
      <c r="F21" s="82" t="s">
        <v>71</v>
      </c>
      <c r="G21" s="83"/>
      <c r="H21" s="40"/>
      <c r="I21" s="86">
        <v>0</v>
      </c>
      <c r="J21" s="1"/>
      <c r="K21" s="87" t="s">
        <v>79</v>
      </c>
      <c r="L21" s="31"/>
      <c r="M21" s="11"/>
      <c r="N21" s="11"/>
    </row>
    <row r="22" spans="3:14" ht="30" customHeight="1" x14ac:dyDescent="0.2">
      <c r="C22" s="79" t="s">
        <v>78</v>
      </c>
      <c r="D22" s="80" t="s">
        <v>84</v>
      </c>
      <c r="E22" s="81"/>
      <c r="F22" s="82" t="s">
        <v>75</v>
      </c>
      <c r="G22" s="83"/>
      <c r="H22" s="40"/>
      <c r="I22" s="86">
        <v>0</v>
      </c>
      <c r="J22" s="1"/>
      <c r="K22" s="87" t="s">
        <v>79</v>
      </c>
      <c r="L22" s="31"/>
      <c r="M22" s="11"/>
      <c r="N22" s="11"/>
    </row>
    <row r="23" spans="3:14" ht="30" customHeight="1" x14ac:dyDescent="0.2">
      <c r="C23" s="79" t="s">
        <v>76</v>
      </c>
      <c r="D23" s="80">
        <v>360</v>
      </c>
      <c r="E23" s="81"/>
      <c r="F23" s="82" t="s">
        <v>73</v>
      </c>
      <c r="G23" s="83"/>
      <c r="H23" s="40"/>
      <c r="I23" s="86">
        <v>0</v>
      </c>
      <c r="J23" s="1"/>
      <c r="K23" s="87" t="s">
        <v>79</v>
      </c>
      <c r="L23" s="31"/>
      <c r="M23" s="11"/>
      <c r="N23" s="11"/>
    </row>
    <row r="24" spans="3:14" ht="30" customHeight="1" x14ac:dyDescent="0.2">
      <c r="C24" s="79" t="s">
        <v>78</v>
      </c>
      <c r="D24" s="80">
        <v>370</v>
      </c>
      <c r="E24" s="81"/>
      <c r="F24" s="82" t="s">
        <v>144</v>
      </c>
      <c r="G24" s="83"/>
      <c r="H24" s="40"/>
      <c r="I24" s="86">
        <v>0</v>
      </c>
      <c r="J24" s="1"/>
      <c r="K24" s="87" t="s">
        <v>79</v>
      </c>
      <c r="L24" s="31"/>
      <c r="M24" s="11"/>
      <c r="N24" s="11"/>
    </row>
    <row r="25" spans="3:14" ht="30" customHeight="1" x14ac:dyDescent="0.2">
      <c r="C25" s="79" t="s">
        <v>78</v>
      </c>
      <c r="D25" s="80">
        <v>380</v>
      </c>
      <c r="E25" s="81"/>
      <c r="F25" s="82" t="s">
        <v>145</v>
      </c>
      <c r="G25" s="83"/>
      <c r="H25" s="40"/>
      <c r="I25" s="86">
        <v>0</v>
      </c>
      <c r="J25" s="1"/>
      <c r="K25" s="87" t="s">
        <v>79</v>
      </c>
      <c r="L25" s="31"/>
      <c r="M25" s="11"/>
      <c r="N25" s="11"/>
    </row>
    <row r="26" spans="3:14" ht="30" customHeight="1" x14ac:dyDescent="0.2">
      <c r="C26" s="79" t="s">
        <v>128</v>
      </c>
      <c r="D26" s="80">
        <v>390</v>
      </c>
      <c r="E26" s="81"/>
      <c r="F26" s="82" t="s">
        <v>141</v>
      </c>
      <c r="G26" s="83"/>
      <c r="H26" s="40"/>
      <c r="I26" s="86">
        <v>0</v>
      </c>
      <c r="J26" s="1"/>
      <c r="K26" s="87" t="s">
        <v>68</v>
      </c>
      <c r="L26" s="31"/>
      <c r="M26" s="11"/>
      <c r="N26" s="11"/>
    </row>
    <row r="27" spans="3:14" ht="30" customHeight="1" x14ac:dyDescent="0.2">
      <c r="C27" s="36" t="s">
        <v>10</v>
      </c>
      <c r="D27" s="37"/>
      <c r="E27" s="37"/>
      <c r="F27" s="38"/>
      <c r="G27" s="39" t="s">
        <v>6</v>
      </c>
      <c r="H27" s="40"/>
      <c r="I27" s="77">
        <f>SUM(I28:I36)</f>
        <v>0</v>
      </c>
      <c r="J27" s="5" t="e">
        <f>I27/I42</f>
        <v>#DIV/0!</v>
      </c>
      <c r="K27" s="78"/>
      <c r="L27" s="31"/>
      <c r="M27" s="11"/>
      <c r="N27" s="11"/>
    </row>
    <row r="28" spans="3:14" ht="30" customHeight="1" x14ac:dyDescent="0.2">
      <c r="C28" s="79" t="s">
        <v>61</v>
      </c>
      <c r="D28" s="80">
        <v>410</v>
      </c>
      <c r="E28" s="81"/>
      <c r="F28" s="82" t="s">
        <v>52</v>
      </c>
      <c r="G28" s="83"/>
      <c r="H28" s="40"/>
      <c r="I28" s="86">
        <v>0</v>
      </c>
      <c r="J28" s="1"/>
      <c r="K28" s="87" t="s">
        <v>79</v>
      </c>
      <c r="L28" s="31"/>
      <c r="M28" s="11"/>
      <c r="N28" s="11"/>
    </row>
    <row r="29" spans="3:14" ht="30" customHeight="1" x14ac:dyDescent="0.2">
      <c r="C29" s="79" t="s">
        <v>61</v>
      </c>
      <c r="D29" s="80">
        <v>420</v>
      </c>
      <c r="E29" s="81"/>
      <c r="F29" s="82" t="s">
        <v>51</v>
      </c>
      <c r="G29" s="83"/>
      <c r="H29" s="40"/>
      <c r="I29" s="86">
        <v>0</v>
      </c>
      <c r="J29" s="1"/>
      <c r="K29" s="87" t="s">
        <v>79</v>
      </c>
      <c r="L29" s="31"/>
      <c r="M29" s="11"/>
      <c r="N29" s="11"/>
    </row>
    <row r="30" spans="3:14" ht="30" customHeight="1" x14ac:dyDescent="0.2">
      <c r="C30" s="79" t="s">
        <v>61</v>
      </c>
      <c r="D30" s="80">
        <v>430</v>
      </c>
      <c r="E30" s="81"/>
      <c r="F30" s="82" t="s">
        <v>53</v>
      </c>
      <c r="G30" s="83"/>
      <c r="H30" s="40"/>
      <c r="I30" s="86">
        <v>0</v>
      </c>
      <c r="J30" s="1"/>
      <c r="K30" s="87" t="s">
        <v>79</v>
      </c>
      <c r="L30" s="31"/>
      <c r="M30" s="11"/>
      <c r="N30" s="11"/>
    </row>
    <row r="31" spans="3:14" ht="30" customHeight="1" x14ac:dyDescent="0.2">
      <c r="C31" s="79" t="s">
        <v>61</v>
      </c>
      <c r="D31" s="80">
        <v>440</v>
      </c>
      <c r="E31" s="81"/>
      <c r="F31" s="82" t="s">
        <v>54</v>
      </c>
      <c r="G31" s="83"/>
      <c r="H31" s="40"/>
      <c r="I31" s="86">
        <v>0</v>
      </c>
      <c r="J31" s="1"/>
      <c r="K31" s="87" t="s">
        <v>79</v>
      </c>
      <c r="L31" s="31"/>
      <c r="M31" s="11"/>
      <c r="N31" s="11"/>
    </row>
    <row r="32" spans="3:14" ht="30" customHeight="1" x14ac:dyDescent="0.2">
      <c r="C32" s="79" t="s">
        <v>61</v>
      </c>
      <c r="D32" s="80">
        <v>450</v>
      </c>
      <c r="E32" s="81"/>
      <c r="F32" s="82" t="s">
        <v>55</v>
      </c>
      <c r="G32" s="83"/>
      <c r="H32" s="40"/>
      <c r="I32" s="86">
        <v>0</v>
      </c>
      <c r="J32" s="1"/>
      <c r="K32" s="87" t="s">
        <v>79</v>
      </c>
      <c r="L32" s="31"/>
      <c r="M32" s="11"/>
      <c r="N32" s="11"/>
    </row>
    <row r="33" spans="3:14" ht="30" customHeight="1" x14ac:dyDescent="0.2">
      <c r="C33" s="79" t="s">
        <v>61</v>
      </c>
      <c r="D33" s="80">
        <v>460</v>
      </c>
      <c r="E33" s="81"/>
      <c r="F33" s="82" t="s">
        <v>56</v>
      </c>
      <c r="G33" s="83"/>
      <c r="H33" s="40"/>
      <c r="I33" s="86">
        <v>0</v>
      </c>
      <c r="J33" s="1"/>
      <c r="K33" s="87" t="s">
        <v>79</v>
      </c>
      <c r="L33" s="31"/>
      <c r="M33" s="11"/>
      <c r="N33" s="11"/>
    </row>
    <row r="34" spans="3:14" ht="30" customHeight="1" x14ac:dyDescent="0.2">
      <c r="C34" s="79" t="s">
        <v>61</v>
      </c>
      <c r="D34" s="80">
        <v>470</v>
      </c>
      <c r="E34" s="81"/>
      <c r="F34" s="82" t="s">
        <v>57</v>
      </c>
      <c r="G34" s="83"/>
      <c r="H34" s="40"/>
      <c r="I34" s="86">
        <v>0</v>
      </c>
      <c r="J34" s="1"/>
      <c r="K34" s="87" t="s">
        <v>79</v>
      </c>
      <c r="L34" s="31"/>
      <c r="M34" s="11"/>
      <c r="N34" s="11"/>
    </row>
    <row r="35" spans="3:14" ht="30" customHeight="1" x14ac:dyDescent="0.2">
      <c r="C35" s="79" t="s">
        <v>61</v>
      </c>
      <c r="D35" s="80">
        <v>480</v>
      </c>
      <c r="E35" s="81"/>
      <c r="F35" s="82" t="s">
        <v>38</v>
      </c>
      <c r="G35" s="83"/>
      <c r="H35" s="40"/>
      <c r="I35" s="86">
        <v>0</v>
      </c>
      <c r="J35" s="1"/>
      <c r="K35" s="87" t="s">
        <v>79</v>
      </c>
      <c r="L35" s="31"/>
      <c r="M35" s="11"/>
      <c r="N35" s="11"/>
    </row>
    <row r="36" spans="3:14" ht="30" customHeight="1" x14ac:dyDescent="0.2">
      <c r="C36" s="79" t="s">
        <v>61</v>
      </c>
      <c r="D36" s="80">
        <v>490</v>
      </c>
      <c r="E36" s="81"/>
      <c r="F36" s="82" t="s">
        <v>131</v>
      </c>
      <c r="G36" s="83"/>
      <c r="H36" s="40"/>
      <c r="I36" s="86">
        <v>0</v>
      </c>
      <c r="J36" s="1"/>
      <c r="K36" s="87" t="s">
        <v>68</v>
      </c>
      <c r="L36" s="31"/>
      <c r="M36" s="11"/>
      <c r="N36" s="11"/>
    </row>
    <row r="37" spans="3:14" ht="30" customHeight="1" x14ac:dyDescent="0.2">
      <c r="C37" s="36" t="s">
        <v>1</v>
      </c>
      <c r="D37" s="37"/>
      <c r="E37" s="37"/>
      <c r="F37" s="38"/>
      <c r="G37" s="39" t="s">
        <v>6</v>
      </c>
      <c r="H37" s="40"/>
      <c r="I37" s="41" t="s">
        <v>58</v>
      </c>
      <c r="J37" s="3" t="s">
        <v>59</v>
      </c>
      <c r="K37" s="78"/>
      <c r="L37" s="31"/>
      <c r="M37" s="11"/>
      <c r="N37" s="11"/>
    </row>
    <row r="38" spans="3:14" ht="30" customHeight="1" x14ac:dyDescent="0.2">
      <c r="C38" s="36" t="s">
        <v>4</v>
      </c>
      <c r="D38" s="37"/>
      <c r="E38" s="37"/>
      <c r="F38" s="38"/>
      <c r="G38" s="39" t="s">
        <v>6</v>
      </c>
      <c r="H38" s="40"/>
      <c r="I38" s="77">
        <f>SUM(I39:I41)</f>
        <v>0</v>
      </c>
      <c r="J38" s="5" t="e">
        <f>I38/I42</f>
        <v>#DIV/0!</v>
      </c>
      <c r="K38" s="78"/>
      <c r="L38" s="31"/>
      <c r="M38" s="11"/>
      <c r="N38" s="11"/>
    </row>
    <row r="39" spans="3:14" ht="30" customHeight="1" x14ac:dyDescent="0.2">
      <c r="C39" s="79" t="s">
        <v>82</v>
      </c>
      <c r="D39" s="80">
        <v>610</v>
      </c>
      <c r="E39" s="81"/>
      <c r="F39" s="82" t="s">
        <v>80</v>
      </c>
      <c r="G39" s="83"/>
      <c r="H39" s="40"/>
      <c r="I39" s="86">
        <v>0</v>
      </c>
      <c r="J39" s="1"/>
      <c r="K39" s="87" t="s">
        <v>79</v>
      </c>
      <c r="L39" s="31"/>
      <c r="M39" s="11"/>
      <c r="N39" s="11"/>
    </row>
    <row r="40" spans="3:14" ht="30" customHeight="1" x14ac:dyDescent="0.2">
      <c r="C40" s="79" t="s">
        <v>83</v>
      </c>
      <c r="D40" s="80">
        <v>610</v>
      </c>
      <c r="E40" s="81"/>
      <c r="F40" s="82" t="s">
        <v>81</v>
      </c>
      <c r="G40" s="83"/>
      <c r="H40" s="40"/>
      <c r="I40" s="86">
        <v>0</v>
      </c>
      <c r="J40" s="1"/>
      <c r="K40" s="87" t="s">
        <v>79</v>
      </c>
      <c r="L40" s="31"/>
      <c r="M40" s="11"/>
      <c r="N40" s="11"/>
    </row>
    <row r="41" spans="3:14" ht="30.75" customHeight="1" x14ac:dyDescent="0.2">
      <c r="C41" s="79" t="s">
        <v>78</v>
      </c>
      <c r="D41" s="80">
        <v>690</v>
      </c>
      <c r="E41" s="81"/>
      <c r="F41" s="82" t="s">
        <v>134</v>
      </c>
      <c r="G41" s="83"/>
      <c r="H41" s="40"/>
      <c r="I41" s="86">
        <v>0</v>
      </c>
      <c r="J41" s="1"/>
      <c r="K41" s="87" t="s">
        <v>79</v>
      </c>
      <c r="L41" s="31"/>
      <c r="M41" s="11"/>
      <c r="N41" s="11"/>
    </row>
    <row r="42" spans="3:14" ht="30" customHeight="1" x14ac:dyDescent="0.2">
      <c r="C42" s="36" t="s">
        <v>8</v>
      </c>
      <c r="D42" s="37"/>
      <c r="E42" s="37"/>
      <c r="F42" s="38"/>
      <c r="G42" s="39" t="s">
        <v>6</v>
      </c>
      <c r="H42" s="40"/>
      <c r="I42" s="84">
        <f>I12+I17+I27+I38</f>
        <v>0</v>
      </c>
      <c r="J42" s="4">
        <v>1</v>
      </c>
      <c r="K42" s="76"/>
      <c r="L42" s="21"/>
      <c r="M42" s="11"/>
      <c r="N42" s="11"/>
    </row>
    <row r="43" spans="3:14" ht="30" customHeight="1" x14ac:dyDescent="0.2">
      <c r="C43" s="36" t="s">
        <v>0</v>
      </c>
      <c r="D43" s="37"/>
      <c r="E43" s="37"/>
      <c r="F43" s="38"/>
      <c r="G43" s="39" t="s">
        <v>6</v>
      </c>
      <c r="H43" s="40"/>
      <c r="I43" s="77">
        <f>SUM(I44:I49)</f>
        <v>0</v>
      </c>
      <c r="J43" s="6" t="e">
        <f>I43/I42</f>
        <v>#DIV/0!</v>
      </c>
      <c r="K43" s="76"/>
      <c r="L43" s="21"/>
      <c r="M43" s="43"/>
      <c r="N43" s="11"/>
    </row>
    <row r="44" spans="3:14" ht="30" customHeight="1" x14ac:dyDescent="0.2">
      <c r="C44" s="79" t="s">
        <v>126</v>
      </c>
      <c r="D44" s="80" t="s">
        <v>135</v>
      </c>
      <c r="E44" s="81"/>
      <c r="F44" s="82" t="s">
        <v>136</v>
      </c>
      <c r="G44" s="83"/>
      <c r="H44" s="40"/>
      <c r="I44" s="86">
        <v>0</v>
      </c>
      <c r="J44" s="1"/>
      <c r="K44" s="87" t="s">
        <v>79</v>
      </c>
      <c r="L44" s="31"/>
      <c r="M44" s="11"/>
      <c r="N44" s="11"/>
    </row>
    <row r="45" spans="3:14" ht="30" customHeight="1" x14ac:dyDescent="0.2">
      <c r="C45" s="79" t="s">
        <v>126</v>
      </c>
      <c r="D45" s="80" t="s">
        <v>135</v>
      </c>
      <c r="E45" s="81"/>
      <c r="F45" s="82" t="s">
        <v>137</v>
      </c>
      <c r="G45" s="83"/>
      <c r="H45" s="40"/>
      <c r="I45" s="86">
        <v>0</v>
      </c>
      <c r="J45" s="1"/>
      <c r="K45" s="87" t="s">
        <v>79</v>
      </c>
      <c r="L45" s="31"/>
      <c r="M45" s="11"/>
      <c r="N45" s="11"/>
    </row>
    <row r="46" spans="3:14" ht="30" customHeight="1" x14ac:dyDescent="0.2">
      <c r="C46" s="79" t="s">
        <v>126</v>
      </c>
      <c r="D46" s="80" t="s">
        <v>135</v>
      </c>
      <c r="E46" s="81"/>
      <c r="F46" s="82" t="s">
        <v>138</v>
      </c>
      <c r="G46" s="83"/>
      <c r="H46" s="40"/>
      <c r="I46" s="86">
        <v>0</v>
      </c>
      <c r="J46" s="1"/>
      <c r="K46" s="87" t="s">
        <v>79</v>
      </c>
      <c r="L46" s="31"/>
      <c r="M46" s="11"/>
      <c r="N46" s="11"/>
    </row>
    <row r="47" spans="3:14" ht="30" customHeight="1" x14ac:dyDescent="0.2">
      <c r="C47" s="79" t="s">
        <v>126</v>
      </c>
      <c r="D47" s="80" t="s">
        <v>135</v>
      </c>
      <c r="E47" s="81"/>
      <c r="F47" s="82" t="s">
        <v>139</v>
      </c>
      <c r="G47" s="83"/>
      <c r="H47" s="40"/>
      <c r="I47" s="86">
        <v>0</v>
      </c>
      <c r="J47" s="1"/>
      <c r="K47" s="87" t="s">
        <v>79</v>
      </c>
      <c r="L47" s="31"/>
      <c r="M47" s="11"/>
      <c r="N47" s="11"/>
    </row>
    <row r="48" spans="3:14" ht="30.75" customHeight="1" x14ac:dyDescent="0.2">
      <c r="C48" s="79" t="s">
        <v>126</v>
      </c>
      <c r="D48" s="80">
        <v>760</v>
      </c>
      <c r="E48" s="81"/>
      <c r="F48" s="82" t="s">
        <v>140</v>
      </c>
      <c r="G48" s="83"/>
      <c r="H48" s="40"/>
      <c r="I48" s="86">
        <v>0</v>
      </c>
      <c r="J48" s="1"/>
      <c r="K48" s="87" t="s">
        <v>68</v>
      </c>
      <c r="L48" s="31"/>
      <c r="M48" s="11"/>
      <c r="N48" s="11"/>
    </row>
    <row r="49" spans="3:15" ht="30.75" customHeight="1" x14ac:dyDescent="0.2">
      <c r="C49" s="79" t="s">
        <v>126</v>
      </c>
      <c r="D49" s="80">
        <v>790</v>
      </c>
      <c r="E49" s="81"/>
      <c r="F49" s="82" t="s">
        <v>130</v>
      </c>
      <c r="G49" s="83"/>
      <c r="H49" s="40"/>
      <c r="I49" s="86">
        <v>0</v>
      </c>
      <c r="J49" s="1"/>
      <c r="K49" s="87" t="s">
        <v>68</v>
      </c>
      <c r="L49" s="31"/>
      <c r="M49" s="11"/>
      <c r="N49" s="11"/>
    </row>
    <row r="50" spans="3:15" s="46" customFormat="1" ht="33" customHeight="1" x14ac:dyDescent="0.2">
      <c r="C50" s="44"/>
      <c r="D50" s="12"/>
      <c r="E50" s="12"/>
      <c r="F50" s="12"/>
      <c r="G50" s="20"/>
      <c r="H50" s="21"/>
      <c r="I50" s="21"/>
      <c r="J50" s="21"/>
      <c r="K50" s="21"/>
      <c r="L50" s="21"/>
      <c r="M50" s="21"/>
      <c r="N50" s="21"/>
      <c r="O50" s="45"/>
    </row>
    <row r="51" spans="3:15" s="46" customFormat="1" ht="30" customHeight="1" x14ac:dyDescent="0.2">
      <c r="C51" s="47" t="s">
        <v>12</v>
      </c>
      <c r="D51" s="48"/>
      <c r="E51" s="48"/>
      <c r="F51" s="49"/>
      <c r="G51" s="50"/>
      <c r="H51" s="21"/>
      <c r="I51" s="21"/>
      <c r="J51" s="21"/>
      <c r="K51" s="21"/>
      <c r="L51" s="21"/>
      <c r="M51" s="21"/>
      <c r="N51" s="21"/>
      <c r="O51" s="45"/>
    </row>
    <row r="52" spans="3:15" s="46" customFormat="1" ht="30" customHeight="1" x14ac:dyDescent="0.2">
      <c r="C52" s="51" t="s">
        <v>13</v>
      </c>
      <c r="D52" s="52"/>
      <c r="E52" s="53"/>
      <c r="F52" s="53"/>
      <c r="G52" s="54" t="s">
        <v>6</v>
      </c>
      <c r="H52" s="40"/>
      <c r="I52" s="55">
        <f>I42</f>
        <v>0</v>
      </c>
      <c r="J52" s="56">
        <v>1</v>
      </c>
      <c r="K52" s="21"/>
      <c r="L52" s="21"/>
      <c r="M52" s="31"/>
      <c r="N52" s="31"/>
      <c r="O52" s="45"/>
    </row>
    <row r="53" spans="3:15" ht="30" customHeight="1" x14ac:dyDescent="0.2">
      <c r="C53" s="51" t="s">
        <v>14</v>
      </c>
      <c r="D53" s="53"/>
      <c r="E53" s="53"/>
      <c r="F53" s="53"/>
      <c r="G53" s="54" t="s">
        <v>6</v>
      </c>
      <c r="H53" s="40"/>
      <c r="I53" s="55">
        <f>I43</f>
        <v>0</v>
      </c>
      <c r="J53" s="56" t="e">
        <f>I53/I52</f>
        <v>#DIV/0!</v>
      </c>
      <c r="K53" s="21"/>
      <c r="L53" s="21"/>
      <c r="N53" s="21"/>
      <c r="O53" s="43"/>
    </row>
    <row r="54" spans="3:15" ht="30" customHeight="1" x14ac:dyDescent="0.2">
      <c r="C54" s="51" t="s">
        <v>44</v>
      </c>
      <c r="D54" s="53"/>
      <c r="E54" s="53"/>
      <c r="F54" s="53"/>
      <c r="G54" s="54" t="s">
        <v>6</v>
      </c>
      <c r="H54" s="40"/>
      <c r="I54" s="55">
        <f>SUM(I52:I53)</f>
        <v>0</v>
      </c>
      <c r="J54" s="1"/>
      <c r="K54" s="31"/>
      <c r="L54" s="31"/>
      <c r="N54" s="21"/>
      <c r="O54" s="43"/>
    </row>
    <row r="55" spans="3:15" x14ac:dyDescent="0.2">
      <c r="C55" s="44"/>
      <c r="D55" s="12"/>
      <c r="E55" s="12"/>
      <c r="F55" s="12"/>
      <c r="G55" s="20"/>
      <c r="K55" s="21"/>
      <c r="L55" s="21"/>
      <c r="N55" s="21"/>
      <c r="O55" s="43"/>
    </row>
    <row r="56" spans="3:15" s="46" customFormat="1" ht="30" customHeight="1" x14ac:dyDescent="0.2">
      <c r="C56" s="36" t="s">
        <v>5</v>
      </c>
      <c r="D56" s="37"/>
      <c r="E56" s="37"/>
      <c r="F56" s="57"/>
      <c r="G56" s="58">
        <v>0.19</v>
      </c>
      <c r="H56" s="21"/>
      <c r="I56" s="59">
        <f>I54*0.19</f>
        <v>0</v>
      </c>
      <c r="J56" s="21"/>
      <c r="K56" s="21"/>
      <c r="L56" s="21"/>
      <c r="M56" s="21"/>
      <c r="N56" s="21"/>
      <c r="O56" s="45"/>
    </row>
    <row r="57" spans="3:15" x14ac:dyDescent="0.2">
      <c r="C57" s="44"/>
      <c r="D57" s="12"/>
      <c r="E57" s="12"/>
      <c r="F57" s="12"/>
      <c r="G57" s="20"/>
      <c r="K57" s="21"/>
      <c r="L57" s="21"/>
      <c r="M57" s="60"/>
      <c r="O57" s="43"/>
    </row>
    <row r="58" spans="3:15" ht="30" customHeight="1" x14ac:dyDescent="0.2">
      <c r="C58" s="51" t="s">
        <v>45</v>
      </c>
      <c r="D58" s="53"/>
      <c r="E58" s="53"/>
      <c r="F58" s="53"/>
      <c r="G58" s="54" t="s">
        <v>7</v>
      </c>
      <c r="H58" s="61"/>
      <c r="I58" s="55">
        <f>I54+I56</f>
        <v>0</v>
      </c>
      <c r="K58" s="21"/>
      <c r="L58" s="21"/>
      <c r="M58" s="60"/>
      <c r="O58" s="43"/>
    </row>
    <row r="59" spans="3:15" s="12" customFormat="1" ht="33" customHeight="1" x14ac:dyDescent="0.25">
      <c r="C59" s="44"/>
      <c r="G59" s="20"/>
      <c r="H59" s="20"/>
      <c r="I59" s="20"/>
      <c r="J59" s="20"/>
      <c r="K59" s="66"/>
      <c r="L59" s="66"/>
      <c r="M59" s="66"/>
      <c r="O59" s="67"/>
    </row>
    <row r="60" spans="3:15" s="12" customFormat="1" ht="33" customHeight="1" x14ac:dyDescent="0.25">
      <c r="C60" s="134" t="s">
        <v>123</v>
      </c>
      <c r="D60" s="134"/>
      <c r="E60" s="134"/>
      <c r="F60" s="134"/>
      <c r="G60" s="134"/>
      <c r="H60" s="134"/>
      <c r="I60" s="134"/>
      <c r="J60" s="134"/>
      <c r="K60" s="134"/>
      <c r="L60" s="31"/>
      <c r="M60" s="31"/>
      <c r="O60" s="67"/>
    </row>
    <row r="62" spans="3:15" s="12" customFormat="1" ht="33" customHeight="1" x14ac:dyDescent="0.25">
      <c r="C62" s="135" t="s">
        <v>129</v>
      </c>
      <c r="D62" s="136"/>
      <c r="E62" s="136"/>
      <c r="F62" s="136"/>
      <c r="G62" s="136"/>
      <c r="H62" s="136"/>
      <c r="I62" s="136"/>
      <c r="J62" s="137"/>
      <c r="K62" s="85"/>
      <c r="L62" s="31"/>
      <c r="M62" s="31"/>
      <c r="O62" s="67"/>
    </row>
    <row r="64" spans="3:15" ht="39" customHeight="1" x14ac:dyDescent="0.2">
      <c r="C64" s="115" t="s">
        <v>152</v>
      </c>
      <c r="D64" s="116"/>
      <c r="E64" s="117"/>
      <c r="F64" s="118" t="s">
        <v>153</v>
      </c>
      <c r="G64" s="118"/>
      <c r="H64" s="118"/>
      <c r="I64" s="118"/>
      <c r="J64" s="118"/>
    </row>
  </sheetData>
  <sheetProtection algorithmName="SHA-512" hashValue="Yz6nASom35+PPYhKa9EutpvnQkdorXhQtk0syoJsS9rVHAsIlU1nkfDNn048Q7co2soIZvh6Y/XapoSaSM5yPg==" saltValue="ZIqrjTZnIasvG6jgPXFfcw==" spinCount="100000" sheet="1" objects="1" scenarios="1"/>
  <mergeCells count="6">
    <mergeCell ref="C1:F1"/>
    <mergeCell ref="M5:M6"/>
    <mergeCell ref="C60:K60"/>
    <mergeCell ref="C64:E64"/>
    <mergeCell ref="F64:J64"/>
    <mergeCell ref="C62:J62"/>
  </mergeCells>
  <pageMargins left="0.7" right="0.7" top="0.78740157499999996" bottom="0.78740157499999996" header="0.3" footer="0.3"/>
  <pageSetup paperSize="9" orientation="portrait" verticalDpi="0" r:id="rId1"/>
  <ignoredErrors>
    <ignoredError sqref="D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9D84-000D-434F-96A8-179875103EF9}">
  <sheetPr>
    <tabColor theme="8"/>
  </sheetPr>
  <dimension ref="C1:N29"/>
  <sheetViews>
    <sheetView showGridLines="0" workbookViewId="0">
      <selection activeCell="D8" sqref="D8:G8"/>
    </sheetView>
  </sheetViews>
  <sheetFormatPr baseColWidth="10" defaultColWidth="11.42578125" defaultRowHeight="12.75" x14ac:dyDescent="0.2"/>
  <cols>
    <col min="1" max="2" width="1.42578125" style="11" customWidth="1"/>
    <col min="3" max="3" width="10.5703125" style="30" customWidth="1"/>
    <col min="4" max="5" width="2.5703125" style="11" customWidth="1"/>
    <col min="6" max="6" width="73.28515625" style="11" customWidth="1"/>
    <col min="7" max="7" width="20.140625" style="21" customWidth="1"/>
    <col min="8" max="8" width="2.140625" style="21" customWidth="1"/>
    <col min="9" max="9" width="21.7109375" style="21" customWidth="1"/>
    <col min="10" max="10" width="17.42578125" style="23" customWidth="1"/>
    <col min="11" max="11" width="15.5703125" style="23" customWidth="1"/>
    <col min="12" max="12" width="16.85546875" style="21" customWidth="1"/>
    <col min="13" max="13" width="17.5703125" style="12" customWidth="1"/>
    <col min="14" max="14" width="17.140625" style="11" customWidth="1"/>
    <col min="15" max="15" width="19.42578125" style="11" customWidth="1"/>
    <col min="16" max="16" width="14.5703125" style="11" customWidth="1"/>
    <col min="17" max="17" width="20.140625" style="11" customWidth="1"/>
    <col min="18" max="16384" width="11.42578125" style="11"/>
  </cols>
  <sheetData>
    <row r="1" spans="3:13" ht="55.7" customHeight="1" x14ac:dyDescent="0.25">
      <c r="C1" s="119" t="s">
        <v>17</v>
      </c>
      <c r="D1" s="119"/>
      <c r="E1" s="119"/>
      <c r="F1" s="119"/>
      <c r="G1" s="7"/>
      <c r="H1" s="8"/>
      <c r="I1" s="9"/>
      <c r="J1" s="10"/>
      <c r="K1" s="10"/>
      <c r="L1" s="11"/>
    </row>
    <row r="2" spans="3:13" ht="15" x14ac:dyDescent="0.2">
      <c r="C2" s="13"/>
      <c r="D2" s="12"/>
      <c r="E2" s="12"/>
      <c r="F2" s="12"/>
      <c r="G2" s="14"/>
      <c r="H2" s="14"/>
      <c r="I2" s="15"/>
      <c r="J2" s="16"/>
      <c r="K2" s="16"/>
      <c r="L2" s="17"/>
    </row>
    <row r="3" spans="3:13" x14ac:dyDescent="0.2">
      <c r="C3" s="18"/>
      <c r="D3" s="19"/>
      <c r="E3" s="19"/>
      <c r="F3" s="19"/>
      <c r="G3" s="20"/>
      <c r="J3" s="10"/>
      <c r="K3" s="10"/>
      <c r="L3" s="11"/>
    </row>
    <row r="4" spans="3:13" ht="15" customHeight="1" x14ac:dyDescent="0.2">
      <c r="C4" s="22" t="s">
        <v>151</v>
      </c>
      <c r="D4" s="19"/>
      <c r="E4" s="19"/>
      <c r="F4" s="19"/>
      <c r="G4" s="20"/>
      <c r="J4" s="10"/>
    </row>
    <row r="5" spans="3:13" ht="11.45" customHeight="1" x14ac:dyDescent="0.2">
      <c r="C5" s="24"/>
      <c r="D5" s="19"/>
      <c r="E5" s="19"/>
      <c r="F5" s="19"/>
      <c r="G5" s="20"/>
      <c r="J5" s="21"/>
      <c r="K5" s="16"/>
      <c r="L5" s="120"/>
    </row>
    <row r="6" spans="3:13" ht="1.35" customHeight="1" x14ac:dyDescent="0.2">
      <c r="C6" s="18"/>
      <c r="D6" s="25"/>
      <c r="E6" s="25"/>
      <c r="F6" s="12"/>
      <c r="G6" s="26"/>
      <c r="J6" s="21"/>
      <c r="K6" s="10"/>
      <c r="L6" s="120"/>
    </row>
    <row r="7" spans="3:13" ht="9" customHeight="1" x14ac:dyDescent="0.2">
      <c r="C7" s="11"/>
      <c r="J7" s="10"/>
      <c r="K7" s="10"/>
      <c r="L7" s="11"/>
    </row>
    <row r="8" spans="3:13" s="12" customFormat="1" ht="40.35" customHeight="1" x14ac:dyDescent="0.2">
      <c r="C8" s="27" t="s">
        <v>3</v>
      </c>
      <c r="D8" s="138" t="str">
        <f>'Preisblatt '!D8</f>
        <v>Mustername Anbieter</v>
      </c>
      <c r="E8" s="138"/>
      <c r="F8" s="138"/>
      <c r="G8" s="139"/>
      <c r="H8" s="20"/>
      <c r="I8" s="21"/>
      <c r="J8" s="21"/>
      <c r="K8" s="21"/>
    </row>
    <row r="9" spans="3:13" ht="12" customHeight="1" x14ac:dyDescent="0.2">
      <c r="J9" s="31"/>
      <c r="K9" s="31"/>
      <c r="L9" s="31"/>
      <c r="M9" s="31"/>
    </row>
    <row r="10" spans="3:13" ht="38.25" customHeight="1" x14ac:dyDescent="0.2">
      <c r="C10" s="32" t="s">
        <v>19</v>
      </c>
      <c r="D10" s="21"/>
      <c r="E10" s="33"/>
      <c r="F10" s="12"/>
      <c r="I10" s="28" t="s">
        <v>20</v>
      </c>
      <c r="J10" s="21"/>
      <c r="K10" s="31"/>
      <c r="L10" s="11"/>
      <c r="M10" s="11"/>
    </row>
    <row r="11" spans="3:13" ht="30" customHeight="1" x14ac:dyDescent="0.2">
      <c r="C11" s="36" t="s">
        <v>39</v>
      </c>
      <c r="D11" s="140" t="s">
        <v>40</v>
      </c>
      <c r="E11" s="140"/>
      <c r="F11" s="140"/>
      <c r="G11" s="141"/>
      <c r="H11" s="40"/>
      <c r="I11" s="86">
        <v>0</v>
      </c>
      <c r="J11" s="31"/>
      <c r="K11" s="31"/>
      <c r="L11" s="11"/>
      <c r="M11" s="11"/>
    </row>
    <row r="12" spans="3:13" ht="30" customHeight="1" x14ac:dyDescent="0.2">
      <c r="C12" s="36" t="s">
        <v>21</v>
      </c>
      <c r="D12" s="37" t="s">
        <v>22</v>
      </c>
      <c r="E12" s="37"/>
      <c r="F12" s="38"/>
      <c r="G12" s="39"/>
      <c r="H12" s="40"/>
      <c r="I12" s="86">
        <v>0</v>
      </c>
      <c r="J12" s="31"/>
      <c r="K12" s="31"/>
      <c r="L12" s="11"/>
      <c r="M12" s="11"/>
    </row>
    <row r="13" spans="3:13" ht="30" customHeight="1" x14ac:dyDescent="0.2">
      <c r="C13" s="36" t="s">
        <v>25</v>
      </c>
      <c r="D13" s="37" t="s">
        <v>26</v>
      </c>
      <c r="E13" s="37"/>
      <c r="F13" s="38"/>
      <c r="G13" s="39"/>
      <c r="H13" s="40"/>
      <c r="I13" s="86">
        <v>0</v>
      </c>
      <c r="J13" s="31"/>
      <c r="K13" s="31"/>
      <c r="L13" s="11"/>
      <c r="M13" s="11"/>
    </row>
    <row r="14" spans="3:13" ht="30" customHeight="1" x14ac:dyDescent="0.2">
      <c r="C14" s="36" t="s">
        <v>27</v>
      </c>
      <c r="D14" s="37" t="s">
        <v>28</v>
      </c>
      <c r="E14" s="37"/>
      <c r="F14" s="38"/>
      <c r="G14" s="39"/>
      <c r="H14" s="40"/>
      <c r="I14" s="86">
        <v>0</v>
      </c>
      <c r="J14" s="31"/>
      <c r="K14" s="31"/>
      <c r="L14" s="11"/>
      <c r="M14" s="11"/>
    </row>
    <row r="15" spans="3:13" ht="30" customHeight="1" x14ac:dyDescent="0.2">
      <c r="C15" s="36" t="s">
        <v>29</v>
      </c>
      <c r="D15" s="37"/>
      <c r="E15" s="37"/>
      <c r="F15" s="38"/>
      <c r="G15" s="39"/>
      <c r="H15" s="40"/>
      <c r="I15" s="86">
        <v>0</v>
      </c>
      <c r="J15" s="31"/>
      <c r="K15" s="31"/>
      <c r="L15" s="11"/>
      <c r="M15" s="11"/>
    </row>
    <row r="16" spans="3:13" ht="30" customHeight="1" x14ac:dyDescent="0.2">
      <c r="C16" s="36" t="s">
        <v>30</v>
      </c>
      <c r="D16" s="37" t="s">
        <v>31</v>
      </c>
      <c r="E16" s="37"/>
      <c r="F16" s="38"/>
      <c r="G16" s="39"/>
      <c r="H16" s="40"/>
      <c r="I16" s="86">
        <v>0</v>
      </c>
      <c r="J16" s="31"/>
      <c r="K16" s="31"/>
      <c r="L16" s="11"/>
      <c r="M16" s="11"/>
    </row>
    <row r="17" spans="3:14" ht="30" customHeight="1" x14ac:dyDescent="0.2">
      <c r="C17" s="36" t="s">
        <v>32</v>
      </c>
      <c r="D17" s="37" t="s">
        <v>33</v>
      </c>
      <c r="E17" s="37"/>
      <c r="F17" s="38"/>
      <c r="G17" s="39"/>
      <c r="H17" s="40"/>
      <c r="I17" s="86">
        <v>0</v>
      </c>
      <c r="J17" s="21"/>
      <c r="K17" s="21"/>
      <c r="L17" s="11"/>
      <c r="M17" s="11"/>
    </row>
    <row r="18" spans="3:14" ht="30" customHeight="1" x14ac:dyDescent="0.2">
      <c r="C18" s="36" t="s">
        <v>23</v>
      </c>
      <c r="D18" s="37" t="s">
        <v>24</v>
      </c>
      <c r="E18" s="37"/>
      <c r="F18" s="38"/>
      <c r="G18" s="39"/>
      <c r="H18" s="40"/>
      <c r="I18" s="86">
        <v>0</v>
      </c>
      <c r="J18" s="21"/>
      <c r="K18" s="21"/>
      <c r="L18" s="11"/>
      <c r="M18" s="11"/>
    </row>
    <row r="19" spans="3:14" ht="30" customHeight="1" x14ac:dyDescent="0.2">
      <c r="C19" s="36" t="s">
        <v>32</v>
      </c>
      <c r="D19" s="37" t="s">
        <v>34</v>
      </c>
      <c r="E19" s="37"/>
      <c r="F19" s="38"/>
      <c r="G19" s="39"/>
      <c r="H19" s="40"/>
      <c r="I19" s="86">
        <v>0</v>
      </c>
      <c r="J19" s="21"/>
      <c r="K19" s="21"/>
      <c r="L19" s="43"/>
      <c r="M19" s="11"/>
    </row>
    <row r="20" spans="3:14" ht="30" customHeight="1" x14ac:dyDescent="0.2">
      <c r="C20" s="36" t="s">
        <v>35</v>
      </c>
      <c r="D20" s="37" t="s">
        <v>36</v>
      </c>
      <c r="E20" s="37"/>
      <c r="F20" s="38"/>
      <c r="G20" s="39"/>
      <c r="H20" s="40"/>
      <c r="I20" s="86">
        <v>0</v>
      </c>
      <c r="J20" s="21"/>
      <c r="K20" s="21"/>
      <c r="L20" s="43"/>
      <c r="M20" s="11"/>
    </row>
    <row r="21" spans="3:14" ht="30" customHeight="1" x14ac:dyDescent="0.2">
      <c r="C21" s="36" t="s">
        <v>37</v>
      </c>
      <c r="D21" s="37" t="s">
        <v>38</v>
      </c>
      <c r="E21" s="37"/>
      <c r="F21" s="38"/>
      <c r="G21" s="39"/>
      <c r="H21" s="40"/>
      <c r="I21" s="86">
        <v>0</v>
      </c>
      <c r="J21" s="21"/>
      <c r="K21" s="21"/>
      <c r="L21" s="43"/>
      <c r="M21" s="11"/>
    </row>
    <row r="22" spans="3:14" s="46" customFormat="1" ht="33" customHeight="1" x14ac:dyDescent="0.2">
      <c r="C22" s="44"/>
      <c r="D22" s="12"/>
      <c r="E22" s="12"/>
      <c r="F22" s="12"/>
      <c r="G22" s="20"/>
      <c r="H22" s="21"/>
      <c r="I22" s="21"/>
      <c r="J22" s="21"/>
      <c r="K22" s="21"/>
      <c r="L22" s="21"/>
      <c r="M22" s="21"/>
      <c r="N22" s="45"/>
    </row>
    <row r="23" spans="3:14" ht="30" customHeight="1" x14ac:dyDescent="0.2">
      <c r="C23" s="51" t="s">
        <v>41</v>
      </c>
      <c r="D23" s="53"/>
      <c r="E23" s="53"/>
      <c r="F23" s="53"/>
      <c r="G23" s="54" t="s">
        <v>6</v>
      </c>
      <c r="H23" s="40"/>
      <c r="I23" s="55">
        <f>SUM(I11:I21)</f>
        <v>0</v>
      </c>
      <c r="J23" s="31"/>
      <c r="K23" s="31"/>
      <c r="M23" s="21"/>
      <c r="N23" s="43"/>
    </row>
    <row r="24" spans="3:14" x14ac:dyDescent="0.2">
      <c r="C24" s="44"/>
      <c r="D24" s="12"/>
      <c r="E24" s="12"/>
      <c r="F24" s="12"/>
      <c r="G24" s="20"/>
      <c r="J24" s="21"/>
      <c r="K24" s="21"/>
      <c r="M24" s="21"/>
      <c r="N24" s="43"/>
    </row>
    <row r="25" spans="3:14" s="46" customFormat="1" ht="30" customHeight="1" x14ac:dyDescent="0.2">
      <c r="C25" s="36" t="s">
        <v>5</v>
      </c>
      <c r="D25" s="37"/>
      <c r="E25" s="37"/>
      <c r="F25" s="57"/>
      <c r="G25" s="58">
        <v>0.19</v>
      </c>
      <c r="H25" s="21"/>
      <c r="I25" s="59">
        <f>I23*0.19</f>
        <v>0</v>
      </c>
      <c r="J25" s="21"/>
      <c r="K25" s="21"/>
      <c r="L25" s="21"/>
      <c r="M25" s="21"/>
      <c r="N25" s="45"/>
    </row>
    <row r="26" spans="3:14" x14ac:dyDescent="0.2">
      <c r="C26" s="44"/>
      <c r="D26" s="12"/>
      <c r="E26" s="12"/>
      <c r="F26" s="12"/>
      <c r="G26" s="20"/>
      <c r="J26" s="21"/>
      <c r="K26" s="21"/>
      <c r="L26" s="60"/>
      <c r="N26" s="43"/>
    </row>
    <row r="27" spans="3:14" ht="30" customHeight="1" x14ac:dyDescent="0.2">
      <c r="C27" s="51" t="s">
        <v>16</v>
      </c>
      <c r="D27" s="53"/>
      <c r="E27" s="53"/>
      <c r="F27" s="53"/>
      <c r="G27" s="54" t="s">
        <v>7</v>
      </c>
      <c r="H27" s="61"/>
      <c r="I27" s="55">
        <f>I23+I25</f>
        <v>0</v>
      </c>
      <c r="J27" s="21"/>
      <c r="K27" s="21"/>
      <c r="L27" s="60"/>
      <c r="N27" s="43"/>
    </row>
    <row r="28" spans="3:14" s="12" customFormat="1" ht="33" customHeight="1" x14ac:dyDescent="0.25">
      <c r="C28" s="44"/>
      <c r="G28" s="20"/>
      <c r="H28" s="20"/>
      <c r="I28" s="20"/>
      <c r="J28" s="66"/>
      <c r="K28" s="66"/>
      <c r="L28" s="66"/>
      <c r="N28" s="67"/>
    </row>
    <row r="29" spans="3:14" ht="39" customHeight="1" x14ac:dyDescent="0.2">
      <c r="C29" s="115" t="s">
        <v>152</v>
      </c>
      <c r="D29" s="116"/>
      <c r="E29" s="117"/>
      <c r="F29" s="142" t="s">
        <v>153</v>
      </c>
      <c r="G29" s="143"/>
      <c r="H29" s="143"/>
      <c r="I29" s="144"/>
      <c r="J29" s="66"/>
      <c r="L29" s="23"/>
      <c r="M29" s="21"/>
      <c r="N29" s="12"/>
    </row>
  </sheetData>
  <sheetProtection algorithmName="SHA-512" hashValue="Cdj1WE72SIvyUezZi4xQIrtCbxX8ixonNbfjkSxVglhK6p0PV58Tr4Kk0iECrWnAdZTuGJ12N1YwFK1Ls5b/nA==" saltValue="OtYfHXqbQgY+J3HoshQk2g==" spinCount="100000" sheet="1" objects="1" scenarios="1"/>
  <mergeCells count="6">
    <mergeCell ref="C1:F1"/>
    <mergeCell ref="L5:L6"/>
    <mergeCell ref="D8:G8"/>
    <mergeCell ref="D11:G11"/>
    <mergeCell ref="C29:E29"/>
    <mergeCell ref="F29:I29"/>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F4C6-7DDB-4567-A150-FA9F69FB3FD2}">
  <sheetPr>
    <tabColor theme="8"/>
  </sheetPr>
  <dimension ref="C1:W31"/>
  <sheetViews>
    <sheetView tabSelected="1" zoomScale="85" zoomScaleNormal="85" workbookViewId="0">
      <selection activeCell="J10" sqref="J10:K10"/>
    </sheetView>
  </sheetViews>
  <sheetFormatPr baseColWidth="10" defaultColWidth="11.42578125" defaultRowHeight="12.75" x14ac:dyDescent="0.2"/>
  <cols>
    <col min="1" max="2" width="1.42578125" style="11" customWidth="1"/>
    <col min="3" max="3" width="17.28515625" style="30" customWidth="1"/>
    <col min="4" max="5" width="2.5703125" style="11" customWidth="1"/>
    <col min="6" max="6" width="25.42578125" style="11" customWidth="1"/>
    <col min="7" max="7" width="2.140625" style="21" customWidth="1"/>
    <col min="8" max="8" width="12.7109375" style="21" customWidth="1"/>
    <col min="9" max="9" width="10.7109375" style="21" customWidth="1"/>
    <col min="10" max="10" width="12.7109375" style="23" customWidth="1"/>
    <col min="11" max="11" width="10.7109375" style="21" customWidth="1"/>
    <col min="12" max="12" width="12.7109375" style="21" customWidth="1"/>
    <col min="13" max="13" width="10.7109375" style="21" customWidth="1"/>
    <col min="14" max="14" width="12.7109375" style="23" customWidth="1"/>
    <col min="15" max="15" width="10.7109375" style="21" customWidth="1"/>
    <col min="16" max="16" width="2.140625" style="21" customWidth="1"/>
    <col min="17" max="17" width="12.7109375" style="23" customWidth="1"/>
    <col min="18" max="18" width="10.7109375" style="21" customWidth="1"/>
    <col min="19" max="19" width="16.85546875" style="21" customWidth="1"/>
    <col min="20" max="20" width="15.5703125" style="23" customWidth="1"/>
    <col min="21" max="21" width="10.7109375" style="21" customWidth="1"/>
    <col min="22" max="23" width="16.85546875" style="21" customWidth="1"/>
    <col min="24" max="24" width="19.42578125" style="11" customWidth="1"/>
    <col min="25" max="25" width="14.5703125" style="11" customWidth="1"/>
    <col min="26" max="26" width="20.140625" style="11" customWidth="1"/>
    <col min="27" max="16384" width="11.42578125" style="11"/>
  </cols>
  <sheetData>
    <row r="1" spans="3:23" ht="55.7" customHeight="1" x14ac:dyDescent="0.25">
      <c r="C1" s="119" t="s">
        <v>17</v>
      </c>
      <c r="D1" s="119"/>
      <c r="E1" s="119"/>
      <c r="F1" s="119"/>
      <c r="G1" s="8"/>
      <c r="H1" s="8"/>
      <c r="I1" s="9"/>
      <c r="J1" s="10"/>
      <c r="K1" s="9"/>
      <c r="L1" s="9"/>
      <c r="M1" s="9"/>
      <c r="N1" s="10"/>
      <c r="O1" s="9"/>
      <c r="P1" s="8"/>
      <c r="Q1" s="10"/>
      <c r="R1" s="9"/>
      <c r="S1" s="11"/>
      <c r="T1" s="10"/>
      <c r="U1" s="9"/>
      <c r="V1" s="11"/>
      <c r="W1" s="11"/>
    </row>
    <row r="2" spans="3:23" ht="15" x14ac:dyDescent="0.2">
      <c r="C2" s="13"/>
      <c r="D2" s="12"/>
      <c r="E2" s="12"/>
      <c r="F2" s="12"/>
      <c r="G2" s="14"/>
      <c r="H2" s="14"/>
      <c r="I2" s="15"/>
      <c r="J2" s="16"/>
      <c r="K2" s="15"/>
      <c r="L2" s="15"/>
      <c r="M2" s="15"/>
      <c r="N2" s="16"/>
      <c r="O2" s="15"/>
      <c r="P2" s="14"/>
      <c r="Q2" s="16"/>
      <c r="R2" s="15"/>
      <c r="S2" s="17"/>
      <c r="T2" s="16"/>
      <c r="U2" s="15"/>
      <c r="V2" s="17"/>
      <c r="W2" s="17"/>
    </row>
    <row r="3" spans="3:23" x14ac:dyDescent="0.2">
      <c r="C3" s="18"/>
      <c r="D3" s="19"/>
      <c r="E3" s="19"/>
      <c r="F3" s="19"/>
      <c r="J3" s="10"/>
      <c r="N3" s="10"/>
      <c r="Q3" s="10"/>
      <c r="S3" s="11"/>
      <c r="T3" s="10"/>
      <c r="V3" s="11"/>
      <c r="W3" s="11"/>
    </row>
    <row r="4" spans="3:23" ht="15" customHeight="1" x14ac:dyDescent="0.2">
      <c r="C4" s="22" t="s">
        <v>151</v>
      </c>
      <c r="D4" s="19"/>
      <c r="E4" s="19"/>
      <c r="F4" s="19"/>
      <c r="J4" s="10"/>
      <c r="N4" s="10"/>
    </row>
    <row r="5" spans="3:23" ht="11.45" customHeight="1" x14ac:dyDescent="0.2">
      <c r="C5" s="24"/>
      <c r="D5" s="19"/>
      <c r="E5" s="19"/>
      <c r="F5" s="19"/>
      <c r="J5" s="21"/>
      <c r="N5" s="21"/>
      <c r="Q5" s="16"/>
      <c r="S5" s="120"/>
      <c r="T5" s="16"/>
      <c r="V5" s="120"/>
      <c r="W5" s="120"/>
    </row>
    <row r="6" spans="3:23" ht="1.35" customHeight="1" x14ac:dyDescent="0.2">
      <c r="C6" s="18"/>
      <c r="D6" s="25"/>
      <c r="E6" s="25"/>
      <c r="F6" s="12"/>
      <c r="J6" s="21"/>
      <c r="N6" s="21"/>
      <c r="Q6" s="10"/>
      <c r="S6" s="120"/>
      <c r="T6" s="10"/>
      <c r="V6" s="120"/>
      <c r="W6" s="120"/>
    </row>
    <row r="7" spans="3:23" ht="9" customHeight="1" x14ac:dyDescent="0.2">
      <c r="C7" s="11"/>
      <c r="J7" s="10"/>
      <c r="N7" s="10"/>
      <c r="Q7" s="10"/>
      <c r="S7" s="11"/>
      <c r="T7" s="10"/>
      <c r="V7" s="11"/>
      <c r="W7" s="11"/>
    </row>
    <row r="8" spans="3:23" s="12" customFormat="1" ht="40.35" customHeight="1" x14ac:dyDescent="0.25">
      <c r="C8" s="27" t="s">
        <v>3</v>
      </c>
      <c r="D8" s="170" t="str">
        <f>'Preisblatt '!D8</f>
        <v>Mustername Anbieter</v>
      </c>
      <c r="E8" s="171"/>
      <c r="F8" s="171"/>
      <c r="G8" s="171"/>
      <c r="H8" s="171"/>
      <c r="I8" s="171"/>
      <c r="J8" s="171"/>
      <c r="K8" s="171"/>
      <c r="L8" s="171"/>
      <c r="M8" s="171"/>
      <c r="N8" s="171"/>
      <c r="O8" s="172"/>
      <c r="P8" s="88"/>
      <c r="Q8" s="88"/>
      <c r="R8" s="88"/>
      <c r="S8" s="88"/>
      <c r="W8" s="88"/>
    </row>
    <row r="9" spans="3:23" ht="12" customHeight="1" thickBot="1" x14ac:dyDescent="0.25">
      <c r="J9" s="31"/>
      <c r="N9" s="31"/>
      <c r="Q9" s="31"/>
      <c r="S9" s="31"/>
      <c r="T9" s="31"/>
      <c r="V9" s="31"/>
      <c r="W9" s="31"/>
    </row>
    <row r="10" spans="3:23" ht="38.25" customHeight="1" x14ac:dyDescent="0.2">
      <c r="C10" s="32" t="s">
        <v>89</v>
      </c>
      <c r="D10" s="21"/>
      <c r="E10" s="33"/>
      <c r="F10" s="20"/>
      <c r="H10" s="149" t="s">
        <v>119</v>
      </c>
      <c r="I10" s="150"/>
      <c r="J10" s="145" t="s">
        <v>110</v>
      </c>
      <c r="K10" s="145"/>
      <c r="L10" s="149" t="s">
        <v>120</v>
      </c>
      <c r="M10" s="150"/>
      <c r="N10" s="145" t="s">
        <v>111</v>
      </c>
      <c r="O10" s="146"/>
      <c r="Q10" s="149" t="s">
        <v>112</v>
      </c>
      <c r="R10" s="150"/>
      <c r="S10" s="89" t="s">
        <v>90</v>
      </c>
      <c r="T10" s="149" t="s">
        <v>113</v>
      </c>
      <c r="U10" s="150"/>
      <c r="V10" s="89" t="s">
        <v>90</v>
      </c>
      <c r="W10" s="90" t="s">
        <v>125</v>
      </c>
    </row>
    <row r="11" spans="3:23" ht="30" customHeight="1" x14ac:dyDescent="0.2">
      <c r="C11" s="36"/>
      <c r="D11" s="140" t="s">
        <v>91</v>
      </c>
      <c r="E11" s="140"/>
      <c r="F11" s="141"/>
      <c r="G11" s="40"/>
      <c r="H11" s="154">
        <v>13866</v>
      </c>
      <c r="I11" s="155"/>
      <c r="J11" s="147">
        <v>13866</v>
      </c>
      <c r="K11" s="147"/>
      <c r="L11" s="151">
        <v>13866</v>
      </c>
      <c r="M11" s="152"/>
      <c r="N11" s="147">
        <v>13866</v>
      </c>
      <c r="O11" s="148"/>
      <c r="P11" s="91"/>
      <c r="Q11" s="151">
        <v>13866</v>
      </c>
      <c r="R11" s="152"/>
      <c r="S11" s="92"/>
      <c r="T11" s="151">
        <v>13866</v>
      </c>
      <c r="U11" s="152"/>
      <c r="V11" s="92"/>
      <c r="W11" s="93"/>
    </row>
    <row r="12" spans="3:23" ht="30" customHeight="1" x14ac:dyDescent="0.2">
      <c r="C12" s="36" t="s">
        <v>93</v>
      </c>
      <c r="D12" s="37" t="s">
        <v>94</v>
      </c>
      <c r="E12" s="37"/>
      <c r="F12" s="57"/>
      <c r="G12" s="40"/>
      <c r="H12" s="154">
        <v>5405</v>
      </c>
      <c r="I12" s="155"/>
      <c r="J12" s="147">
        <v>5304</v>
      </c>
      <c r="K12" s="147"/>
      <c r="L12" s="151">
        <v>5405</v>
      </c>
      <c r="M12" s="152"/>
      <c r="N12" s="147">
        <v>5304</v>
      </c>
      <c r="O12" s="148"/>
      <c r="P12" s="91"/>
      <c r="Q12" s="166">
        <v>5304</v>
      </c>
      <c r="R12" s="167"/>
      <c r="S12" s="94">
        <f>Q12-H12</f>
        <v>-101</v>
      </c>
      <c r="T12" s="166">
        <v>5304</v>
      </c>
      <c r="U12" s="167"/>
      <c r="V12" s="94">
        <f>T12-L12</f>
        <v>-101</v>
      </c>
      <c r="W12" s="95">
        <f>T12/L12</f>
        <v>0.98131359851988897</v>
      </c>
    </row>
    <row r="13" spans="3:23" ht="30" customHeight="1" x14ac:dyDescent="0.2">
      <c r="C13" s="36" t="s">
        <v>92</v>
      </c>
      <c r="D13" s="37" t="s">
        <v>95</v>
      </c>
      <c r="E13" s="37"/>
      <c r="F13" s="57"/>
      <c r="G13" s="40"/>
      <c r="H13" s="154">
        <v>1802</v>
      </c>
      <c r="I13" s="155"/>
      <c r="J13" s="147">
        <v>1802</v>
      </c>
      <c r="K13" s="147"/>
      <c r="L13" s="151">
        <v>1802</v>
      </c>
      <c r="M13" s="152"/>
      <c r="N13" s="147">
        <v>1802</v>
      </c>
      <c r="O13" s="148"/>
      <c r="P13" s="91"/>
      <c r="Q13" s="166">
        <v>1802</v>
      </c>
      <c r="R13" s="167"/>
      <c r="S13" s="94">
        <f>Q13-H13</f>
        <v>0</v>
      </c>
      <c r="T13" s="166">
        <v>1802</v>
      </c>
      <c r="U13" s="167"/>
      <c r="V13" s="94">
        <f>T13-L13</f>
        <v>0</v>
      </c>
      <c r="W13" s="95">
        <f>T13/L13</f>
        <v>1</v>
      </c>
    </row>
    <row r="14" spans="3:23" ht="30" customHeight="1" x14ac:dyDescent="0.2">
      <c r="C14" s="36" t="s">
        <v>96</v>
      </c>
      <c r="D14" s="37" t="s">
        <v>98</v>
      </c>
      <c r="E14" s="37"/>
      <c r="F14" s="57"/>
      <c r="G14" s="40"/>
      <c r="H14" s="156">
        <f>H13/H11</f>
        <v>0.12995817106591664</v>
      </c>
      <c r="I14" s="157"/>
      <c r="J14" s="160">
        <f>J13/J11</f>
        <v>0.12995817106591664</v>
      </c>
      <c r="K14" s="160"/>
      <c r="L14" s="161">
        <f>L13/L11</f>
        <v>0.12995817106591664</v>
      </c>
      <c r="M14" s="162"/>
      <c r="N14" s="160">
        <f>N13/N11</f>
        <v>0.12995817106591664</v>
      </c>
      <c r="O14" s="165"/>
      <c r="P14" s="96"/>
      <c r="Q14" s="151">
        <f>Q13/Q11</f>
        <v>0.12995817106591664</v>
      </c>
      <c r="R14" s="152"/>
      <c r="S14" s="94"/>
      <c r="T14" s="151">
        <f>T13/T11</f>
        <v>0.12995817106591664</v>
      </c>
      <c r="U14" s="152"/>
      <c r="V14" s="94"/>
      <c r="W14" s="97"/>
    </row>
    <row r="15" spans="3:23" ht="30" customHeight="1" x14ac:dyDescent="0.2">
      <c r="C15" s="36" t="s">
        <v>97</v>
      </c>
      <c r="D15" s="37" t="s">
        <v>99</v>
      </c>
      <c r="E15" s="37"/>
      <c r="F15" s="57"/>
      <c r="G15" s="40"/>
      <c r="H15" s="156">
        <f>H12/H11</f>
        <v>0.38980239434588199</v>
      </c>
      <c r="I15" s="157"/>
      <c r="J15" s="160">
        <f>J12/J11</f>
        <v>0.38251839030722629</v>
      </c>
      <c r="K15" s="160"/>
      <c r="L15" s="161">
        <f>L12/L11</f>
        <v>0.38980239434588199</v>
      </c>
      <c r="M15" s="162"/>
      <c r="N15" s="160">
        <f>N12/N11</f>
        <v>0.38251839030722629</v>
      </c>
      <c r="O15" s="165"/>
      <c r="P15" s="96"/>
      <c r="Q15" s="151">
        <f>Q12/Q11</f>
        <v>0.38251839030722629</v>
      </c>
      <c r="R15" s="152"/>
      <c r="S15" s="94"/>
      <c r="T15" s="151">
        <f>T12/T11</f>
        <v>0.38251839030722629</v>
      </c>
      <c r="U15" s="152"/>
      <c r="V15" s="94"/>
      <c r="W15" s="97"/>
    </row>
    <row r="16" spans="3:23" ht="30" customHeight="1" x14ac:dyDescent="0.2">
      <c r="C16" s="36" t="s">
        <v>102</v>
      </c>
      <c r="D16" s="37" t="s">
        <v>100</v>
      </c>
      <c r="E16" s="37"/>
      <c r="F16" s="57"/>
      <c r="G16" s="40"/>
      <c r="H16" s="154">
        <f>SUM(I17:I20)</f>
        <v>3035</v>
      </c>
      <c r="I16" s="155"/>
      <c r="J16" s="147">
        <f>SUM(K17:K20)</f>
        <v>3145</v>
      </c>
      <c r="K16" s="147"/>
      <c r="L16" s="151">
        <f>H16</f>
        <v>3035</v>
      </c>
      <c r="M16" s="152"/>
      <c r="N16" s="147">
        <f>SUM(O17:O20)</f>
        <v>3123</v>
      </c>
      <c r="O16" s="148"/>
      <c r="P16" s="91"/>
      <c r="Q16" s="154">
        <f>SUM(R17:R20)</f>
        <v>3145</v>
      </c>
      <c r="R16" s="155"/>
      <c r="S16" s="94">
        <f>Q16-H16</f>
        <v>110</v>
      </c>
      <c r="T16" s="173">
        <f>SUM(U17:U20)</f>
        <v>3123</v>
      </c>
      <c r="U16" s="174"/>
      <c r="V16" s="94">
        <f>T16-L16</f>
        <v>88</v>
      </c>
      <c r="W16" s="95">
        <f>T16/L16</f>
        <v>1.0289950576606259</v>
      </c>
    </row>
    <row r="17" spans="3:23" ht="30" customHeight="1" x14ac:dyDescent="0.2">
      <c r="C17" s="98"/>
      <c r="D17" s="99" t="s">
        <v>114</v>
      </c>
      <c r="E17" s="100"/>
      <c r="F17" s="101"/>
      <c r="G17" s="102"/>
      <c r="H17" s="103" t="str">
        <f>TEXT(I17/400,"0,0") &amp; " m² / SuS"</f>
        <v>4,5 m² / SuS</v>
      </c>
      <c r="I17" s="104">
        <v>1815</v>
      </c>
      <c r="J17" s="105" t="str">
        <f>TEXT(K17/400,"0,0") &amp; " m² / SuS"</f>
        <v>4,7 m² / SuS</v>
      </c>
      <c r="K17" s="106">
        <v>1882</v>
      </c>
      <c r="L17" s="103" t="str">
        <f>TEXT(M17/168,"0,0") &amp; " m² / SuS"</f>
        <v>9,4 m² / SuS</v>
      </c>
      <c r="M17" s="104">
        <v>1585</v>
      </c>
      <c r="N17" s="105" t="str">
        <f>TEXT(O17/168,"0,0") &amp; " m² / SuS"</f>
        <v>9,8 m² / SuS</v>
      </c>
      <c r="O17" s="107">
        <v>1639</v>
      </c>
      <c r="P17" s="108"/>
      <c r="Q17" s="103" t="str">
        <f>TEXT(R17/400,"0,0") &amp; " m² / SuS"</f>
        <v>4,7 m² / SuS</v>
      </c>
      <c r="R17" s="114">
        <v>1882</v>
      </c>
      <c r="S17" s="109">
        <f>R17-I17</f>
        <v>67</v>
      </c>
      <c r="T17" s="103" t="str">
        <f>TEXT(U17/168,"0,0") &amp; " m² / SuS"</f>
        <v>9,8 m² / SuS</v>
      </c>
      <c r="U17" s="114">
        <v>1639</v>
      </c>
      <c r="V17" s="110">
        <f>U17-M17</f>
        <v>54</v>
      </c>
      <c r="W17" s="111">
        <f>U17/M17</f>
        <v>1.0340694006309148</v>
      </c>
    </row>
    <row r="18" spans="3:23" ht="30" customHeight="1" x14ac:dyDescent="0.2">
      <c r="C18" s="98"/>
      <c r="D18" s="153" t="s">
        <v>115</v>
      </c>
      <c r="E18" s="153"/>
      <c r="F18" s="153"/>
      <c r="G18" s="102"/>
      <c r="H18" s="103" t="str">
        <f t="shared" ref="H18:J20" si="0">TEXT(I18/400,"0,0") &amp; " m² / SuS"</f>
        <v>1,0 m² / SuS</v>
      </c>
      <c r="I18" s="104">
        <v>400</v>
      </c>
      <c r="J18" s="105" t="str">
        <f t="shared" si="0"/>
        <v>1,1 m² / SuS</v>
      </c>
      <c r="K18" s="106">
        <v>425</v>
      </c>
      <c r="L18" s="103" t="str">
        <f t="shared" ref="L18:N20" si="1">TEXT(M18/168,"0,0") &amp; " m² / SuS"</f>
        <v>3,2 m² / SuS</v>
      </c>
      <c r="M18" s="104">
        <v>530</v>
      </c>
      <c r="N18" s="105" t="str">
        <f>TEXT(O18/168,"0,0") &amp; " m² / SuS"</f>
        <v>3,3 m² / SuS</v>
      </c>
      <c r="O18" s="107">
        <v>548</v>
      </c>
      <c r="P18" s="108"/>
      <c r="Q18" s="103" t="str">
        <f t="shared" ref="Q18" si="2">TEXT(R18/400,"0,0") &amp; " m² / SuS"</f>
        <v>1,1 m² / SuS</v>
      </c>
      <c r="R18" s="114">
        <v>425</v>
      </c>
      <c r="S18" s="109">
        <f t="shared" ref="S18:S20" si="3">R18-I18</f>
        <v>25</v>
      </c>
      <c r="T18" s="103" t="str">
        <f t="shared" ref="T18" si="4">TEXT(U18/168,"0,0") &amp; " m² / SuS"</f>
        <v>3,3 m² / SuS</v>
      </c>
      <c r="U18" s="114">
        <v>548</v>
      </c>
      <c r="V18" s="110">
        <f>U18-M18</f>
        <v>18</v>
      </c>
      <c r="W18" s="111">
        <f t="shared" ref="W18:W20" si="5">U18/M18</f>
        <v>1.0339622641509434</v>
      </c>
    </row>
    <row r="19" spans="3:23" ht="30" customHeight="1" x14ac:dyDescent="0.2">
      <c r="C19" s="98"/>
      <c r="D19" s="153" t="s">
        <v>116</v>
      </c>
      <c r="E19" s="153"/>
      <c r="F19" s="153"/>
      <c r="G19" s="102"/>
      <c r="H19" s="103" t="str">
        <f t="shared" si="0"/>
        <v>1,1 m² / SuS</v>
      </c>
      <c r="I19" s="104">
        <v>440</v>
      </c>
      <c r="J19" s="105" t="str">
        <f t="shared" si="0"/>
        <v>1,1 m² / SuS</v>
      </c>
      <c r="K19" s="106">
        <v>424</v>
      </c>
      <c r="L19" s="103" t="str">
        <f t="shared" si="1"/>
        <v>2,4 m² / SuS</v>
      </c>
      <c r="M19" s="104">
        <v>410</v>
      </c>
      <c r="N19" s="105" t="str">
        <f t="shared" si="1"/>
        <v>2,3 m² / SuS</v>
      </c>
      <c r="O19" s="107">
        <v>388</v>
      </c>
      <c r="P19" s="108"/>
      <c r="Q19" s="103" t="str">
        <f t="shared" ref="Q19" si="6">TEXT(R19/400,"0,0") &amp; " m² / SuS"</f>
        <v>1,1 m² / SuS</v>
      </c>
      <c r="R19" s="114">
        <v>424</v>
      </c>
      <c r="S19" s="109">
        <f t="shared" si="3"/>
        <v>-16</v>
      </c>
      <c r="T19" s="103" t="str">
        <f t="shared" ref="T19" si="7">TEXT(U19/168,"0,0") &amp; " m² / SuS"</f>
        <v>2,3 m² / SuS</v>
      </c>
      <c r="U19" s="114">
        <v>388</v>
      </c>
      <c r="V19" s="110">
        <f>U19-M19</f>
        <v>-22</v>
      </c>
      <c r="W19" s="111">
        <f t="shared" si="5"/>
        <v>0.9463414634146341</v>
      </c>
    </row>
    <row r="20" spans="3:23" ht="30" customHeight="1" x14ac:dyDescent="0.2">
      <c r="C20" s="98"/>
      <c r="D20" s="153" t="s">
        <v>117</v>
      </c>
      <c r="E20" s="153"/>
      <c r="F20" s="153"/>
      <c r="G20" s="102"/>
      <c r="H20" s="103" t="str">
        <f t="shared" si="0"/>
        <v>1,0 m² / SuS</v>
      </c>
      <c r="I20" s="104">
        <v>380</v>
      </c>
      <c r="J20" s="105" t="str">
        <f t="shared" si="0"/>
        <v>1,0 m² / SuS</v>
      </c>
      <c r="K20" s="106">
        <v>414</v>
      </c>
      <c r="L20" s="103" t="str">
        <f t="shared" si="1"/>
        <v>3,0 m² / SuS</v>
      </c>
      <c r="M20" s="104">
        <v>510</v>
      </c>
      <c r="N20" s="105" t="str">
        <f t="shared" si="1"/>
        <v>3,3 m² / SuS</v>
      </c>
      <c r="O20" s="107">
        <v>548</v>
      </c>
      <c r="P20" s="108"/>
      <c r="Q20" s="103" t="str">
        <f t="shared" ref="Q20" si="8">TEXT(R20/400,"0,0") &amp; " m² / SuS"</f>
        <v>1,0 m² / SuS</v>
      </c>
      <c r="R20" s="114">
        <v>414</v>
      </c>
      <c r="S20" s="109">
        <f t="shared" si="3"/>
        <v>34</v>
      </c>
      <c r="T20" s="103" t="str">
        <f t="shared" ref="T20" si="9">TEXT(U20/168,"0,0") &amp; " m² / SuS"</f>
        <v>3,3 m² / SuS</v>
      </c>
      <c r="U20" s="114">
        <v>548</v>
      </c>
      <c r="V20" s="110">
        <f>U20-M20</f>
        <v>38</v>
      </c>
      <c r="W20" s="111">
        <f t="shared" si="5"/>
        <v>1.0745098039215686</v>
      </c>
    </row>
    <row r="21" spans="3:23" ht="30" customHeight="1" x14ac:dyDescent="0.2">
      <c r="C21" s="36" t="s">
        <v>103</v>
      </c>
      <c r="D21" s="37" t="s">
        <v>101</v>
      </c>
      <c r="E21" s="37"/>
      <c r="F21" s="57"/>
      <c r="G21" s="40"/>
      <c r="H21" s="154">
        <v>304</v>
      </c>
      <c r="I21" s="155"/>
      <c r="J21" s="147">
        <v>300</v>
      </c>
      <c r="K21" s="147"/>
      <c r="L21" s="151">
        <f>H21</f>
        <v>304</v>
      </c>
      <c r="M21" s="152"/>
      <c r="N21" s="147">
        <v>300</v>
      </c>
      <c r="O21" s="148"/>
      <c r="P21" s="91"/>
      <c r="Q21" s="166">
        <v>300</v>
      </c>
      <c r="R21" s="167"/>
      <c r="S21" s="94">
        <f>Q21-H21</f>
        <v>-4</v>
      </c>
      <c r="T21" s="166">
        <v>300</v>
      </c>
      <c r="U21" s="167"/>
      <c r="V21" s="94">
        <f>T21-L21</f>
        <v>-4</v>
      </c>
      <c r="W21" s="95">
        <f>T21/L21</f>
        <v>0.98684210526315785</v>
      </c>
    </row>
    <row r="22" spans="3:23" ht="30" customHeight="1" x14ac:dyDescent="0.2">
      <c r="C22" s="36" t="s">
        <v>104</v>
      </c>
      <c r="D22" s="37" t="s">
        <v>105</v>
      </c>
      <c r="E22" s="37"/>
      <c r="F22" s="57"/>
      <c r="G22" s="40"/>
      <c r="H22" s="154">
        <f>H16+H21</f>
        <v>3339</v>
      </c>
      <c r="I22" s="155"/>
      <c r="J22" s="147">
        <f>J16+J21</f>
        <v>3445</v>
      </c>
      <c r="K22" s="147"/>
      <c r="L22" s="151">
        <f>H22</f>
        <v>3339</v>
      </c>
      <c r="M22" s="152"/>
      <c r="N22" s="147">
        <f>N16+N21</f>
        <v>3423</v>
      </c>
      <c r="O22" s="148"/>
      <c r="P22" s="91"/>
      <c r="Q22" s="151">
        <f>Q16+Q21</f>
        <v>3445</v>
      </c>
      <c r="R22" s="152"/>
      <c r="S22" s="94"/>
      <c r="T22" s="151">
        <f>T16+T21</f>
        <v>3423</v>
      </c>
      <c r="U22" s="152"/>
      <c r="V22" s="94"/>
      <c r="W22" s="95">
        <f>T22/L22</f>
        <v>1.0251572327044025</v>
      </c>
    </row>
    <row r="23" spans="3:23" ht="30" customHeight="1" x14ac:dyDescent="0.2">
      <c r="C23" s="36" t="s">
        <v>106</v>
      </c>
      <c r="D23" s="37" t="s">
        <v>107</v>
      </c>
      <c r="E23" s="37"/>
      <c r="F23" s="57"/>
      <c r="G23" s="40"/>
      <c r="H23" s="154">
        <v>1098</v>
      </c>
      <c r="I23" s="155"/>
      <c r="J23" s="147">
        <f>1145</f>
        <v>1145</v>
      </c>
      <c r="K23" s="147"/>
      <c r="L23" s="151">
        <f>H23</f>
        <v>1098</v>
      </c>
      <c r="M23" s="152"/>
      <c r="N23" s="147">
        <f>1145+22</f>
        <v>1167</v>
      </c>
      <c r="O23" s="148"/>
      <c r="P23" s="91"/>
      <c r="Q23" s="166">
        <v>1145</v>
      </c>
      <c r="R23" s="167"/>
      <c r="S23" s="94">
        <f>Q23-H23</f>
        <v>47</v>
      </c>
      <c r="T23" s="166">
        <v>1167</v>
      </c>
      <c r="U23" s="167"/>
      <c r="V23" s="94">
        <f>T23-L23</f>
        <v>69</v>
      </c>
      <c r="W23" s="95">
        <f>T23/L23</f>
        <v>1.0628415300546448</v>
      </c>
    </row>
    <row r="24" spans="3:23" ht="30" customHeight="1" thickBot="1" x14ac:dyDescent="0.25">
      <c r="C24" s="36" t="s">
        <v>108</v>
      </c>
      <c r="D24" s="37" t="s">
        <v>109</v>
      </c>
      <c r="E24" s="37"/>
      <c r="F24" s="57"/>
      <c r="G24" s="40"/>
      <c r="H24" s="158">
        <v>170</v>
      </c>
      <c r="I24" s="159"/>
      <c r="J24" s="147">
        <v>193</v>
      </c>
      <c r="K24" s="147"/>
      <c r="L24" s="163">
        <f>H24</f>
        <v>170</v>
      </c>
      <c r="M24" s="164"/>
      <c r="N24" s="147">
        <v>193</v>
      </c>
      <c r="O24" s="148"/>
      <c r="P24" s="91"/>
      <c r="Q24" s="168">
        <v>193</v>
      </c>
      <c r="R24" s="169"/>
      <c r="S24" s="94">
        <f>Q24-H24</f>
        <v>23</v>
      </c>
      <c r="T24" s="168">
        <v>193</v>
      </c>
      <c r="U24" s="169"/>
      <c r="V24" s="94">
        <f>T24-L24</f>
        <v>23</v>
      </c>
      <c r="W24" s="112">
        <f>T24/L24</f>
        <v>1.1352941176470588</v>
      </c>
    </row>
    <row r="26" spans="3:23" x14ac:dyDescent="0.2">
      <c r="C26" s="113" t="s">
        <v>118</v>
      </c>
    </row>
    <row r="27" spans="3:23" x14ac:dyDescent="0.2">
      <c r="C27" s="30" t="s">
        <v>124</v>
      </c>
    </row>
    <row r="28" spans="3:23" x14ac:dyDescent="0.2">
      <c r="C28" s="30" t="s">
        <v>121</v>
      </c>
    </row>
    <row r="29" spans="3:23" x14ac:dyDescent="0.2">
      <c r="C29" s="30" t="s">
        <v>122</v>
      </c>
    </row>
    <row r="31" spans="3:23" ht="39" customHeight="1" x14ac:dyDescent="0.2">
      <c r="C31" s="115" t="s">
        <v>152</v>
      </c>
      <c r="D31" s="116"/>
      <c r="E31" s="117"/>
      <c r="F31" s="142" t="s">
        <v>153</v>
      </c>
      <c r="G31" s="143"/>
      <c r="H31" s="143"/>
      <c r="I31" s="143"/>
      <c r="J31" s="143"/>
      <c r="K31" s="143"/>
      <c r="L31" s="143"/>
      <c r="M31" s="143"/>
      <c r="N31" s="143"/>
      <c r="O31" s="143"/>
      <c r="P31" s="143"/>
      <c r="Q31" s="143"/>
      <c r="R31" s="143"/>
      <c r="S31" s="143"/>
      <c r="T31" s="143"/>
      <c r="U31" s="143"/>
      <c r="V31" s="143"/>
      <c r="W31" s="144"/>
    </row>
  </sheetData>
  <sheetProtection algorithmName="SHA-512" hashValue="hdZQubjfsscJhmFjLPSW2/epJ/i8+lhFgpeHyulLpgKooWCDlt+yCaa8vHbNhyJDcSu9L+JPeI8iCSoewBHFSw==" saltValue="WQ1aiWmvrjl+szETl/jYxA==" spinCount="100000" sheet="1" objects="1" scenarios="1"/>
  <mergeCells count="77">
    <mergeCell ref="W5:W6"/>
    <mergeCell ref="D8:O8"/>
    <mergeCell ref="T14:U14"/>
    <mergeCell ref="T15:U15"/>
    <mergeCell ref="T16:U16"/>
    <mergeCell ref="T10:U10"/>
    <mergeCell ref="T11:U11"/>
    <mergeCell ref="T12:U12"/>
    <mergeCell ref="T13:U13"/>
    <mergeCell ref="Q12:R12"/>
    <mergeCell ref="Q13:R13"/>
    <mergeCell ref="Q14:R14"/>
    <mergeCell ref="Q15:R15"/>
    <mergeCell ref="Q16:R16"/>
    <mergeCell ref="L15:M15"/>
    <mergeCell ref="L16:M16"/>
    <mergeCell ref="N21:O21"/>
    <mergeCell ref="N22:O22"/>
    <mergeCell ref="N23:O23"/>
    <mergeCell ref="N24:O24"/>
    <mergeCell ref="T21:U21"/>
    <mergeCell ref="T22:U22"/>
    <mergeCell ref="Q22:R22"/>
    <mergeCell ref="Q23:R23"/>
    <mergeCell ref="Q24:R24"/>
    <mergeCell ref="T23:U23"/>
    <mergeCell ref="T24:U24"/>
    <mergeCell ref="Q21:R21"/>
    <mergeCell ref="N12:O12"/>
    <mergeCell ref="N13:O13"/>
    <mergeCell ref="N14:O14"/>
    <mergeCell ref="N15:O15"/>
    <mergeCell ref="N16:O16"/>
    <mergeCell ref="J15:K15"/>
    <mergeCell ref="J22:K22"/>
    <mergeCell ref="J23:K23"/>
    <mergeCell ref="J24:K24"/>
    <mergeCell ref="L12:M12"/>
    <mergeCell ref="L13:M13"/>
    <mergeCell ref="L14:M14"/>
    <mergeCell ref="J16:K16"/>
    <mergeCell ref="J21:K21"/>
    <mergeCell ref="L21:M21"/>
    <mergeCell ref="L22:M22"/>
    <mergeCell ref="L23:M23"/>
    <mergeCell ref="L24:M24"/>
    <mergeCell ref="J10:K10"/>
    <mergeCell ref="J11:K11"/>
    <mergeCell ref="J12:K12"/>
    <mergeCell ref="J13:K13"/>
    <mergeCell ref="J14:K14"/>
    <mergeCell ref="H16:I16"/>
    <mergeCell ref="H21:I21"/>
    <mergeCell ref="H22:I22"/>
    <mergeCell ref="H23:I23"/>
    <mergeCell ref="H24:I24"/>
    <mergeCell ref="H11:I11"/>
    <mergeCell ref="H12:I12"/>
    <mergeCell ref="H13:I13"/>
    <mergeCell ref="H14:I14"/>
    <mergeCell ref="H15:I15"/>
    <mergeCell ref="C31:E31"/>
    <mergeCell ref="F31:W31"/>
    <mergeCell ref="C1:F1"/>
    <mergeCell ref="S5:S6"/>
    <mergeCell ref="D11:F11"/>
    <mergeCell ref="V5:V6"/>
    <mergeCell ref="N10:O10"/>
    <mergeCell ref="N11:O11"/>
    <mergeCell ref="Q10:R10"/>
    <mergeCell ref="Q11:R11"/>
    <mergeCell ref="L10:M10"/>
    <mergeCell ref="L11:M11"/>
    <mergeCell ref="D19:F19"/>
    <mergeCell ref="D18:F18"/>
    <mergeCell ref="D20:F20"/>
    <mergeCell ref="H10:I10"/>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Gesamtübersicht</vt:lpstr>
      <vt:lpstr>Preisblatt </vt:lpstr>
      <vt:lpstr>Wartung</vt:lpstr>
      <vt:lpstr>Flächenübersicht</vt:lpstr>
      <vt:lpstr>Wartung!_Toc208243878</vt:lpstr>
      <vt:lpstr>Gesamtübersicht!bgf</vt:lpstr>
      <vt:lpstr>Gesamtübersicht!Druckbereich</vt:lpstr>
      <vt:lpstr>Gesamtübersicht!Drucktitel</vt:lpstr>
      <vt:lpstr>Gesamtübersicht!mwst</vt:lpstr>
      <vt:lpstr>Gesamtübersicht!Print_Area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Kerkhoff, Thomas (Stolberg)</cp:lastModifiedBy>
  <cp:lastPrinted>2018-10-19T14:08:12Z</cp:lastPrinted>
  <dcterms:created xsi:type="dcterms:W3CDTF">1998-11-12T07:54:17Z</dcterms:created>
  <dcterms:modified xsi:type="dcterms:W3CDTF">2026-02-24T13:06:33Z</dcterms:modified>
</cp:coreProperties>
</file>